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50" windowHeight="8265" activeTab="0"/>
  </bookViews>
  <sheets>
    <sheet name="1 sz. tábla " sheetId="1" r:id="rId1"/>
    <sheet name="1.1 sz. tábla " sheetId="2" r:id="rId2"/>
    <sheet name="1.2 sz. tábla   " sheetId="3" r:id="rId3"/>
    <sheet name="1.3 sz. tábla   " sheetId="4" state="hidden" r:id="rId4"/>
    <sheet name="2.1.sz.mell   " sheetId="5" r:id="rId5"/>
    <sheet name="2.2.sz.mell   " sheetId="6" r:id="rId6"/>
    <sheet name="6.sz.mell." sheetId="7" r:id="rId7"/>
    <sheet name="7.sz.mell." sheetId="8" r:id="rId8"/>
    <sheet name="9.1" sheetId="9" r:id="rId9"/>
    <sheet name="9.1.1" sheetId="10" r:id="rId10"/>
    <sheet name="9.1.2." sheetId="11" r:id="rId11"/>
    <sheet name="9.1.3" sheetId="12" state="hidden" r:id="rId12"/>
    <sheet name="9.2" sheetId="13" r:id="rId13"/>
    <sheet name="9.2.1" sheetId="14" r:id="rId14"/>
    <sheet name="9.2.2" sheetId="15" state="hidden" r:id="rId15"/>
    <sheet name="9.2.3" sheetId="16" state="hidden" r:id="rId16"/>
    <sheet name="9.3" sheetId="17" r:id="rId17"/>
    <sheet name="9.3.1" sheetId="18" r:id="rId18"/>
    <sheet name="9.3.2" sheetId="19" state="hidden" r:id="rId19"/>
    <sheet name="9.3.3" sheetId="20" state="hidden" r:id="rId20"/>
    <sheet name="9.4" sheetId="21" r:id="rId21"/>
    <sheet name="9.4.1" sheetId="22" r:id="rId22"/>
    <sheet name="9.4.2" sheetId="23" state="hidden" r:id="rId23"/>
    <sheet name="9.4.3" sheetId="24" state="hidden" r:id="rId24"/>
    <sheet name="3.sz tájékoztató t." sheetId="25" r:id="rId25"/>
    <sheet name="Munka1" sheetId="26" r:id="rId26"/>
  </sheets>
  <definedNames>
    <definedName name="_xlfn.IFERROR" hidden="1">#NAME?</definedName>
    <definedName name="_xlnm.Print_Area" localSheetId="0">'1 sz. tábla '!$A$1:$D$145</definedName>
    <definedName name="_xlnm.Print_Area" localSheetId="1">'1.1 sz. tábla '!$A$1:$D$145</definedName>
    <definedName name="_xlnm.Print_Area" localSheetId="2">'1.2 sz. tábla   '!$A$1:$D$145</definedName>
    <definedName name="_xlnm.Print_Area" localSheetId="3">'1.3 sz. tábla   '!$A$1:$E$145</definedName>
    <definedName name="_xlnm.Print_Area" localSheetId="8">'9.1'!$A$1:$D$147</definedName>
    <definedName name="_xlnm.Print_Area" localSheetId="9">'9.1.1'!$A$1:$D$147</definedName>
    <definedName name="_xlnm.Print_Area" localSheetId="10">'9.1.2.'!$A$1:$D$147</definedName>
    <definedName name="_xlnm.Print_Area" localSheetId="11">'9.1.3'!$A$1:$G$147</definedName>
    <definedName name="_xlnm.Print_Area" localSheetId="12">'9.2'!$A$1:$D$147</definedName>
    <definedName name="_xlnm.Print_Area" localSheetId="13">'9.2.1'!$A$1:$D$147</definedName>
    <definedName name="_xlnm.Print_Area" localSheetId="14">'9.2.2'!$A$1:$E$147</definedName>
    <definedName name="_xlnm.Print_Area" localSheetId="15">'9.2.3'!$A$1:$E$147</definedName>
    <definedName name="_xlnm.Print_Area" localSheetId="16">'9.3'!$A$1:$D$147</definedName>
    <definedName name="_xlnm.Print_Area" localSheetId="17">'9.3.1'!$A$1:$D$147</definedName>
    <definedName name="_xlnm.Print_Area" localSheetId="18">'9.3.2'!$A$1:$E$147</definedName>
    <definedName name="_xlnm.Print_Area" localSheetId="19">'9.3.3'!$A$1:$E$147</definedName>
    <definedName name="_xlnm.Print_Area" localSheetId="20">'9.4'!$A$1:$D$147</definedName>
    <definedName name="_xlnm.Print_Area" localSheetId="21">'9.4.1'!$A$1:$D$147</definedName>
    <definedName name="_xlnm.Print_Area" localSheetId="22">'9.4.2'!$A$1:$E$147</definedName>
    <definedName name="_xlnm.Print_Area" localSheetId="23">'9.4.3'!$A$1:$E$147</definedName>
  </definedNames>
  <calcPr fullCalcOnLoad="1"/>
</workbook>
</file>

<file path=xl/sharedStrings.xml><?xml version="1.0" encoding="utf-8"?>
<sst xmlns="http://schemas.openxmlformats.org/spreadsheetml/2006/main" count="5836" uniqueCount="404">
  <si>
    <t>Felújítási kiadások előirányzata felújításonként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</si>
  <si>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</si>
  <si>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</si>
  <si>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</si>
  <si>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</si>
  <si>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</si>
  <si>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</si>
  <si>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</si>
  <si>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</si>
  <si>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</si>
  <si>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</si>
  <si>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</si>
  <si>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</si>
  <si>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</si>
  <si>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</si>
  <si>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</si>
  <si>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</si>
  <si>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</si>
  <si>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</si>
  <si>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</si>
  <si>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</si>
  <si>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</si>
  <si>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</si>
  <si>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</si>
  <si>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</si>
  <si>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</si>
  <si>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</si>
  <si>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</si>
  <si>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</si>
  <si>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</si>
  <si>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</si>
  <si>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</si>
  <si>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</si>
  <si>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</si>
  <si>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</si>
  <si>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</si>
  <si>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</si>
  <si>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</si>
  <si>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</si>
  <si>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</si>
  <si>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</si>
  <si>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</si>
  <si>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</si>
  <si>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</si>
  <si>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</si>
  <si>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</si>
  <si>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</si>
  <si>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</si>
  <si>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</si>
  <si>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</si>
  <si>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</si>
  <si>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</si>
  <si>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</si>
  <si>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</si>
  <si>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</si>
  <si>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</si>
  <si>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</si>
  <si>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</si>
  <si>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</si>
  <si>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</si>
  <si>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</si>
  <si>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</si>
  <si>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</si>
  <si>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</si>
  <si>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</si>
  <si>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</si>
  <si>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</si>
  <si>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</si>
  <si>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</si>
  <si>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</si>
  <si>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</si>
  <si>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</si>
  <si>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</si>
  <si>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</si>
  <si>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</si>
  <si>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</si>
  <si>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</si>
  <si>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</si>
  <si>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</si>
  <si>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</si>
  <si>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</si>
  <si>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</si>
  <si>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</si>
  <si>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</si>
  <si>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</si>
  <si>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</si>
  <si>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</si>
  <si>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</si>
  <si>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</si>
  <si>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</si>
  <si>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</si>
  <si>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</si>
  <si>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</si>
  <si>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</si>
  <si>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</si>
  <si>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</si>
  <si>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</si>
  <si>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</si>
  <si>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</si>
  <si>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</si>
  <si>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</si>
  <si>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</si>
  <si>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</si>
  <si>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</si>
  <si>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</si>
  <si>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</si>
  <si>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</si>
  <si>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</si>
  <si>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</si>
  <si>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</si>
  <si>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</si>
  <si>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</si>
  <si>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</si>
  <si>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</si>
  <si>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</si>
  <si>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</si>
  <si>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</si>
  <si>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</si>
  <si>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</si>
  <si>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</si>
  <si>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</si>
  <si>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</si>
  <si>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</si>
  <si>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</si>
  <si>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</si>
  <si>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</si>
  <si>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</si>
  <si>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</si>
  <si>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</si>
  <si>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</si>
  <si>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</si>
  <si>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</si>
  <si>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</si>
  <si>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</si>
  <si>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</si>
  <si>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</si>
  <si>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</si>
  <si>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</si>
  <si>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</si>
  <si>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</si>
  <si>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</si>
  <si>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</si>
  <si>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</si>
  <si>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</si>
  <si>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</si>
  <si>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</si>
  <si>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</si>
  <si>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</si>
  <si>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</si>
  <si>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</si>
  <si>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</si>
  <si>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</si>
  <si>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</si>
  <si>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</si>
  <si>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</si>
  <si>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</si>
  <si>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</si>
  <si>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</si>
  <si>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</si>
  <si>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</si>
  <si>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</si>
  <si>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</si>
  <si>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</si>
  <si>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</si>
  <si>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</si>
  <si>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</si>
  <si>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</si>
  <si>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</si>
  <si>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</si>
  <si>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</si>
  <si>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</si>
  <si>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</si>
  <si>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</si>
  <si>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</si>
  <si>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</si>
  <si>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</si>
  <si>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</si>
  <si>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</si>
  <si>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</si>
  <si>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</si>
  <si>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</si>
  <si>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</si>
  <si>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</si>
  <si>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</si>
  <si>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</si>
  <si>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</si>
  <si>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</si>
  <si>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</si>
  <si>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</si>
  <si>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</si>
  <si>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</si>
  <si>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</si>
  <si>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</si>
  <si>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</si>
  <si>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</si>
  <si>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</si>
  <si>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</si>
  <si>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</si>
  <si>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</si>
  <si>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</si>
  <si>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</si>
  <si>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</si>
  <si>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</si>
  <si>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</si>
  <si>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</si>
  <si>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</si>
  <si>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</si>
  <si>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</si>
  <si>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</si>
  <si>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</si>
  <si>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</si>
  <si>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</si>
  <si>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</si>
  <si>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</si>
  <si>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</si>
  <si>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</si>
  <si>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</si>
  <si>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</si>
  <si>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</si>
  <si>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</si>
  <si>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</si>
  <si>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</si>
  <si>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</si>
  <si>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</si>
  <si>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</si>
  <si>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</si>
  <si>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</si>
  <si>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</si>
  <si>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</si>
  <si>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</si>
  <si>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</si>
  <si>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</si>
  <si>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</si>
  <si>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</si>
  <si>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</si>
  <si>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</si>
  <si>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</si>
  <si>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</si>
  <si>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</si>
  <si>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</si>
  <si>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</si>
  <si>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</si>
  <si>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</si>
  <si>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</si>
  <si>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</si>
  <si>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</si>
  <si>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</si>
  <si>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</si>
  <si>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</si>
  <si>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</si>
  <si>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</si>
  <si>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</si>
  <si>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</si>
  <si>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</si>
  <si>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</si>
  <si>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</si>
  <si>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</si>
  <si>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</si>
  <si>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</si>
  <si>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</si>
  <si>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</si>
  <si>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</si>
  <si>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</si>
  <si>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</si>
  <si>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</si>
  <si>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</si>
  <si>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</si>
  <si>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</si>
  <si>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</si>
  <si>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</si>
  <si>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</si>
  <si>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</si>
  <si>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</si>
  <si>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</si>
  <si>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</si>
  <si>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</si>
  <si>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</si>
  <si>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</si>
  <si>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</si>
  <si>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</si>
  <si>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</si>
  <si>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</si>
  <si>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</si>
  <si>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</si>
  <si>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</si>
  <si>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</si>
  <si>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</si>
  <si>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</si>
  <si>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</si>
  <si>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</si>
  <si>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</si>
  <si>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</si>
  <si>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</si>
  <si>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</si>
  <si>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</si>
  <si>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</si>
  <si>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</si>
  <si>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</si>
  <si>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</si>
  <si>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</si>
  <si>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</si>
  <si>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</si>
  <si>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</si>
  <si>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</si>
  <si>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</si>
  <si>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</si>
  <si>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</si>
  <si>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</si>
  <si>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</si>
  <si>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Működési célú átvett pénze.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</si>
  <si>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</si>
  <si>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</si>
  <si>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</si>
  <si>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</si>
  <si>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</si>
  <si>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Eredeti ei.</t>
  </si>
  <si>
    <t>Eredeti ei</t>
  </si>
  <si>
    <t>1.4</t>
  </si>
  <si>
    <t>1.6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</si>
  <si>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</si>
  <si>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</si>
  <si>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</si>
  <si>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</si>
  <si>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</si>
  <si>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</si>
  <si>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</si>
  <si>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</si>
  <si>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</si>
  <si>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</si>
  <si>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</si>
  <si>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</si>
  <si>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</si>
  <si>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</si>
  <si>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</si>
  <si>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</si>
  <si>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</si>
  <si>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</si>
  <si>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</si>
  <si>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</si>
  <si>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Működési célú átvett pénzeszközök ÁH kívülről</t>
  </si>
  <si>
    <t>Előző évi maradvány igénybev.</t>
  </si>
  <si>
    <t>forintban</t>
  </si>
  <si>
    <t xml:space="preserve"> forintban</t>
  </si>
  <si>
    <t>forintban !</t>
  </si>
  <si>
    <t xml:space="preserve">Államháztartáson belüli megelőlegezések </t>
  </si>
  <si>
    <t xml:space="preserve"> forintban !</t>
  </si>
  <si>
    <t>NAGYMÁNYOKI KÖZMŰVELŐDÉSI KÖZPONT</t>
  </si>
  <si>
    <t>NAGYMÁNYOKI POLGÁRMESTERI HIVATAL</t>
  </si>
  <si>
    <t>ÖNKORMÁNYZATI SZINTŰ</t>
  </si>
  <si>
    <t>3.1.-ből EU-s támogatás</t>
  </si>
  <si>
    <t>Egyéb felhalmozási célú támogatások bevételei áh kívülről</t>
  </si>
  <si>
    <r>
      <t xml:space="preserve">   Működési költségvetés kiadásai </t>
    </r>
    <r>
      <rPr>
        <sz val="10"/>
        <rFont val="Arial"/>
        <family val="2"/>
      </rPr>
      <t>(1.1+…+1.5.)</t>
    </r>
  </si>
  <si>
    <r>
      <t xml:space="preserve">   Felhalmozási költségvetés kiadásai </t>
    </r>
    <r>
      <rPr>
        <sz val="10"/>
        <rFont val="Arial"/>
        <family val="2"/>
      </rPr>
      <t>(2.1.+2.3.+2.5.)</t>
    </r>
  </si>
  <si>
    <t>Adóssághoz nem kapcs. származékos ügyletek bevételei</t>
  </si>
  <si>
    <t>Központi irányítószervi támogatás</t>
  </si>
  <si>
    <t>Működési célú támogatások áh-on belülről (2.1.+…+.2.5.)</t>
  </si>
  <si>
    <t>Felhalmozási célú támogatások áh-on belülről (3.1.+…+3.5.)</t>
  </si>
  <si>
    <t>Hitel-, kölcsönfelvétel áh-on kívülről  (10.1.+10.3.)</t>
  </si>
  <si>
    <t xml:space="preserve">   - Visszatérítendő támogatások, kölcs. törlesztése ÁH-n belülre</t>
  </si>
  <si>
    <t xml:space="preserve">   - Visszatérítendő tám., kölcsönök nyújtása ÁH-n kívülre</t>
  </si>
  <si>
    <t>Hitel-, kölcsöntörlesztés áh-on kívülre (5.1. + … + 5.3.)</t>
  </si>
  <si>
    <t xml:space="preserve">   Likviditási célú hitelek, kölcs. törlesztése pénzügyi váll.</t>
  </si>
  <si>
    <t>Előző év vállalkozói maradványának igénybevétele</t>
  </si>
  <si>
    <t xml:space="preserve">   - Egyéb felhalmozási célú támogatások áh-on kívülre</t>
  </si>
  <si>
    <t>2018</t>
  </si>
  <si>
    <t>Nagymányok József Attila utca útburkolat felújítás (hazai pályázatból)</t>
  </si>
  <si>
    <t>Megelőlegezés visszafizetése</t>
  </si>
  <si>
    <t>6. t</t>
  </si>
  <si>
    <t>NAGYMÁNYOKI PITYPANG ÓVODA ÉS BÖLCSŐDE</t>
  </si>
  <si>
    <t>2019. évi államigazgatási feladatainak költségvetése előirányzat-csoportonként és kiemelt előriányzatonként</t>
  </si>
  <si>
    <t>2019. évi önként vállalt feladatainak költségvetése előirányzat-csoportonként és kiemelt előriányzatonként</t>
  </si>
  <si>
    <t>2019. évi kötelező feladatainak költségvetése előirányzat-csoportonként és kiemelt előriányzatonként</t>
  </si>
  <si>
    <t>2019. évi költségvetése előirányzat-csoportonként és kiemelt előriányzatonként</t>
  </si>
  <si>
    <t>2019. évi államigazgatási feladatok költségvetése előirányzat-csoportonként és kiemelt előriányzatonként</t>
  </si>
  <si>
    <t>2019. évi önként vállalt feladatok költségvetése előirányzat-csoportonként és kiemelt előriányzatonként</t>
  </si>
  <si>
    <t>2019. évi kötelező feladatok költségvetése előirányzat-csoportonként és kiemelt előriányzatonként</t>
  </si>
  <si>
    <t>Felhasználás
2018.12.31</t>
  </si>
  <si>
    <t>2019. évi előirányzat</t>
  </si>
  <si>
    <t xml:space="preserve">
2019. év utáni szükséglet
</t>
  </si>
  <si>
    <t>2019</t>
  </si>
  <si>
    <t>Nagymányok Város Önkormányzata TOP pályázat keretében barnamezős beruházással kapcsolatos kiadások</t>
  </si>
  <si>
    <t>Nagymányok Város Önkormányzata TOP pályázat keretében iparterület infrastruktúrális fejlesztéssel kapcsolatos kiadások</t>
  </si>
  <si>
    <t>Mezőföldvíz KFT törzstőke emelés</t>
  </si>
  <si>
    <t>Felhasználás 2018. december 31-ig</t>
  </si>
  <si>
    <t>2019. év utáni szükséglet
(6=2 - 4 - 5)</t>
  </si>
  <si>
    <t>Járda felújítások</t>
  </si>
  <si>
    <t>2019.évi likvidítási terv</t>
  </si>
  <si>
    <t>Módosított ei.</t>
  </si>
  <si>
    <t>Teljesítés</t>
  </si>
  <si>
    <t>Módosított ei</t>
  </si>
  <si>
    <t>2019. évi államigazgatási feladatainak költségvetése előirányzat-csoportonként és kiemelt előirányzatonként</t>
  </si>
  <si>
    <t>módosított ei.</t>
  </si>
  <si>
    <t>Egyéb működési célú átvett pénzeszköz (B65)</t>
  </si>
  <si>
    <t>Biztosító által fizetett kártérítés b410</t>
  </si>
  <si>
    <t>Egyéb működési célú átvett pénzeszköz  (B65)</t>
  </si>
  <si>
    <t>Nagymányoki Közművelődési Központ: szén-monoxid érzékelő, könyvtári könyv beszerzés, 35 db Luca tárgyalószék</t>
  </si>
  <si>
    <t xml:space="preserve">2018 évi Közművelődési érdekeltségnövelő támogatásból bútor és színpad függöny kialakítás berendezéssel. </t>
  </si>
  <si>
    <t>Beruházási (felhalmozási) kiadások előirányzata beruházásonként 2019.07.31</t>
  </si>
  <si>
    <t>Nagymányoki Pitypang Óvoda és Bölcsöde - iskolai melegítő konyha eszköz (edények, tálcák, evőeszközök, hűtőszekrény) pótlás, óvoda és bölcsöde kisértékű eszközök pótlása (Lódz lóca 6 db, szemetes kuka 110 literes)</t>
  </si>
  <si>
    <t>Nagymányoki Polgármesteri Hivatal részére nyomtató, számítógép, hűtőszekrény, illetve kisértékű eszközök pótlása (ventilátor)</t>
  </si>
  <si>
    <t xml:space="preserve">Gépek, berendezések (traktor, szerszámkészlet, vércukormérő, mikrohullámú sütő,szivattyú, telefon) </t>
  </si>
  <si>
    <t>Nagymányok Petőfi utca útburkolat felújítás I. szakasz (hazai pályázatból)</t>
  </si>
  <si>
    <t>Nagymányok Város Önkormányzata TOP pályázat keretében barnamezős felújítással kapcsolatos kiadások</t>
  </si>
  <si>
    <t>1. melléklet az 6/2019 (IX.30.)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</si>
</sst>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;[Red]0"/>
    <numFmt numFmtId="175" formatCode="m\.\ d\.;@"/>
    <numFmt numFmtId="176" formatCode="#,##0.0"/>
    <numFmt numFmtId="177" formatCode="[$¥€-2]\ #\ ##,000_);[Red]\([$€-2]\ #\ ##,000\)"/>
  </numFmts>
  <fonts count="68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b/>
      <i/>
      <sz val="12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 CE"/>
      <family val="0"/>
    </font>
    <font>
      <b/>
      <i/>
      <sz val="8"/>
      <name val="Times New Roman CE"/>
      <family val="0"/>
    </font>
    <font>
      <b/>
      <sz val="10"/>
      <name val="Times New Roman CE"/>
      <family val="1"/>
    </font>
    <font>
      <sz val="11"/>
      <name val="Times New Roman CE"/>
      <family val="0"/>
    </font>
    <font>
      <sz val="12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b/>
      <sz val="9"/>
      <name val="Times New Roman CE"/>
      <family val="0"/>
    </font>
    <font>
      <sz val="9"/>
      <name val="Times New Roman CE"/>
      <family val="0"/>
    </font>
    <font>
      <b/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 applyProtection="1">
      <alignment vertical="center" wrapText="1"/>
      <protection/>
    </xf>
    <xf numFmtId="0" fontId="2" fillId="0" borderId="0" xfId="64" applyFill="1" applyProtection="1">
      <alignment/>
      <protection/>
    </xf>
    <xf numFmtId="0" fontId="2" fillId="0" borderId="0" xfId="64" applyFill="1" applyProtection="1">
      <alignment/>
      <protection locked="0"/>
    </xf>
    <xf numFmtId="0" fontId="0" fillId="0" borderId="0" xfId="64" applyFont="1" applyFill="1" applyProtection="1">
      <alignment/>
      <protection/>
    </xf>
    <xf numFmtId="0" fontId="6" fillId="0" borderId="0" xfId="64" applyFont="1" applyFill="1" applyProtection="1">
      <alignment/>
      <protection locked="0"/>
    </xf>
    <xf numFmtId="0" fontId="1" fillId="0" borderId="0" xfId="64" applyFont="1" applyFill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2" fillId="0" borderId="0" xfId="63" applyFont="1" applyFill="1" applyProtection="1">
      <alignment/>
      <protection/>
    </xf>
    <xf numFmtId="0" fontId="2" fillId="0" borderId="0" xfId="63" applyFont="1" applyFill="1" applyAlignment="1" applyProtection="1">
      <alignment horizontal="right" vertical="center" indent="1"/>
      <protection/>
    </xf>
    <xf numFmtId="0" fontId="2" fillId="0" borderId="0" xfId="63" applyFill="1" applyProtection="1">
      <alignment/>
      <protection/>
    </xf>
    <xf numFmtId="166" fontId="1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63" applyFont="1" applyFill="1" applyProtection="1">
      <alignment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9" fillId="0" borderId="0" xfId="63" applyFont="1" applyFill="1" applyProtection="1">
      <alignment/>
      <protection/>
    </xf>
    <xf numFmtId="0" fontId="9" fillId="0" borderId="0" xfId="63" applyFont="1" applyFill="1" applyAlignment="1" applyProtection="1">
      <alignment/>
      <protection/>
    </xf>
    <xf numFmtId="0" fontId="7" fillId="0" borderId="0" xfId="63" applyFont="1" applyFill="1" applyProtection="1">
      <alignment/>
      <protection/>
    </xf>
    <xf numFmtId="0" fontId="9" fillId="0" borderId="0" xfId="63" applyFont="1" applyFill="1" applyAlignment="1" applyProtection="1">
      <alignment horizontal="right" vertical="center" inden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2" fillId="0" borderId="0" xfId="0" applyNumberFormat="1" applyFont="1" applyFill="1" applyAlignment="1" applyProtection="1">
      <alignment horizontal="center" vertical="center" wrapText="1"/>
      <protection/>
    </xf>
    <xf numFmtId="166" fontId="1" fillId="0" borderId="11" xfId="0" applyNumberFormat="1" applyFont="1" applyFill="1" applyBorder="1" applyAlignment="1" applyProtection="1">
      <alignment horizontal="center" vertical="center" wrapText="1"/>
      <protection/>
    </xf>
    <xf numFmtId="166" fontId="1" fillId="0" borderId="15" xfId="0" applyNumberFormat="1" applyFont="1" applyFill="1" applyBorder="1" applyAlignment="1" applyProtection="1">
      <alignment horizontal="center" vertical="center" wrapText="1"/>
      <protection/>
    </xf>
    <xf numFmtId="166" fontId="1" fillId="0" borderId="12" xfId="0" applyNumberFormat="1" applyFont="1" applyFill="1" applyBorder="1" applyAlignment="1" applyProtection="1">
      <alignment horizontal="center" vertical="center" wrapText="1"/>
      <protection/>
    </xf>
    <xf numFmtId="166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0" xfId="0" applyNumberFormat="1" applyFont="1" applyFill="1" applyAlignment="1">
      <alignment vertical="center" wrapText="1"/>
    </xf>
    <xf numFmtId="166" fontId="11" fillId="0" borderId="0" xfId="0" applyNumberFormat="1" applyFont="1" applyFill="1" applyAlignment="1" applyProtection="1">
      <alignment horizontal="right" wrapText="1"/>
      <protection/>
    </xf>
    <xf numFmtId="166" fontId="1" fillId="0" borderId="17" xfId="0" applyNumberFormat="1" applyFont="1" applyFill="1" applyBorder="1" applyAlignment="1" applyProtection="1">
      <alignment horizontal="center" vertical="center" wrapText="1"/>
      <protection/>
    </xf>
    <xf numFmtId="166" fontId="1" fillId="0" borderId="18" xfId="0" applyNumberFormat="1" applyFont="1" applyFill="1" applyBorder="1" applyAlignment="1" applyProtection="1">
      <alignment horizontal="center" vertical="center" wrapText="1"/>
      <protection/>
    </xf>
    <xf numFmtId="166" fontId="1" fillId="0" borderId="19" xfId="0" applyNumberFormat="1" applyFont="1" applyFill="1" applyBorder="1" applyAlignment="1" applyProtection="1">
      <alignment horizontal="center" vertical="center" wrapText="1"/>
      <protection/>
    </xf>
    <xf numFmtId="166" fontId="2" fillId="0" borderId="20" xfId="0" applyNumberFormat="1" applyFont="1" applyFill="1" applyBorder="1" applyAlignment="1" applyProtection="1">
      <alignment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1" xfId="0" applyNumberFormat="1" applyFont="1" applyFill="1" applyBorder="1" applyAlignment="1" applyProtection="1">
      <alignment vertical="center" wrapText="1"/>
      <protection/>
    </xf>
    <xf numFmtId="166" fontId="1" fillId="0" borderId="11" xfId="0" applyNumberFormat="1" applyFont="1" applyFill="1" applyBorder="1" applyAlignment="1" applyProtection="1">
      <alignment horizontal="left" vertical="center" wrapText="1"/>
      <protection/>
    </xf>
    <xf numFmtId="166" fontId="1" fillId="0" borderId="15" xfId="0" applyNumberFormat="1" applyFont="1" applyFill="1" applyBorder="1" applyAlignment="1" applyProtection="1">
      <alignment vertical="center" wrapText="1"/>
      <protection/>
    </xf>
    <xf numFmtId="166" fontId="1" fillId="33" borderId="15" xfId="0" applyNumberFormat="1" applyFont="1" applyFill="1" applyBorder="1" applyAlignment="1" applyProtection="1">
      <alignment vertical="center" wrapText="1"/>
      <protection/>
    </xf>
    <xf numFmtId="166" fontId="1" fillId="0" borderId="12" xfId="0" applyNumberFormat="1" applyFont="1" applyFill="1" applyBorder="1" applyAlignment="1" applyProtection="1">
      <alignment vertical="center" wrapText="1"/>
      <protection/>
    </xf>
    <xf numFmtId="166" fontId="1" fillId="0" borderId="0" xfId="0" applyNumberFormat="1" applyFont="1" applyFill="1" applyAlignment="1">
      <alignment vertical="center" wrapText="1"/>
    </xf>
    <xf numFmtId="166" fontId="1" fillId="0" borderId="22" xfId="0" applyNumberFormat="1" applyFont="1" applyFill="1" applyBorder="1" applyAlignment="1" applyProtection="1">
      <alignment horizontal="center" vertical="center" wrapText="1"/>
      <protection/>
    </xf>
    <xf numFmtId="166" fontId="1" fillId="0" borderId="18" xfId="0" applyNumberFormat="1" applyFont="1" applyFill="1" applyBorder="1" applyAlignment="1" applyProtection="1">
      <alignment vertical="center" wrapText="1"/>
      <protection/>
    </xf>
    <xf numFmtId="166" fontId="1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64" applyFont="1" applyFill="1" applyProtection="1">
      <alignment/>
      <protection locked="0"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vertical="center"/>
      <protection/>
    </xf>
    <xf numFmtId="0" fontId="2" fillId="0" borderId="0" xfId="64" applyFont="1" applyFill="1" applyAlignment="1" applyProtection="1">
      <alignment vertical="center"/>
      <protection locked="0"/>
    </xf>
    <xf numFmtId="0" fontId="12" fillId="0" borderId="0" xfId="0" applyFont="1" applyAlignment="1">
      <alignment horizontal="left" vertical="top" wrapText="1"/>
    </xf>
    <xf numFmtId="0" fontId="14" fillId="0" borderId="11" xfId="63" applyFont="1" applyFill="1" applyBorder="1" applyAlignment="1" applyProtection="1">
      <alignment horizontal="left" vertical="center" wrapText="1" indent="1"/>
      <protection/>
    </xf>
    <xf numFmtId="166" fontId="14" fillId="0" borderId="12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23" xfId="0" applyFont="1" applyBorder="1" applyAlignment="1" applyProtection="1">
      <alignment horizontal="left" wrapText="1"/>
      <protection/>
    </xf>
    <xf numFmtId="166" fontId="13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0" applyFont="1" applyBorder="1" applyAlignment="1" applyProtection="1">
      <alignment horizontal="left" wrapText="1"/>
      <protection/>
    </xf>
    <xf numFmtId="166" fontId="13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166" fontId="13" fillId="33" borderId="21" xfId="63" applyNumberFormat="1" applyFont="1" applyFill="1" applyBorder="1" applyAlignment="1" applyProtection="1">
      <alignment horizontal="right" vertical="center" wrapText="1" indent="1"/>
      <protection/>
    </xf>
    <xf numFmtId="166" fontId="13" fillId="33" borderId="25" xfId="63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63" applyFont="1" applyFill="1" applyBorder="1" applyAlignment="1" applyProtection="1">
      <alignment horizontal="center" vertical="center" wrapText="1"/>
      <protection/>
    </xf>
    <xf numFmtId="49" fontId="13" fillId="0" borderId="26" xfId="63" applyNumberFormat="1" applyFont="1" applyFill="1" applyBorder="1" applyAlignment="1" applyProtection="1">
      <alignment horizontal="center" vertical="center" wrapText="1"/>
      <protection/>
    </xf>
    <xf numFmtId="49" fontId="13" fillId="0" borderId="16" xfId="63" applyNumberFormat="1" applyFont="1" applyFill="1" applyBorder="1" applyAlignment="1" applyProtection="1">
      <alignment horizontal="center" vertical="center" wrapText="1"/>
      <protection/>
    </xf>
    <xf numFmtId="49" fontId="13" fillId="0" borderId="27" xfId="63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left" wrapText="1"/>
      <protection/>
    </xf>
    <xf numFmtId="166" fontId="1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4" xfId="63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16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166" fontId="14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7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4" fillId="0" borderId="29" xfId="0" applyFont="1" applyFill="1" applyBorder="1" applyAlignment="1" applyProtection="1">
      <alignment vertical="center" shrinkToFit="1"/>
      <protection/>
    </xf>
    <xf numFmtId="0" fontId="14" fillId="0" borderId="30" xfId="0" applyFont="1" applyFill="1" applyBorder="1" applyAlignment="1" applyProtection="1">
      <alignment vertical="center" shrinkToFit="1"/>
      <protection/>
    </xf>
    <xf numFmtId="0" fontId="14" fillId="0" borderId="13" xfId="63" applyFont="1" applyFill="1" applyBorder="1" applyAlignment="1" applyProtection="1">
      <alignment horizontal="center" vertical="center" wrapText="1"/>
      <protection/>
    </xf>
    <xf numFmtId="166" fontId="14" fillId="0" borderId="14" xfId="63" applyNumberFormat="1" applyFont="1" applyFill="1" applyBorder="1" applyAlignment="1" applyProtection="1">
      <alignment horizontal="right" vertical="center" wrapText="1" indent="1"/>
      <protection/>
    </xf>
    <xf numFmtId="49" fontId="13" fillId="0" borderId="31" xfId="63" applyNumberFormat="1" applyFont="1" applyFill="1" applyBorder="1" applyAlignment="1" applyProtection="1">
      <alignment horizontal="center" vertical="center" wrapText="1"/>
      <protection/>
    </xf>
    <xf numFmtId="166" fontId="13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2" xfId="63" applyNumberFormat="1" applyFont="1" applyFill="1" applyBorder="1" applyAlignment="1" applyProtection="1">
      <alignment horizontal="center" vertical="center" wrapText="1"/>
      <protection/>
    </xf>
    <xf numFmtId="49" fontId="13" fillId="0" borderId="33" xfId="63" applyNumberFormat="1" applyFont="1" applyFill="1" applyBorder="1" applyAlignment="1" applyProtection="1">
      <alignment horizontal="center" vertical="center" wrapText="1"/>
      <protection/>
    </xf>
    <xf numFmtId="166" fontId="13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2" xfId="0" applyNumberFormat="1" applyFont="1" applyBorder="1" applyAlignment="1" applyProtection="1">
      <alignment horizontal="right" vertical="center" wrapText="1" indent="1"/>
      <protection/>
    </xf>
    <xf numFmtId="166" fontId="14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35" xfId="0" applyFont="1" applyFill="1" applyBorder="1" applyAlignment="1" applyProtection="1">
      <alignment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 applyProtection="1">
      <alignment horizontal="left" wrapText="1"/>
      <protection/>
    </xf>
    <xf numFmtId="166" fontId="12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63" applyFont="1" applyFill="1" applyBorder="1" applyAlignment="1" applyProtection="1">
      <alignment horizontal="left" vertical="center" wrapText="1"/>
      <protection/>
    </xf>
    <xf numFmtId="166" fontId="1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63" applyFont="1" applyFill="1" applyBorder="1" applyAlignment="1" applyProtection="1">
      <alignment horizontal="left" wrapText="1"/>
      <protection/>
    </xf>
    <xf numFmtId="0" fontId="12" fillId="0" borderId="28" xfId="63" applyFont="1" applyFill="1" applyBorder="1" applyAlignment="1" applyProtection="1">
      <alignment horizontal="left" vertical="center" wrapText="1"/>
      <protection/>
    </xf>
    <xf numFmtId="0" fontId="12" fillId="0" borderId="36" xfId="63" applyFont="1" applyFill="1" applyBorder="1" applyAlignment="1" applyProtection="1">
      <alignment horizontal="left" vertical="center" wrapText="1"/>
      <protection/>
    </xf>
    <xf numFmtId="166" fontId="12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63" applyFont="1" applyFill="1" applyBorder="1" applyAlignment="1" applyProtection="1">
      <alignment horizontal="left" vertical="center" wrapText="1"/>
      <protection/>
    </xf>
    <xf numFmtId="166" fontId="12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horizontal="centerContinuous" vertical="center" wrapText="1"/>
      <protection/>
    </xf>
    <xf numFmtId="166" fontId="13" fillId="0" borderId="0" xfId="0" applyNumberFormat="1" applyFont="1" applyFill="1" applyAlignment="1" applyProtection="1">
      <alignment horizontal="centerContinuous" vertical="center"/>
      <protection/>
    </xf>
    <xf numFmtId="166" fontId="13" fillId="0" borderId="0" xfId="0" applyNumberFormat="1" applyFont="1" applyFill="1" applyAlignment="1" applyProtection="1">
      <alignment horizontal="center" vertical="center" wrapText="1"/>
      <protection/>
    </xf>
    <xf numFmtId="166" fontId="16" fillId="0" borderId="0" xfId="0" applyNumberFormat="1" applyFont="1" applyFill="1" applyAlignment="1" applyProtection="1">
      <alignment horizontal="right" vertical="center"/>
      <protection/>
    </xf>
    <xf numFmtId="166" fontId="14" fillId="0" borderId="39" xfId="0" applyNumberFormat="1" applyFont="1" applyFill="1" applyBorder="1" applyAlignment="1" applyProtection="1">
      <alignment horizontal="center" vertical="center" wrapText="1"/>
      <protection/>
    </xf>
    <xf numFmtId="166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42" xfId="0" applyNumberFormat="1" applyFont="1" applyFill="1" applyBorder="1" applyAlignment="1" applyProtection="1">
      <alignment horizontal="right" vertical="center" wrapText="1"/>
      <protection/>
    </xf>
    <xf numFmtId="166" fontId="14" fillId="0" borderId="11" xfId="0" applyNumberFormat="1" applyFont="1" applyFill="1" applyBorder="1" applyAlignment="1" applyProtection="1">
      <alignment horizontal="left" vertical="center" wrapText="1" shrinkToFit="1"/>
      <protection/>
    </xf>
    <xf numFmtId="166" fontId="12" fillId="0" borderId="16" xfId="0" applyNumberFormat="1" applyFont="1" applyFill="1" applyBorder="1" applyAlignment="1" applyProtection="1">
      <alignment horizontal="left" vertical="center" wrapText="1" shrinkToFit="1"/>
      <protection/>
    </xf>
    <xf numFmtId="166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left" vertical="center" wrapText="1" shrinkToFit="1"/>
      <protection/>
    </xf>
    <xf numFmtId="166" fontId="18" fillId="0" borderId="20" xfId="0" applyNumberFormat="1" applyFont="1" applyFill="1" applyBorder="1" applyAlignment="1" applyProtection="1">
      <alignment horizontal="right" vertical="center" wrapText="1"/>
      <protection/>
    </xf>
    <xf numFmtId="166" fontId="12" fillId="0" borderId="43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6" xfId="0" applyNumberFormat="1" applyFont="1" applyFill="1" applyBorder="1" applyAlignment="1" applyProtection="1">
      <alignment horizontal="left" vertical="center" wrapText="1" shrinkToFit="1"/>
      <protection/>
    </xf>
    <xf numFmtId="166" fontId="15" fillId="0" borderId="11" xfId="0" applyNumberFormat="1" applyFont="1" applyFill="1" applyBorder="1" applyAlignment="1" applyProtection="1">
      <alignment horizontal="centerContinuous" vertical="center" wrapText="1"/>
      <protection/>
    </xf>
    <xf numFmtId="166" fontId="15" fillId="0" borderId="15" xfId="0" applyNumberFormat="1" applyFont="1" applyFill="1" applyBorder="1" applyAlignment="1" applyProtection="1">
      <alignment horizontal="centerContinuous" vertical="center" wrapText="1"/>
      <protection/>
    </xf>
    <xf numFmtId="166" fontId="15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15" xfId="0" applyNumberFormat="1" applyFont="1" applyFill="1" applyBorder="1" applyAlignment="1" applyProtection="1">
      <alignment horizontal="center" vertical="center" wrapTex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5" fillId="0" borderId="18" xfId="0" applyNumberFormat="1" applyFont="1" applyFill="1" applyBorder="1" applyAlignment="1" applyProtection="1">
      <alignment horizontal="center" vertical="center" wrapText="1"/>
      <protection/>
    </xf>
    <xf numFmtId="166" fontId="15" fillId="0" borderId="12" xfId="0" applyNumberFormat="1" applyFont="1" applyFill="1" applyBorder="1" applyAlignment="1" applyProtection="1">
      <alignment horizontal="center" vertical="center" wrapText="1"/>
      <protection/>
    </xf>
    <xf numFmtId="166" fontId="12" fillId="0" borderId="24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44" xfId="0" applyNumberFormat="1" applyFont="1" applyFill="1" applyBorder="1" applyAlignment="1" applyProtection="1">
      <alignment horizontal="left" vertical="center" wrapText="1" shrinkToFit="1"/>
      <protection/>
    </xf>
    <xf numFmtId="166" fontId="12" fillId="0" borderId="27" xfId="0" applyNumberFormat="1" applyFont="1" applyFill="1" applyBorder="1" applyAlignment="1" applyProtection="1">
      <alignment horizontal="left" vertical="center" wrapText="1" shrinkToFit="1"/>
      <protection/>
    </xf>
    <xf numFmtId="166" fontId="15" fillId="0" borderId="11" xfId="0" applyNumberFormat="1" applyFont="1" applyFill="1" applyBorder="1" applyAlignment="1" applyProtection="1">
      <alignment horizontal="left" vertical="center" wrapText="1" shrinkToFit="1"/>
      <protection/>
    </xf>
    <xf numFmtId="166" fontId="15" fillId="0" borderId="15" xfId="0" applyNumberFormat="1" applyFont="1" applyFill="1" applyBorder="1" applyAlignment="1" applyProtection="1">
      <alignment horizontal="right" vertical="center" wrapText="1"/>
      <protection/>
    </xf>
    <xf numFmtId="166" fontId="15" fillId="0" borderId="12" xfId="0" applyNumberFormat="1" applyFont="1" applyFill="1" applyBorder="1" applyAlignment="1" applyProtection="1">
      <alignment horizontal="right" vertical="center" wrapText="1"/>
      <protection/>
    </xf>
    <xf numFmtId="166" fontId="18" fillId="0" borderId="43" xfId="0" applyNumberFormat="1" applyFont="1" applyFill="1" applyBorder="1" applyAlignment="1" applyProtection="1">
      <alignment horizontal="right" vertical="center" wrapText="1"/>
      <protection/>
    </xf>
    <xf numFmtId="166" fontId="12" fillId="0" borderId="45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166" fontId="15" fillId="0" borderId="42" xfId="0" applyNumberFormat="1" applyFont="1" applyFill="1" applyBorder="1" applyAlignment="1" applyProtection="1">
      <alignment horizontal="right" vertical="center" wrapText="1"/>
      <protection/>
    </xf>
    <xf numFmtId="166" fontId="13" fillId="0" borderId="0" xfId="0" applyNumberFormat="1" applyFont="1" applyFill="1" applyAlignment="1" applyProtection="1">
      <alignment horizontal="centerContinuous" vertical="center" wrapText="1"/>
      <protection/>
    </xf>
    <xf numFmtId="166" fontId="16" fillId="0" borderId="0" xfId="0" applyNumberFormat="1" applyFont="1" applyFill="1" applyAlignment="1" applyProtection="1">
      <alignment horizontal="right" vertical="center" wrapText="1"/>
      <protection/>
    </xf>
    <xf numFmtId="166" fontId="14" fillId="0" borderId="39" xfId="0" applyNumberFormat="1" applyFont="1" applyFill="1" applyBorder="1" applyAlignment="1" applyProtection="1">
      <alignment horizontal="left" vertical="center" wrapText="1"/>
      <protection/>
    </xf>
    <xf numFmtId="166" fontId="14" fillId="0" borderId="42" xfId="0" applyNumberFormat="1" applyFont="1" applyFill="1" applyBorder="1" applyAlignment="1" applyProtection="1">
      <alignment horizontal="right" vertical="center" wrapText="1" shrinkToFit="1"/>
      <protection/>
    </xf>
    <xf numFmtId="166" fontId="14" fillId="0" borderId="0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0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4" fillId="0" borderId="0" xfId="0" applyNumberFormat="1" applyFont="1" applyFill="1" applyBorder="1" applyAlignment="1" applyProtection="1">
      <alignment horizontal="right" vertical="center" wrapText="1"/>
      <protection/>
    </xf>
    <xf numFmtId="166" fontId="12" fillId="0" borderId="0" xfId="0" applyNumberFormat="1" applyFont="1" applyFill="1" applyAlignment="1" applyProtection="1">
      <alignment vertical="center" wrapText="1"/>
      <protection/>
    </xf>
    <xf numFmtId="166" fontId="15" fillId="0" borderId="0" xfId="0" applyNumberFormat="1" applyFont="1" applyFill="1" applyAlignment="1" applyProtection="1">
      <alignment horizontal="centerContinuous" vertical="center" wrapText="1"/>
      <protection/>
    </xf>
    <xf numFmtId="166" fontId="12" fillId="0" borderId="0" xfId="0" applyNumberFormat="1" applyFont="1" applyFill="1" applyAlignment="1" applyProtection="1">
      <alignment horizontal="centerContinuous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 applyProtection="1">
      <alignment horizontal="right" vertical="center" wrapText="1"/>
      <protection/>
    </xf>
    <xf numFmtId="166" fontId="15" fillId="0" borderId="29" xfId="0" applyNumberFormat="1" applyFont="1" applyFill="1" applyBorder="1" applyAlignment="1" applyProtection="1">
      <alignment horizontal="centerContinuous" vertical="center" wrapText="1"/>
      <protection/>
    </xf>
    <xf numFmtId="166" fontId="15" fillId="0" borderId="39" xfId="0" applyNumberFormat="1" applyFont="1" applyFill="1" applyBorder="1" applyAlignment="1" applyProtection="1">
      <alignment horizontal="centerContinuous" vertical="center" wrapText="1"/>
      <protection/>
    </xf>
    <xf numFmtId="166" fontId="15" fillId="0" borderId="39" xfId="0" applyNumberFormat="1" applyFont="1" applyFill="1" applyBorder="1" applyAlignment="1" applyProtection="1">
      <alignment horizontal="center" vertical="center" wrapText="1"/>
      <protection/>
    </xf>
    <xf numFmtId="166" fontId="12" fillId="0" borderId="40" xfId="0" applyNumberFormat="1" applyFont="1" applyFill="1" applyBorder="1" applyAlignment="1" applyProtection="1">
      <alignment horizontal="left" vertical="center" wrapText="1"/>
      <protection/>
    </xf>
    <xf numFmtId="166" fontId="12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166" fontId="12" fillId="0" borderId="41" xfId="0" applyNumberFormat="1" applyFont="1" applyFill="1" applyBorder="1" applyAlignment="1" applyProtection="1">
      <alignment horizontal="left" vertical="center" wrapText="1"/>
      <protection/>
    </xf>
    <xf numFmtId="166" fontId="12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166" fontId="12" fillId="0" borderId="46" xfId="0" applyNumberFormat="1" applyFont="1" applyFill="1" applyBorder="1" applyAlignment="1" applyProtection="1">
      <alignment horizontal="right" vertical="center" wrapText="1" shrinkToFit="1"/>
      <protection locked="0"/>
    </xf>
    <xf numFmtId="166" fontId="15" fillId="0" borderId="39" xfId="0" applyNumberFormat="1" applyFont="1" applyFill="1" applyBorder="1" applyAlignment="1" applyProtection="1">
      <alignment horizontal="left" vertical="center" wrapText="1"/>
      <protection/>
    </xf>
    <xf numFmtId="166" fontId="15" fillId="0" borderId="15" xfId="0" applyNumberFormat="1" applyFont="1" applyFill="1" applyBorder="1" applyAlignment="1" applyProtection="1">
      <alignment horizontal="right" vertical="center" wrapText="1" shrinkToFit="1"/>
      <protection/>
    </xf>
    <xf numFmtId="166" fontId="18" fillId="0" borderId="22" xfId="0" applyNumberFormat="1" applyFont="1" applyFill="1" applyBorder="1" applyAlignment="1" applyProtection="1">
      <alignment horizontal="left" vertical="center" wrapText="1" shrinkToFit="1"/>
      <protection/>
    </xf>
    <xf numFmtId="166" fontId="18" fillId="0" borderId="23" xfId="0" applyNumberFormat="1" applyFont="1" applyFill="1" applyBorder="1" applyAlignment="1" applyProtection="1">
      <alignment horizontal="right" vertical="center" wrapText="1" shrinkToFit="1"/>
      <protection/>
    </xf>
    <xf numFmtId="166" fontId="12" fillId="0" borderId="20" xfId="0" applyNumberFormat="1" applyFont="1" applyFill="1" applyBorder="1" applyAlignment="1" applyProtection="1">
      <alignment horizontal="left" vertical="center" wrapText="1" shrinkToFit="1"/>
      <protection/>
    </xf>
    <xf numFmtId="166" fontId="18" fillId="0" borderId="20" xfId="0" applyNumberFormat="1" applyFont="1" applyFill="1" applyBorder="1" applyAlignment="1" applyProtection="1">
      <alignment horizontal="left" vertical="center" wrapText="1" shrinkToFit="1"/>
      <protection/>
    </xf>
    <xf numFmtId="166" fontId="18" fillId="0" borderId="20" xfId="0" applyNumberFormat="1" applyFont="1" applyFill="1" applyBorder="1" applyAlignment="1" applyProtection="1">
      <alignment horizontal="right" vertical="center" wrapText="1" shrinkToFit="1"/>
      <protection/>
    </xf>
    <xf numFmtId="166" fontId="12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166" fontId="15" fillId="0" borderId="42" xfId="0" applyNumberFormat="1" applyFont="1" applyFill="1" applyBorder="1" applyAlignment="1" applyProtection="1">
      <alignment horizontal="right" vertical="center" wrapText="1" shrinkToFit="1"/>
      <protection/>
    </xf>
    <xf numFmtId="0" fontId="12" fillId="0" borderId="23" xfId="0" applyFont="1" applyBorder="1" applyAlignment="1" applyProtection="1">
      <alignment horizontal="left" wrapText="1"/>
      <protection/>
    </xf>
    <xf numFmtId="0" fontId="5" fillId="0" borderId="0" xfId="64" applyFont="1" applyFill="1" applyProtection="1">
      <alignment/>
      <protection/>
    </xf>
    <xf numFmtId="0" fontId="5" fillId="0" borderId="0" xfId="64" applyFont="1" applyFill="1" applyProtection="1">
      <alignment/>
      <protection locked="0"/>
    </xf>
    <xf numFmtId="0" fontId="21" fillId="0" borderId="0" xfId="0" applyFont="1" applyFill="1" applyAlignment="1">
      <alignment horizontal="right"/>
    </xf>
    <xf numFmtId="0" fontId="20" fillId="0" borderId="13" xfId="64" applyFont="1" applyFill="1" applyBorder="1" applyAlignment="1" applyProtection="1">
      <alignment horizontal="center" vertical="center" wrapText="1"/>
      <protection/>
    </xf>
    <xf numFmtId="0" fontId="20" fillId="0" borderId="47" xfId="64" applyFont="1" applyFill="1" applyBorder="1" applyAlignment="1" applyProtection="1">
      <alignment horizontal="center" vertical="center"/>
      <protection/>
    </xf>
    <xf numFmtId="0" fontId="20" fillId="0" borderId="14" xfId="64" applyFont="1" applyFill="1" applyBorder="1" applyAlignment="1" applyProtection="1">
      <alignment horizontal="center" vertical="center"/>
      <protection/>
    </xf>
    <xf numFmtId="0" fontId="5" fillId="0" borderId="11" xfId="64" applyFont="1" applyFill="1" applyBorder="1" applyAlignment="1" applyProtection="1">
      <alignment horizontal="left" vertical="center" indent="1"/>
      <protection/>
    </xf>
    <xf numFmtId="0" fontId="5" fillId="0" borderId="22" xfId="64" applyFont="1" applyFill="1" applyBorder="1" applyAlignment="1" applyProtection="1">
      <alignment horizontal="left" vertical="center" indent="1"/>
      <protection/>
    </xf>
    <xf numFmtId="0" fontId="5" fillId="0" borderId="16" xfId="64" applyFont="1" applyFill="1" applyBorder="1" applyAlignment="1" applyProtection="1">
      <alignment horizontal="left" vertical="center" indent="1"/>
      <protection/>
    </xf>
    <xf numFmtId="0" fontId="5" fillId="0" borderId="26" xfId="64" applyFont="1" applyFill="1" applyBorder="1" applyAlignment="1" applyProtection="1">
      <alignment horizontal="left" vertical="center" indent="1"/>
      <protection/>
    </xf>
    <xf numFmtId="0" fontId="20" fillId="0" borderId="11" xfId="64" applyFont="1" applyFill="1" applyBorder="1" applyAlignment="1" applyProtection="1">
      <alignment horizontal="left" vertical="center" indent="1"/>
      <protection/>
    </xf>
    <xf numFmtId="166" fontId="7" fillId="0" borderId="0" xfId="63" applyNumberFormat="1" applyFont="1" applyFill="1" applyBorder="1" applyAlignment="1" applyProtection="1">
      <alignment horizontal="center" vertical="center"/>
      <protection/>
    </xf>
    <xf numFmtId="166" fontId="14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8" xfId="0" applyFont="1" applyFill="1" applyBorder="1" applyAlignment="1" applyProtection="1">
      <alignment vertical="center" shrinkToFit="1"/>
      <protection/>
    </xf>
    <xf numFmtId="0" fontId="14" fillId="0" borderId="49" xfId="0" applyFont="1" applyFill="1" applyBorder="1" applyAlignment="1" applyProtection="1">
      <alignment vertical="center" shrinkToFit="1"/>
      <protection/>
    </xf>
    <xf numFmtId="166" fontId="14" fillId="0" borderId="15" xfId="63" applyNumberFormat="1" applyFont="1" applyFill="1" applyBorder="1" applyAlignment="1" applyProtection="1">
      <alignment horizontal="right" vertical="center" wrapText="1" indent="1"/>
      <protection/>
    </xf>
    <xf numFmtId="166" fontId="13" fillId="0" borderId="14" xfId="63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63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15" fillId="0" borderId="15" xfId="63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>
      <alignment horizontal="left" vertical="top" wrapText="1"/>
    </xf>
    <xf numFmtId="0" fontId="15" fillId="0" borderId="15" xfId="0" applyFont="1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left" wrapText="1"/>
      <protection/>
    </xf>
    <xf numFmtId="0" fontId="15" fillId="0" borderId="15" xfId="63" applyFont="1" applyFill="1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horizontal="left" vertical="center" shrinkToFit="1"/>
      <protection/>
    </xf>
    <xf numFmtId="0" fontId="15" fillId="0" borderId="30" xfId="0" applyFont="1" applyFill="1" applyBorder="1" applyAlignment="1" applyProtection="1">
      <alignment vertical="center" shrinkToFit="1"/>
      <protection/>
    </xf>
    <xf numFmtId="0" fontId="15" fillId="0" borderId="47" xfId="63" applyFont="1" applyFill="1" applyBorder="1" applyAlignment="1" applyProtection="1">
      <alignment vertical="center" shrinkToFit="1"/>
      <protection/>
    </xf>
    <xf numFmtId="0" fontId="12" fillId="0" borderId="50" xfId="63" applyFont="1" applyFill="1" applyBorder="1" applyAlignment="1" applyProtection="1">
      <alignment horizontal="left" vertical="center" wrapText="1"/>
      <protection/>
    </xf>
    <xf numFmtId="0" fontId="12" fillId="0" borderId="51" xfId="63" applyFont="1" applyFill="1" applyBorder="1" applyAlignment="1" applyProtection="1">
      <alignment horizontal="left" vertical="center" wrapText="1"/>
      <protection/>
    </xf>
    <xf numFmtId="0" fontId="12" fillId="0" borderId="0" xfId="63" applyFont="1" applyFill="1" applyBorder="1" applyAlignment="1" applyProtection="1">
      <alignment horizontal="left" vertical="center" wrapText="1"/>
      <protection/>
    </xf>
    <xf numFmtId="0" fontId="15" fillId="0" borderId="15" xfId="63" applyFont="1" applyFill="1" applyBorder="1" applyAlignment="1" applyProtection="1">
      <alignment vertical="center" wrapText="1"/>
      <protection/>
    </xf>
    <xf numFmtId="0" fontId="12" fillId="0" borderId="28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43" xfId="63" applyFont="1" applyFill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left" vertical="center" shrinkToFit="1"/>
      <protection/>
    </xf>
    <xf numFmtId="0" fontId="22" fillId="0" borderId="15" xfId="63" applyFont="1" applyFill="1" applyBorder="1" applyAlignment="1" applyProtection="1">
      <alignment horizontal="center" vertical="center" wrapText="1"/>
      <protection/>
    </xf>
    <xf numFmtId="0" fontId="22" fillId="0" borderId="47" xfId="63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5" fillId="0" borderId="35" xfId="0" applyFont="1" applyFill="1" applyBorder="1" applyAlignment="1" applyProtection="1">
      <alignment vertical="center" wrapText="1"/>
      <protection/>
    </xf>
    <xf numFmtId="0" fontId="14" fillId="0" borderId="30" xfId="0" applyFont="1" applyFill="1" applyBorder="1" applyAlignment="1" applyProtection="1">
      <alignment vertical="center" wrapText="1"/>
      <protection/>
    </xf>
    <xf numFmtId="166" fontId="13" fillId="0" borderId="39" xfId="63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9" xfId="63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3" xfId="63" applyFont="1" applyFill="1" applyBorder="1" applyAlignment="1" applyProtection="1">
      <alignment horizontal="left" vertical="center" wrapText="1"/>
      <protection/>
    </xf>
    <xf numFmtId="166" fontId="13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2" fillId="0" borderId="13" xfId="63" applyFont="1" applyFill="1" applyBorder="1" applyAlignment="1" applyProtection="1">
      <alignment horizontal="center" vertical="center" wrapText="1"/>
      <protection/>
    </xf>
    <xf numFmtId="0" fontId="2" fillId="0" borderId="47" xfId="63" applyFont="1" applyFill="1" applyBorder="1" applyAlignment="1" applyProtection="1">
      <alignment horizontal="center" vertical="center" wrapText="1"/>
      <protection/>
    </xf>
    <xf numFmtId="0" fontId="2" fillId="0" borderId="14" xfId="63" applyFont="1" applyFill="1" applyBorder="1" applyAlignment="1" applyProtection="1">
      <alignment horizontal="center" vertical="center" wrapText="1"/>
      <protection/>
    </xf>
    <xf numFmtId="0" fontId="6" fillId="0" borderId="15" xfId="63" applyFont="1" applyFill="1" applyBorder="1" applyAlignment="1" applyProtection="1">
      <alignment horizontal="center" vertical="center" wrapText="1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1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47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9" fillId="0" borderId="0" xfId="63" applyFont="1" applyFill="1" applyAlignment="1" applyProtection="1">
      <alignment horizontal="center"/>
      <protection/>
    </xf>
    <xf numFmtId="0" fontId="1" fillId="0" borderId="11" xfId="63" applyFont="1" applyFill="1" applyBorder="1" applyAlignment="1" applyProtection="1">
      <alignment horizontal="center" vertical="center" wrapText="1"/>
      <protection/>
    </xf>
    <xf numFmtId="0" fontId="1" fillId="0" borderId="15" xfId="63" applyFont="1" applyFill="1" applyBorder="1" applyAlignment="1" applyProtection="1">
      <alignment horizontal="center" vertical="center" wrapText="1"/>
      <protection/>
    </xf>
    <xf numFmtId="0" fontId="1" fillId="0" borderId="12" xfId="63" applyFont="1" applyFill="1" applyBorder="1" applyAlignment="1" applyProtection="1">
      <alignment horizontal="center" vertical="center" wrapText="1"/>
      <protection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0" fontId="2" fillId="0" borderId="15" xfId="63" applyFont="1" applyFill="1" applyBorder="1" applyAlignment="1" applyProtection="1">
      <alignment horizontal="center" vertical="center" wrapText="1"/>
      <protection/>
    </xf>
    <xf numFmtId="0" fontId="2" fillId="0" borderId="12" xfId="63" applyFont="1" applyFill="1" applyBorder="1" applyAlignment="1" applyProtection="1">
      <alignment horizontal="center" vertical="center" wrapText="1"/>
      <protection/>
    </xf>
    <xf numFmtId="0" fontId="6" fillId="0" borderId="11" xfId="63" applyFont="1" applyFill="1" applyBorder="1" applyAlignment="1" applyProtection="1">
      <alignment horizontal="center" vertical="center" wrapText="1"/>
      <protection/>
    </xf>
    <xf numFmtId="0" fontId="6" fillId="0" borderId="15" xfId="63" applyFont="1" applyFill="1" applyBorder="1" applyAlignment="1" applyProtection="1">
      <alignment horizontal="center" vertical="center" wrapText="1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164" fontId="24" fillId="0" borderId="23" xfId="62" applyNumberFormat="1" applyFont="1" applyBorder="1">
      <alignment/>
      <protection/>
    </xf>
    <xf numFmtId="0" fontId="28" fillId="0" borderId="43" xfId="64" applyFont="1" applyFill="1" applyBorder="1" applyAlignment="1" applyProtection="1">
      <alignment horizontal="left" vertical="center" wrapText="1" indent="1"/>
      <protection/>
    </xf>
    <xf numFmtId="166" fontId="28" fillId="0" borderId="43" xfId="64" applyNumberFormat="1" applyFont="1" applyFill="1" applyBorder="1" applyAlignment="1" applyProtection="1">
      <alignment vertical="center"/>
      <protection locked="0"/>
    </xf>
    <xf numFmtId="166" fontId="28" fillId="0" borderId="45" xfId="64" applyNumberFormat="1" applyFont="1" applyFill="1" applyBorder="1" applyAlignment="1" applyProtection="1">
      <alignment vertical="center"/>
      <protection/>
    </xf>
    <xf numFmtId="0" fontId="28" fillId="0" borderId="20" xfId="64" applyFont="1" applyFill="1" applyBorder="1" applyAlignment="1" applyProtection="1">
      <alignment horizontal="left" vertical="center" wrapText="1" indent="1"/>
      <protection/>
    </xf>
    <xf numFmtId="166" fontId="28" fillId="0" borderId="20" xfId="64" applyNumberFormat="1" applyFont="1" applyFill="1" applyBorder="1" applyAlignment="1" applyProtection="1">
      <alignment vertical="center"/>
      <protection locked="0"/>
    </xf>
    <xf numFmtId="166" fontId="28" fillId="0" borderId="21" xfId="64" applyNumberFormat="1" applyFont="1" applyFill="1" applyBorder="1" applyAlignment="1" applyProtection="1">
      <alignment vertical="center"/>
      <protection/>
    </xf>
    <xf numFmtId="0" fontId="28" fillId="0" borderId="23" xfId="64" applyFont="1" applyFill="1" applyBorder="1" applyAlignment="1" applyProtection="1">
      <alignment horizontal="left" vertical="center" wrapText="1" indent="1"/>
      <protection/>
    </xf>
    <xf numFmtId="166" fontId="28" fillId="0" borderId="23" xfId="64" applyNumberFormat="1" applyFont="1" applyFill="1" applyBorder="1" applyAlignment="1" applyProtection="1">
      <alignment vertical="center"/>
      <protection locked="0"/>
    </xf>
    <xf numFmtId="166" fontId="28" fillId="0" borderId="24" xfId="64" applyNumberFormat="1" applyFont="1" applyFill="1" applyBorder="1" applyAlignment="1" applyProtection="1">
      <alignment vertical="center"/>
      <protection/>
    </xf>
    <xf numFmtId="0" fontId="28" fillId="0" borderId="20" xfId="64" applyFont="1" applyFill="1" applyBorder="1" applyAlignment="1" applyProtection="1">
      <alignment horizontal="left" vertical="center" indent="1"/>
      <protection/>
    </xf>
    <xf numFmtId="0" fontId="27" fillId="0" borderId="15" xfId="64" applyFont="1" applyFill="1" applyBorder="1" applyAlignment="1" applyProtection="1">
      <alignment horizontal="left" vertical="center" indent="1"/>
      <protection/>
    </xf>
    <xf numFmtId="166" fontId="27" fillId="0" borderId="15" xfId="64" applyNumberFormat="1" applyFont="1" applyFill="1" applyBorder="1" applyAlignment="1" applyProtection="1">
      <alignment vertical="center"/>
      <protection/>
    </xf>
    <xf numFmtId="166" fontId="27" fillId="0" borderId="12" xfId="64" applyNumberFormat="1" applyFont="1" applyFill="1" applyBorder="1" applyAlignment="1" applyProtection="1">
      <alignment vertical="center"/>
      <protection/>
    </xf>
    <xf numFmtId="0" fontId="28" fillId="0" borderId="23" xfId="64" applyFont="1" applyFill="1" applyBorder="1" applyAlignment="1" applyProtection="1">
      <alignment horizontal="left" vertical="center" indent="1"/>
      <protection/>
    </xf>
    <xf numFmtId="0" fontId="27" fillId="0" borderId="15" xfId="64" applyFont="1" applyFill="1" applyBorder="1" applyAlignment="1" applyProtection="1">
      <alignment horizontal="left" indent="1"/>
      <protection/>
    </xf>
    <xf numFmtId="166" fontId="27" fillId="0" borderId="15" xfId="64" applyNumberFormat="1" applyFont="1" applyFill="1" applyBorder="1" applyProtection="1">
      <alignment/>
      <protection/>
    </xf>
    <xf numFmtId="166" fontId="27" fillId="0" borderId="12" xfId="64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horizontal="left" vertical="center"/>
      <protection/>
    </xf>
    <xf numFmtId="0" fontId="7" fillId="0" borderId="0" xfId="63" applyFont="1" applyFill="1" applyAlignment="1" applyProtection="1">
      <alignment horizontal="center"/>
      <protection/>
    </xf>
    <xf numFmtId="166" fontId="7" fillId="0" borderId="0" xfId="63" applyNumberFormat="1" applyFont="1" applyFill="1" applyBorder="1" applyAlignment="1" applyProtection="1">
      <alignment vertical="center" wrapText="1"/>
      <protection/>
    </xf>
    <xf numFmtId="166" fontId="13" fillId="34" borderId="21" xfId="63" applyNumberFormat="1" applyFont="1" applyFill="1" applyBorder="1" applyAlignment="1" applyProtection="1">
      <alignment horizontal="right" vertical="center" wrapText="1" indent="1"/>
      <protection/>
    </xf>
    <xf numFmtId="166" fontId="13" fillId="35" borderId="25" xfId="63" applyNumberFormat="1" applyFont="1" applyFill="1" applyBorder="1" applyAlignment="1" applyProtection="1">
      <alignment horizontal="right" vertical="center" wrapText="1" indent="1"/>
      <protection/>
    </xf>
    <xf numFmtId="166" fontId="1" fillId="0" borderId="43" xfId="0" applyNumberFormat="1" applyFont="1" applyFill="1" applyBorder="1" applyAlignment="1" applyProtection="1">
      <alignment horizontal="center" vertical="center" wrapText="1"/>
      <protection/>
    </xf>
    <xf numFmtId="166" fontId="1" fillId="0" borderId="45" xfId="0" applyNumberFormat="1" applyFont="1" applyFill="1" applyBorder="1" applyAlignment="1" applyProtection="1">
      <alignment horizontal="center" vertical="center" wrapText="1"/>
      <protection/>
    </xf>
    <xf numFmtId="166" fontId="1" fillId="0" borderId="17" xfId="0" applyNumberFormat="1" applyFont="1" applyFill="1" applyBorder="1" applyAlignment="1" applyProtection="1">
      <alignment horizontal="left" vertical="center" wrapText="1"/>
      <protection/>
    </xf>
    <xf numFmtId="166" fontId="1" fillId="33" borderId="18" xfId="0" applyNumberFormat="1" applyFont="1" applyFill="1" applyBorder="1" applyAlignment="1" applyProtection="1">
      <alignment vertical="center" wrapText="1"/>
      <protection/>
    </xf>
    <xf numFmtId="166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2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 horizontal="left" vertical="top" wrapText="1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right" vertical="center" wrapText="1" indent="1"/>
      <protection/>
    </xf>
    <xf numFmtId="166" fontId="2" fillId="0" borderId="54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43" xfId="0" applyNumberFormat="1" applyFont="1" applyFill="1" applyBorder="1" applyAlignment="1" applyProtection="1">
      <alignment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55" xfId="0" applyNumberFormat="1" applyFont="1" applyFill="1" applyBorder="1" applyAlignment="1" applyProtection="1">
      <alignment vertical="center" wrapText="1"/>
      <protection/>
    </xf>
    <xf numFmtId="0" fontId="49" fillId="34" borderId="20" xfId="58" applyFill="1" applyBorder="1" applyAlignment="1">
      <alignment vertical="center" wrapText="1"/>
      <protection/>
    </xf>
    <xf numFmtId="166" fontId="2" fillId="0" borderId="45" xfId="0" applyNumberFormat="1" applyFont="1" applyFill="1" applyBorder="1" applyAlignment="1" applyProtection="1">
      <alignment vertical="center" wrapText="1"/>
      <protection/>
    </xf>
    <xf numFmtId="166" fontId="7" fillId="0" borderId="0" xfId="63" applyNumberFormat="1" applyFont="1" applyFill="1" applyBorder="1" applyAlignment="1" applyProtection="1">
      <alignment horizontal="center" vertical="center"/>
      <protection/>
    </xf>
    <xf numFmtId="166" fontId="10" fillId="0" borderId="10" xfId="63" applyNumberFormat="1" applyFont="1" applyFill="1" applyBorder="1" applyAlignment="1" applyProtection="1">
      <alignment horizontal="left" vertical="center"/>
      <protection/>
    </xf>
    <xf numFmtId="166" fontId="14" fillId="0" borderId="56" xfId="0" applyNumberFormat="1" applyFont="1" applyFill="1" applyBorder="1" applyAlignment="1" applyProtection="1">
      <alignment horizontal="center" vertical="center" wrapText="1"/>
      <protection/>
    </xf>
    <xf numFmtId="166" fontId="14" fillId="0" borderId="52" xfId="0" applyNumberFormat="1" applyFont="1" applyFill="1" applyBorder="1" applyAlignment="1" applyProtection="1">
      <alignment horizontal="center" vertical="center" wrapText="1"/>
      <protection/>
    </xf>
    <xf numFmtId="166" fontId="8" fillId="0" borderId="49" xfId="0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center" vertical="center" textRotation="180" wrapText="1"/>
      <protection/>
    </xf>
    <xf numFmtId="166" fontId="17" fillId="0" borderId="0" xfId="0" applyNumberFormat="1" applyFont="1" applyFill="1" applyAlignment="1" applyProtection="1">
      <alignment horizontal="center" textRotation="180" wrapText="1"/>
      <protection/>
    </xf>
    <xf numFmtId="166" fontId="15" fillId="0" borderId="57" xfId="0" applyNumberFormat="1" applyFont="1" applyFill="1" applyBorder="1" applyAlignment="1" applyProtection="1">
      <alignment horizontal="center" vertical="center" wrapText="1"/>
      <protection/>
    </xf>
    <xf numFmtId="166" fontId="15" fillId="0" borderId="58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Alignment="1">
      <alignment horizontal="center" vertical="center" wrapText="1"/>
    </xf>
    <xf numFmtId="0" fontId="7" fillId="0" borderId="0" xfId="63" applyFont="1" applyFill="1" applyAlignment="1" applyProtection="1">
      <alignment horizontal="center"/>
      <protection/>
    </xf>
    <xf numFmtId="166" fontId="7" fillId="0" borderId="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7" fillId="0" borderId="0" xfId="63" applyFont="1" applyFill="1" applyAlignment="1" applyProtection="1">
      <alignment horizontal="center" wrapText="1"/>
      <protection/>
    </xf>
    <xf numFmtId="0" fontId="21" fillId="0" borderId="53" xfId="64" applyFont="1" applyFill="1" applyBorder="1" applyAlignment="1" applyProtection="1">
      <alignment horizontal="left" vertical="center" indent="1"/>
      <protection/>
    </xf>
    <xf numFmtId="0" fontId="21" fillId="0" borderId="30" xfId="64" applyFont="1" applyFill="1" applyBorder="1" applyAlignment="1" applyProtection="1">
      <alignment horizontal="left" vertical="center" indent="1"/>
      <protection/>
    </xf>
    <xf numFmtId="0" fontId="21" fillId="0" borderId="42" xfId="64" applyFont="1" applyFill="1" applyBorder="1" applyAlignment="1" applyProtection="1">
      <alignment horizontal="left" vertical="center" indent="1"/>
      <protection/>
    </xf>
    <xf numFmtId="0" fontId="29" fillId="0" borderId="53" xfId="64" applyFont="1" applyFill="1" applyBorder="1" applyAlignment="1" applyProtection="1">
      <alignment horizontal="left" vertical="center" indent="1"/>
      <protection/>
    </xf>
    <xf numFmtId="0" fontId="29" fillId="0" borderId="30" xfId="64" applyFont="1" applyFill="1" applyBorder="1" applyAlignment="1" applyProtection="1">
      <alignment horizontal="left" vertical="center" indent="1"/>
      <protection/>
    </xf>
    <xf numFmtId="0" fontId="29" fillId="0" borderId="42" xfId="64" applyFont="1" applyFill="1" applyBorder="1" applyAlignment="1" applyProtection="1">
      <alignment horizontal="left" vertical="center" indent="1"/>
      <protection/>
    </xf>
    <xf numFmtId="0" fontId="1" fillId="0" borderId="0" xfId="64" applyFont="1" applyFill="1" applyAlignment="1" applyProtection="1">
      <alignment horizontal="center" wrapText="1"/>
      <protection/>
    </xf>
    <xf numFmtId="0" fontId="1" fillId="0" borderId="0" xfId="64" applyFont="1" applyFill="1" applyAlignment="1" applyProtection="1">
      <alignment horizont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3" xfId="60"/>
    <cellStyle name="Normál 4" xfId="61"/>
    <cellStyle name="Normál 5" xfId="62"/>
    <cellStyle name="Normál_KVRENMUNKA" xfId="63"/>
    <cellStyle name="Normál_SEGED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5"/>
  <sheetViews>
    <sheetView tabSelected="1" view="pageLayout" workbookViewId="0" topLeftCell="A1">
      <selection activeCell="A1" sqref="A1:C1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7.625" style="11" bestFit="1" customWidth="1"/>
    <col min="4" max="4" width="21.625" style="11" customWidth="1"/>
    <col min="5" max="16384" width="9.375" style="12" customWidth="1"/>
  </cols>
  <sheetData>
    <row r="1" spans="1:3" s="15" customFormat="1" ht="18" customHeight="1">
      <c r="A1" s="281" t="s">
        <v>2</v>
      </c>
      <c r="B1" s="281"/>
      <c r="C1" s="281"/>
    </row>
    <row r="2" spans="1:4" s="15" customFormat="1" ht="18" customHeight="1" thickBot="1">
      <c r="A2" s="282"/>
      <c r="B2" s="282"/>
      <c r="C2" s="16"/>
      <c r="D2" s="16"/>
    </row>
    <row r="3" spans="1:4" s="15" customFormat="1" ht="29.25" thickBot="1">
      <c r="A3" s="238" t="s">
        <v>47</v>
      </c>
      <c r="B3" s="239" t="s">
        <v>4</v>
      </c>
      <c r="C3" s="240" t="s">
        <v>315</v>
      </c>
      <c r="D3" s="240" t="s">
        <v>389</v>
      </c>
    </row>
    <row r="4" spans="1:4" s="21" customFormat="1" ht="18" customHeight="1" thickBot="1">
      <c r="A4" s="225">
        <v>1</v>
      </c>
      <c r="B4" s="226">
        <v>2</v>
      </c>
      <c r="C4" s="227">
        <v>3</v>
      </c>
      <c r="D4" s="227">
        <v>4</v>
      </c>
    </row>
    <row r="5" spans="1:4" s="21" customFormat="1" ht="18" customHeight="1" thickBot="1">
      <c r="A5" s="52" t="s">
        <v>5</v>
      </c>
      <c r="B5" s="189" t="s">
        <v>152</v>
      </c>
      <c r="C5" s="53">
        <f>SUM(C6:C9)</f>
        <v>173437622</v>
      </c>
      <c r="D5" s="53">
        <f>SUM(D6:D11)</f>
        <v>181141335</v>
      </c>
    </row>
    <row r="6" spans="1:4" s="21" customFormat="1" ht="27">
      <c r="A6" s="61" t="s">
        <v>72</v>
      </c>
      <c r="B6" s="169" t="s">
        <v>321</v>
      </c>
      <c r="C6" s="55">
        <f>SUM('9.1'!C8,'9.2'!C8,'9.3'!C8,'9.4'!C8)</f>
        <v>68777184</v>
      </c>
      <c r="D6" s="55">
        <f>SUM('9.1'!D8,'9.2'!D8,'9.3'!D8,'9.4'!D8)</f>
        <v>68777184</v>
      </c>
    </row>
    <row r="7" spans="1:4" s="21" customFormat="1" ht="27">
      <c r="A7" s="62" t="s">
        <v>73</v>
      </c>
      <c r="B7" s="93" t="s">
        <v>322</v>
      </c>
      <c r="C7" s="55">
        <f>SUM('9.1'!C9,'9.2'!C9,'9.3'!C9,'9.4'!C9)</f>
        <v>54487601</v>
      </c>
      <c r="D7" s="55">
        <f>SUM('9.1'!D9,'9.2'!D9,'9.3'!D9,'9.4'!D9)</f>
        <v>54487601</v>
      </c>
    </row>
    <row r="8" spans="1:4" s="21" customFormat="1" ht="27">
      <c r="A8" s="62" t="s">
        <v>74</v>
      </c>
      <c r="B8" s="93" t="s">
        <v>323</v>
      </c>
      <c r="C8" s="55">
        <f>SUM('9.1'!C10,'9.2'!C10,'9.3'!C10,'9.4'!C10)</f>
        <v>47372897</v>
      </c>
      <c r="D8" s="55">
        <f>SUM('9.1'!D10,'9.2'!D10,'9.3'!D10,'9.4'!D10)</f>
        <v>47372897</v>
      </c>
    </row>
    <row r="9" spans="1:4" s="21" customFormat="1" ht="18.75">
      <c r="A9" s="62" t="s">
        <v>317</v>
      </c>
      <c r="B9" s="93" t="s">
        <v>324</v>
      </c>
      <c r="C9" s="55">
        <f>SUM('9.1'!C11,'9.2'!C11,'9.3'!C11,'9.4'!C11)</f>
        <v>2799940</v>
      </c>
      <c r="D9" s="55">
        <f>SUM('9.1'!D11,'9.2'!D11,'9.3'!D11,'9.4'!D11)</f>
        <v>2799940</v>
      </c>
    </row>
    <row r="10" spans="1:4" s="21" customFormat="1" ht="25.5">
      <c r="A10" s="62" t="s">
        <v>86</v>
      </c>
      <c r="B10" s="190" t="s">
        <v>326</v>
      </c>
      <c r="C10" s="58"/>
      <c r="D10" s="55">
        <f>SUM('9.1'!D12,'9.2'!D12,'9.3'!D12,'9.4'!D12)</f>
        <v>7307400</v>
      </c>
    </row>
    <row r="11" spans="1:4" s="21" customFormat="1" ht="19.5" thickBot="1">
      <c r="A11" s="63" t="s">
        <v>318</v>
      </c>
      <c r="B11" s="93" t="s">
        <v>325</v>
      </c>
      <c r="C11" s="59"/>
      <c r="D11" s="55">
        <f>SUM('9.1'!D13,'9.2'!D13,'9.3'!D13,'9.4'!D13)</f>
        <v>396313</v>
      </c>
    </row>
    <row r="12" spans="1:4" s="21" customFormat="1" ht="18" customHeight="1" thickBot="1">
      <c r="A12" s="60" t="s">
        <v>6</v>
      </c>
      <c r="B12" s="191" t="s">
        <v>355</v>
      </c>
      <c r="C12" s="53">
        <f>+C13+C14+C15+C16+C17</f>
        <v>20242200</v>
      </c>
      <c r="D12" s="53">
        <f>+D13+D14+D15+D16+D17</f>
        <v>40969561</v>
      </c>
    </row>
    <row r="13" spans="1:4" s="21" customFormat="1" ht="18" customHeight="1">
      <c r="A13" s="61" t="s">
        <v>78</v>
      </c>
      <c r="B13" s="169" t="s">
        <v>153</v>
      </c>
      <c r="C13" s="55">
        <f>SUM('9.1'!C15,'9.2'!C15,'9.3'!C15,'9.4'!C15)</f>
        <v>0</v>
      </c>
      <c r="D13" s="55">
        <f>SUM('9.1'!D15,'9.2'!D15,'9.3'!D15,'9.4'!D15)</f>
        <v>0</v>
      </c>
    </row>
    <row r="14" spans="1:4" s="21" customFormat="1" ht="18.75">
      <c r="A14" s="62" t="s">
        <v>79</v>
      </c>
      <c r="B14" s="93" t="s">
        <v>154</v>
      </c>
      <c r="C14" s="55">
        <f>SUM('9.1'!C16,'9.2'!C16,'9.3'!C16,'9.4'!C16)</f>
        <v>0</v>
      </c>
      <c r="D14" s="55">
        <f>SUM('9.1'!D16,'9.2'!D16,'9.3'!D16,'9.4'!D16)</f>
        <v>0</v>
      </c>
    </row>
    <row r="15" spans="1:4" s="21" customFormat="1" ht="27">
      <c r="A15" s="62" t="s">
        <v>80</v>
      </c>
      <c r="B15" s="93" t="s">
        <v>304</v>
      </c>
      <c r="C15" s="55">
        <f>SUM('9.1'!C17,'9.2'!C17,'9.3'!C17,'9.4'!C17)</f>
        <v>0</v>
      </c>
      <c r="D15" s="55">
        <f>SUM('9.1'!D17,'9.2'!D17,'9.3'!D17,'9.4'!D17)</f>
        <v>0</v>
      </c>
    </row>
    <row r="16" spans="1:4" s="21" customFormat="1" ht="27">
      <c r="A16" s="62" t="s">
        <v>81</v>
      </c>
      <c r="B16" s="93" t="s">
        <v>305</v>
      </c>
      <c r="C16" s="55">
        <f>SUM('9.1'!C18,'9.2'!C18,'9.3'!C18,'9.4'!C18)</f>
        <v>0</v>
      </c>
      <c r="D16" s="55">
        <f>SUM('9.1'!D18,'9.2'!D18,'9.3'!D18,'9.4'!D18)</f>
        <v>0</v>
      </c>
    </row>
    <row r="17" spans="1:4" s="21" customFormat="1" ht="25.5">
      <c r="A17" s="62" t="s">
        <v>82</v>
      </c>
      <c r="B17" s="270" t="s">
        <v>327</v>
      </c>
      <c r="C17" s="55">
        <f>SUM('9.1'!C19,'9.2'!C19,'9.3'!C19,'9.4'!C19)</f>
        <v>20242200</v>
      </c>
      <c r="D17" s="55">
        <f>SUM('9.1'!D19,'9.2'!D19,'9.3'!D19,'9.4'!D19)</f>
        <v>40969561</v>
      </c>
    </row>
    <row r="18" spans="1:4" s="21" customFormat="1" ht="19.5" thickBot="1">
      <c r="A18" s="63" t="s">
        <v>91</v>
      </c>
      <c r="B18" s="192" t="s">
        <v>155</v>
      </c>
      <c r="C18" s="55">
        <f>SUM('9.1'!C20,'9.2'!C20,'9.3'!C20,'9.4'!C20)</f>
        <v>0</v>
      </c>
      <c r="D18" s="55">
        <f>SUM('9.1'!D20,'9.2'!D20,'9.3'!D20,'9.4'!D20)</f>
        <v>0</v>
      </c>
    </row>
    <row r="19" spans="1:4" s="21" customFormat="1" ht="18" customHeight="1" thickBot="1">
      <c r="A19" s="60" t="s">
        <v>7</v>
      </c>
      <c r="B19" s="193" t="s">
        <v>356</v>
      </c>
      <c r="C19" s="53">
        <f>+C20+C21+C22+C23+C24</f>
        <v>0</v>
      </c>
      <c r="D19" s="53">
        <f>+D20+D21+D22+D23+D24</f>
        <v>0</v>
      </c>
    </row>
    <row r="20" spans="1:4" s="21" customFormat="1" ht="18.75">
      <c r="A20" s="61" t="s">
        <v>61</v>
      </c>
      <c r="B20" s="169" t="s">
        <v>319</v>
      </c>
      <c r="C20" s="55">
        <f>SUM('9.1'!C22,'9.2'!C22,'9.3'!C22,'9.4'!C22)</f>
        <v>0</v>
      </c>
      <c r="D20" s="55">
        <f>SUM('9.1'!D22,'9.2'!D22,'9.3'!D22,'9.4'!D22)</f>
        <v>0</v>
      </c>
    </row>
    <row r="21" spans="1:4" s="21" customFormat="1" ht="27">
      <c r="A21" s="62" t="s">
        <v>62</v>
      </c>
      <c r="B21" s="93" t="s">
        <v>156</v>
      </c>
      <c r="C21" s="55">
        <f>SUM('9.1'!C23,'9.2'!C23,'9.3'!C23,'9.4'!C23)</f>
        <v>0</v>
      </c>
      <c r="D21" s="55">
        <f>SUM('9.1'!D23,'9.2'!D23,'9.3'!D23,'9.4'!D23)</f>
        <v>0</v>
      </c>
    </row>
    <row r="22" spans="1:4" s="21" customFormat="1" ht="27">
      <c r="A22" s="62" t="s">
        <v>63</v>
      </c>
      <c r="B22" s="93" t="s">
        <v>306</v>
      </c>
      <c r="C22" s="55">
        <f>SUM('9.1'!C24,'9.2'!C24,'9.3'!C24,'9.4'!C24)</f>
        <v>0</v>
      </c>
      <c r="D22" s="55">
        <f>SUM('9.1'!D24,'9.2'!D24,'9.3'!D24,'9.4'!D24)</f>
        <v>0</v>
      </c>
    </row>
    <row r="23" spans="1:4" s="21" customFormat="1" ht="27">
      <c r="A23" s="62" t="s">
        <v>64</v>
      </c>
      <c r="B23" s="93" t="s">
        <v>307</v>
      </c>
      <c r="C23" s="55">
        <f>SUM('9.1'!C25,'9.2'!C25,'9.3'!C25,'9.4'!C25)</f>
        <v>0</v>
      </c>
      <c r="D23" s="55">
        <f>SUM('9.1'!D25,'9.2'!D25,'9.3'!D25,'9.4'!D25)</f>
        <v>0</v>
      </c>
    </row>
    <row r="24" spans="1:4" s="21" customFormat="1" ht="18.75">
      <c r="A24" s="62" t="s">
        <v>103</v>
      </c>
      <c r="B24" s="93" t="s">
        <v>157</v>
      </c>
      <c r="C24" s="55">
        <f>SUM('9.1'!C26,'9.2'!C26,'9.3'!C26,'9.4'!C26)</f>
        <v>0</v>
      </c>
      <c r="D24" s="55">
        <f>SUM('9.1'!D26,'9.2'!D26,'9.3'!D26,'9.4'!D26)</f>
        <v>0</v>
      </c>
    </row>
    <row r="25" spans="1:4" s="21" customFormat="1" ht="18" customHeight="1" thickBot="1">
      <c r="A25" s="63" t="s">
        <v>104</v>
      </c>
      <c r="B25" s="192" t="s">
        <v>158</v>
      </c>
      <c r="C25" s="55">
        <f>SUM('9.1'!C27,'9.2'!C27,'9.3'!C27,'9.4'!C27)</f>
        <v>0</v>
      </c>
      <c r="D25" s="55">
        <f>SUM('9.1'!D27,'9.2'!D27,'9.3'!D27,'9.4'!D27)</f>
        <v>0</v>
      </c>
    </row>
    <row r="26" spans="1:4" s="21" customFormat="1" ht="18" customHeight="1" thickBot="1">
      <c r="A26" s="60" t="s">
        <v>105</v>
      </c>
      <c r="B26" s="193" t="s">
        <v>159</v>
      </c>
      <c r="C26" s="53">
        <f>+C27+C30+C31+C32</f>
        <v>64182140</v>
      </c>
      <c r="D26" s="53">
        <f>+D27+D30+D31+D32</f>
        <v>64182140</v>
      </c>
    </row>
    <row r="27" spans="1:4" s="21" customFormat="1" ht="18" customHeight="1">
      <c r="A27" s="61" t="s">
        <v>160</v>
      </c>
      <c r="B27" s="169" t="s">
        <v>166</v>
      </c>
      <c r="C27" s="66">
        <f>+C28+C29</f>
        <v>56962357</v>
      </c>
      <c r="D27" s="66">
        <f>+D28+D29</f>
        <v>56962357</v>
      </c>
    </row>
    <row r="28" spans="1:4" s="21" customFormat="1" ht="18" customHeight="1">
      <c r="A28" s="62" t="s">
        <v>161</v>
      </c>
      <c r="B28" s="93" t="s">
        <v>329</v>
      </c>
      <c r="C28" s="55">
        <f>SUM('9.1'!C30,'9.2'!C30,'9.3'!C30,'9.4'!C30)</f>
        <v>1913763</v>
      </c>
      <c r="D28" s="55">
        <f>SUM('9.1'!D30,'9.2'!D30,'9.3'!D30,'9.4'!D30)</f>
        <v>1913763</v>
      </c>
    </row>
    <row r="29" spans="1:4" s="21" customFormat="1" ht="18" customHeight="1">
      <c r="A29" s="62" t="s">
        <v>162</v>
      </c>
      <c r="B29" s="93" t="s">
        <v>330</v>
      </c>
      <c r="C29" s="55">
        <f>SUM('9.1'!C31,'9.2'!C31,'9.3'!C31,'9.4'!C31)</f>
        <v>55048594</v>
      </c>
      <c r="D29" s="55">
        <f>SUM('9.1'!D31,'9.2'!D31,'9.3'!D31,'9.4'!D31)</f>
        <v>55048594</v>
      </c>
    </row>
    <row r="30" spans="1:4" s="21" customFormat="1" ht="18" customHeight="1">
      <c r="A30" s="62" t="s">
        <v>163</v>
      </c>
      <c r="B30" s="93" t="s">
        <v>331</v>
      </c>
      <c r="C30" s="55">
        <f>SUM('9.1'!C32,'9.2'!C32,'9.3'!C32,'9.4'!C32)</f>
        <v>6520562</v>
      </c>
      <c r="D30" s="55">
        <f>SUM('9.1'!D32,'9.2'!D32,'9.3'!D32,'9.4'!D32)</f>
        <v>6520562</v>
      </c>
    </row>
    <row r="31" spans="1:4" s="21" customFormat="1" ht="18.75">
      <c r="A31" s="62" t="s">
        <v>164</v>
      </c>
      <c r="B31" s="93" t="s">
        <v>167</v>
      </c>
      <c r="C31" s="55">
        <f>SUM('9.1'!C33,'9.2'!C33,'9.3'!C33,'9.4'!C33)</f>
        <v>0</v>
      </c>
      <c r="D31" s="55">
        <f>SUM('9.1'!D33,'9.2'!D33,'9.3'!D33,'9.4'!D33)</f>
        <v>0</v>
      </c>
    </row>
    <row r="32" spans="1:4" s="21" customFormat="1" ht="18" customHeight="1" thickBot="1">
      <c r="A32" s="63" t="s">
        <v>165</v>
      </c>
      <c r="B32" s="192" t="s">
        <v>168</v>
      </c>
      <c r="C32" s="55">
        <f>SUM('9.1'!C34,'9.2'!C34,'9.3'!C34,'9.4'!C34)</f>
        <v>699221</v>
      </c>
      <c r="D32" s="55">
        <f>SUM('9.1'!D34,'9.2'!D34,'9.3'!D34,'9.4'!D34)</f>
        <v>699221</v>
      </c>
    </row>
    <row r="33" spans="1:4" s="21" customFormat="1" ht="18" customHeight="1" thickBot="1">
      <c r="A33" s="60" t="s">
        <v>9</v>
      </c>
      <c r="B33" s="193" t="s">
        <v>169</v>
      </c>
      <c r="C33" s="53">
        <f>SUM(C34:C43)</f>
        <v>97540251</v>
      </c>
      <c r="D33" s="53">
        <f>SUM(D34:D43)</f>
        <v>108213208</v>
      </c>
    </row>
    <row r="34" spans="1:4" s="21" customFormat="1" ht="18" customHeight="1">
      <c r="A34" s="61" t="s">
        <v>65</v>
      </c>
      <c r="B34" s="169" t="s">
        <v>172</v>
      </c>
      <c r="C34" s="55">
        <f>SUM('9.1'!C36,'9.2'!C36,'9.3'!C36,'9.4'!C36)</f>
        <v>0</v>
      </c>
      <c r="D34" s="55">
        <f>SUM('9.1'!D36,'9.2'!D36,'9.3'!D36,'9.4'!D36)</f>
        <v>0</v>
      </c>
    </row>
    <row r="35" spans="1:4" s="21" customFormat="1" ht="18" customHeight="1">
      <c r="A35" s="62" t="s">
        <v>66</v>
      </c>
      <c r="B35" s="93" t="s">
        <v>332</v>
      </c>
      <c r="C35" s="55">
        <f>SUM('9.1'!C37,'9.2'!C37,'9.3'!C37,'9.4'!C37)</f>
        <v>81374925</v>
      </c>
      <c r="D35" s="55">
        <f>SUM('9.1'!D37,'9.2'!D37,'9.3'!D37,'9.4'!D37)</f>
        <v>92047882</v>
      </c>
    </row>
    <row r="36" spans="1:4" s="21" customFormat="1" ht="18" customHeight="1">
      <c r="A36" s="62" t="s">
        <v>67</v>
      </c>
      <c r="B36" s="93" t="s">
        <v>333</v>
      </c>
      <c r="C36" s="55">
        <f>SUM('9.1'!C38,'9.2'!C38,'9.3'!C38,'9.4'!C38)</f>
        <v>903183</v>
      </c>
      <c r="D36" s="55">
        <f>SUM('9.1'!D38,'9.2'!D38,'9.3'!D38,'9.4'!D38)</f>
        <v>903183</v>
      </c>
    </row>
    <row r="37" spans="1:4" s="21" customFormat="1" ht="18" customHeight="1">
      <c r="A37" s="62" t="s">
        <v>107</v>
      </c>
      <c r="B37" s="93" t="s">
        <v>334</v>
      </c>
      <c r="C37" s="55">
        <f>SUM('9.1'!C39,'9.2'!C39,'9.3'!C39,'9.4'!C39)</f>
        <v>0</v>
      </c>
      <c r="D37" s="55">
        <f>SUM('9.1'!D39,'9.2'!D39,'9.3'!D39,'9.4'!D39)</f>
        <v>0</v>
      </c>
    </row>
    <row r="38" spans="1:4" s="21" customFormat="1" ht="18" customHeight="1">
      <c r="A38" s="62" t="s">
        <v>108</v>
      </c>
      <c r="B38" s="93" t="s">
        <v>335</v>
      </c>
      <c r="C38" s="55">
        <f>SUM('9.1'!C40,'9.2'!C40,'9.3'!C40,'9.4'!C40)</f>
        <v>3907613</v>
      </c>
      <c r="D38" s="55">
        <f>SUM('9.1'!D40,'9.2'!D40,'9.3'!D40,'9.4'!D40)</f>
        <v>3907613</v>
      </c>
    </row>
    <row r="39" spans="1:4" s="21" customFormat="1" ht="18" customHeight="1">
      <c r="A39" s="62" t="s">
        <v>109</v>
      </c>
      <c r="B39" s="93" t="s">
        <v>336</v>
      </c>
      <c r="C39" s="55">
        <f>SUM('9.1'!C41,'9.2'!C41,'9.3'!C41,'9.4'!C41)</f>
        <v>11354530</v>
      </c>
      <c r="D39" s="55">
        <f>SUM('9.1'!D41,'9.2'!D41,'9.3'!D41,'9.4'!D41)</f>
        <v>11354530</v>
      </c>
    </row>
    <row r="40" spans="1:4" s="21" customFormat="1" ht="18" customHeight="1">
      <c r="A40" s="62" t="s">
        <v>110</v>
      </c>
      <c r="B40" s="93" t="s">
        <v>173</v>
      </c>
      <c r="C40" s="55">
        <f>SUM('9.1'!C42,'9.2'!C42,'9.3'!C42,'9.4'!C42)</f>
        <v>0</v>
      </c>
      <c r="D40" s="55">
        <f>SUM('9.1'!D42,'9.2'!D42,'9.3'!D42,'9.4'!D42)</f>
        <v>0</v>
      </c>
    </row>
    <row r="41" spans="1:4" s="21" customFormat="1" ht="18" customHeight="1">
      <c r="A41" s="62" t="s">
        <v>111</v>
      </c>
      <c r="B41" s="93" t="s">
        <v>174</v>
      </c>
      <c r="C41" s="55">
        <f>SUM('9.1'!C43,'9.2'!C43,'9.3'!C43,'9.4'!C43)</f>
        <v>0</v>
      </c>
      <c r="D41" s="55">
        <f>SUM('9.1'!D43,'9.2'!D43,'9.3'!D43,'9.4'!D43)</f>
        <v>0</v>
      </c>
    </row>
    <row r="42" spans="1:4" s="21" customFormat="1" ht="18" customHeight="1">
      <c r="A42" s="62" t="s">
        <v>170</v>
      </c>
      <c r="B42" s="93" t="s">
        <v>175</v>
      </c>
      <c r="C42" s="55">
        <f>SUM('9.1'!C44,'9.2'!C44,'9.3'!C44,'9.4'!C44)</f>
        <v>0</v>
      </c>
      <c r="D42" s="55">
        <f>SUM('9.1'!D44,'9.2'!D44,'9.3'!D44,'9.4'!D44)</f>
        <v>0</v>
      </c>
    </row>
    <row r="43" spans="1:4" s="21" customFormat="1" ht="18" customHeight="1" thickBot="1">
      <c r="A43" s="63" t="s">
        <v>171</v>
      </c>
      <c r="B43" s="192" t="s">
        <v>337</v>
      </c>
      <c r="C43" s="55">
        <f>SUM('9.1'!C45,'9.2'!C45,'9.3'!C45,'9.4'!C45)</f>
        <v>0</v>
      </c>
      <c r="D43" s="55">
        <f>SUM('9.1'!D45,'9.2'!D45,'9.3'!D45,'9.4'!D45)</f>
        <v>0</v>
      </c>
    </row>
    <row r="44" spans="1:4" s="21" customFormat="1" ht="18" customHeight="1" thickBot="1">
      <c r="A44" s="60" t="s">
        <v>10</v>
      </c>
      <c r="B44" s="193" t="s">
        <v>176</v>
      </c>
      <c r="C44" s="53">
        <f>SUM(C45:C49)</f>
        <v>0</v>
      </c>
      <c r="D44" s="53">
        <f>SUM(D45:D49)</f>
        <v>0</v>
      </c>
    </row>
    <row r="45" spans="1:4" s="21" customFormat="1" ht="18" customHeight="1">
      <c r="A45" s="61" t="s">
        <v>68</v>
      </c>
      <c r="B45" s="169" t="s">
        <v>180</v>
      </c>
      <c r="C45" s="55">
        <f>SUM('9.1'!C47,'9.2'!C47,'9.3'!C47,'9.4'!C47)</f>
        <v>0</v>
      </c>
      <c r="D45" s="55">
        <f>SUM('9.1'!D47,'9.2'!D47,'9.3'!D47,'9.4'!D47)</f>
        <v>0</v>
      </c>
    </row>
    <row r="46" spans="1:4" s="21" customFormat="1" ht="18" customHeight="1">
      <c r="A46" s="62" t="s">
        <v>69</v>
      </c>
      <c r="B46" s="93" t="s">
        <v>181</v>
      </c>
      <c r="C46" s="55">
        <f>SUM('9.1'!C48,'9.2'!C48,'9.3'!C48,'9.4'!C48)</f>
        <v>0</v>
      </c>
      <c r="D46" s="55">
        <f>SUM('9.1'!D48,'9.2'!D48,'9.3'!D48,'9.4'!D48)</f>
        <v>0</v>
      </c>
    </row>
    <row r="47" spans="1:4" s="21" customFormat="1" ht="18" customHeight="1">
      <c r="A47" s="62" t="s">
        <v>177</v>
      </c>
      <c r="B47" s="93" t="s">
        <v>182</v>
      </c>
      <c r="C47" s="55">
        <f>SUM('9.1'!C49,'9.2'!C49,'9.3'!C49,'9.4'!C49)</f>
        <v>0</v>
      </c>
      <c r="D47" s="55">
        <f>SUM('9.1'!D49,'9.2'!D49,'9.3'!D49,'9.4'!D49)</f>
        <v>0</v>
      </c>
    </row>
    <row r="48" spans="1:4" s="21" customFormat="1" ht="18" customHeight="1">
      <c r="A48" s="62" t="s">
        <v>178</v>
      </c>
      <c r="B48" s="93" t="s">
        <v>183</v>
      </c>
      <c r="C48" s="55">
        <f>SUM('9.1'!C50,'9.2'!C50,'9.3'!C50,'9.4'!C50)</f>
        <v>0</v>
      </c>
      <c r="D48" s="55">
        <f>SUM('9.1'!D50,'9.2'!D50,'9.3'!D50,'9.4'!D50)</f>
        <v>0</v>
      </c>
    </row>
    <row r="49" spans="1:4" s="21" customFormat="1" ht="18" customHeight="1" thickBot="1">
      <c r="A49" s="63" t="s">
        <v>179</v>
      </c>
      <c r="B49" s="192" t="s">
        <v>184</v>
      </c>
      <c r="C49" s="55">
        <f>SUM('9.1'!C51,'9.2'!C51,'9.3'!C51,'9.4'!C51)</f>
        <v>0</v>
      </c>
      <c r="D49" s="55">
        <f>SUM('9.1'!D51,'9.2'!D51,'9.3'!D51,'9.4'!D51)</f>
        <v>0</v>
      </c>
    </row>
    <row r="50" spans="1:4" s="21" customFormat="1" ht="26.25" thickBot="1">
      <c r="A50" s="60" t="s">
        <v>112</v>
      </c>
      <c r="B50" s="193" t="s">
        <v>328</v>
      </c>
      <c r="C50" s="53">
        <f>SUM(C51:C53)</f>
        <v>0</v>
      </c>
      <c r="D50" s="53">
        <f>SUM(D51:D53)</f>
        <v>0</v>
      </c>
    </row>
    <row r="51" spans="1:4" s="21" customFormat="1" ht="27">
      <c r="A51" s="61" t="s">
        <v>70</v>
      </c>
      <c r="B51" s="169" t="s">
        <v>311</v>
      </c>
      <c r="C51" s="55">
        <f>SUM('9.1'!C53,'9.2'!C53,'9.3'!C53,'9.4'!C53)</f>
        <v>0</v>
      </c>
      <c r="D51" s="55">
        <f>SUM('9.1'!D53,'9.2'!D53,'9.3'!D53,'9.4'!D53)</f>
        <v>0</v>
      </c>
    </row>
    <row r="52" spans="1:4" s="21" customFormat="1" ht="27">
      <c r="A52" s="62" t="s">
        <v>71</v>
      </c>
      <c r="B52" s="93" t="s">
        <v>312</v>
      </c>
      <c r="C52" s="55">
        <f>SUM('9.1'!C54,'9.2'!C54,'9.3'!C54,'9.4'!C54)</f>
        <v>0</v>
      </c>
      <c r="D52" s="55">
        <f>SUM('9.1'!D54,'9.2'!D54,'9.3'!D54,'9.4'!D54)</f>
        <v>0</v>
      </c>
    </row>
    <row r="53" spans="1:4" s="21" customFormat="1" ht="18.75">
      <c r="A53" s="62" t="s">
        <v>187</v>
      </c>
      <c r="B53" s="93" t="s">
        <v>185</v>
      </c>
      <c r="C53" s="55">
        <f>SUM('9.1'!C55,'9.2'!C55,'9.3'!C55,'9.4'!C55)</f>
        <v>0</v>
      </c>
      <c r="D53" s="55">
        <f>SUM('9.1'!D55,'9.2'!D55,'9.3'!D55,'9.4'!D55)</f>
        <v>0</v>
      </c>
    </row>
    <row r="54" spans="1:4" s="21" customFormat="1" ht="19.5" thickBot="1">
      <c r="A54" s="63" t="s">
        <v>188</v>
      </c>
      <c r="B54" s="192" t="s">
        <v>186</v>
      </c>
      <c r="C54" s="55">
        <f>SUM('9.1'!C56,'9.2'!C56,'9.3'!C56,'9.4'!C56)</f>
        <v>0</v>
      </c>
      <c r="D54" s="55">
        <f>SUM('9.1'!D56,'9.2'!D56,'9.3'!D56,'9.4'!D56)</f>
        <v>0</v>
      </c>
    </row>
    <row r="55" spans="1:4" s="21" customFormat="1" ht="18" customHeight="1" thickBot="1">
      <c r="A55" s="60" t="s">
        <v>12</v>
      </c>
      <c r="B55" s="191" t="s">
        <v>189</v>
      </c>
      <c r="C55" s="53">
        <f>SUM(C56:C58)</f>
        <v>0</v>
      </c>
      <c r="D55" s="53">
        <f>SUM(D56:D58)</f>
        <v>0</v>
      </c>
    </row>
    <row r="56" spans="1:4" s="21" customFormat="1" ht="27">
      <c r="A56" s="61" t="s">
        <v>113</v>
      </c>
      <c r="B56" s="169" t="s">
        <v>313</v>
      </c>
      <c r="C56" s="55">
        <f>SUM('9.1'!C58,'9.2'!C58,'9.3'!C58,'9.4'!C58)</f>
        <v>0</v>
      </c>
      <c r="D56" s="55">
        <f>SUM('9.1'!D58,'9.2'!D58,'9.3'!D58,'9.4'!D58)</f>
        <v>0</v>
      </c>
    </row>
    <row r="57" spans="1:4" s="21" customFormat="1" ht="18.75">
      <c r="A57" s="62" t="s">
        <v>114</v>
      </c>
      <c r="B57" s="93" t="s">
        <v>314</v>
      </c>
      <c r="C57" s="55">
        <f>SUM('9.1'!C59,'9.2'!C59,'9.3'!C59,'9.4'!C59)</f>
        <v>0</v>
      </c>
      <c r="D57" s="55">
        <f>SUM('9.1'!D59,'9.2'!D59,'9.3'!D59,'9.4'!D59)</f>
        <v>0</v>
      </c>
    </row>
    <row r="58" spans="1:4" s="21" customFormat="1" ht="18.75">
      <c r="A58" s="62" t="s">
        <v>132</v>
      </c>
      <c r="B58" s="93" t="s">
        <v>191</v>
      </c>
      <c r="C58" s="55">
        <f>SUM('9.1'!C60,'9.2'!C60,'9.3'!C60,'9.4'!C60)</f>
        <v>0</v>
      </c>
      <c r="D58" s="55">
        <f>SUM('9.1'!D60,'9.2'!D60,'9.3'!D60,'9.4'!D60)</f>
        <v>0</v>
      </c>
    </row>
    <row r="59" spans="1:4" s="21" customFormat="1" ht="19.5" thickBot="1">
      <c r="A59" s="63" t="s">
        <v>190</v>
      </c>
      <c r="B59" s="192" t="s">
        <v>192</v>
      </c>
      <c r="C59" s="55">
        <f>SUM('9.1'!C61,'9.2'!C61,'9.3'!C61,'9.4'!C61)</f>
        <v>0</v>
      </c>
      <c r="D59" s="55">
        <f>SUM('9.1'!D61,'9.2'!D61,'9.3'!D61,'9.4'!D61)</f>
        <v>0</v>
      </c>
    </row>
    <row r="60" spans="1:4" s="21" customFormat="1" ht="19.5" thickBot="1">
      <c r="A60" s="60" t="s">
        <v>13</v>
      </c>
      <c r="B60" s="193" t="s">
        <v>193</v>
      </c>
      <c r="C60" s="53">
        <f>+C5+C12+C19+C26+C33+C44+C50+C55</f>
        <v>355402213</v>
      </c>
      <c r="D60" s="53">
        <f>+D5+D12+D19+D26+D33+D44+D50+D55</f>
        <v>394506244</v>
      </c>
    </row>
    <row r="61" spans="1:4" s="21" customFormat="1" ht="18" customHeight="1" thickBot="1">
      <c r="A61" s="67" t="s">
        <v>295</v>
      </c>
      <c r="B61" s="191" t="s">
        <v>357</v>
      </c>
      <c r="C61" s="53">
        <f>SUM(C62:C64)</f>
        <v>0</v>
      </c>
      <c r="D61" s="53">
        <f>SUM(D62:D64)</f>
        <v>0</v>
      </c>
    </row>
    <row r="62" spans="1:4" s="21" customFormat="1" ht="18" customHeight="1">
      <c r="A62" s="61" t="s">
        <v>222</v>
      </c>
      <c r="B62" s="169" t="s">
        <v>194</v>
      </c>
      <c r="C62" s="55">
        <f>SUM('9.1'!C64,'9.2'!C64,'9.3'!C64,'9.4'!C64)</f>
        <v>0</v>
      </c>
      <c r="D62" s="55">
        <f>SUM('9.1'!D64,'9.2'!D64,'9.3'!D64,'9.4'!D64)</f>
        <v>0</v>
      </c>
    </row>
    <row r="63" spans="1:4" s="21" customFormat="1" ht="27">
      <c r="A63" s="62" t="s">
        <v>231</v>
      </c>
      <c r="B63" s="93" t="s">
        <v>195</v>
      </c>
      <c r="C63" s="55">
        <f>SUM('9.1'!C65,'9.2'!C65,'9.3'!C65,'9.4'!C65)</f>
        <v>0</v>
      </c>
      <c r="D63" s="55">
        <f>SUM('9.1'!D65,'9.2'!D65,'9.3'!D65,'9.4'!D65)</f>
        <v>0</v>
      </c>
    </row>
    <row r="64" spans="1:4" s="21" customFormat="1" ht="19.5" thickBot="1">
      <c r="A64" s="63" t="s">
        <v>232</v>
      </c>
      <c r="B64" s="194" t="s">
        <v>196</v>
      </c>
      <c r="C64" s="55">
        <f>SUM('9.1'!C66,'9.2'!C66,'9.3'!C66,'9.4'!C66)</f>
        <v>0</v>
      </c>
      <c r="D64" s="55">
        <f>SUM('9.1'!D66,'9.2'!D66,'9.3'!D66,'9.4'!D66)</f>
        <v>0</v>
      </c>
    </row>
    <row r="65" spans="1:4" s="21" customFormat="1" ht="18" customHeight="1" thickBot="1">
      <c r="A65" s="67" t="s">
        <v>197</v>
      </c>
      <c r="B65" s="191" t="s">
        <v>198</v>
      </c>
      <c r="C65" s="53">
        <f>SUM(C66:C69)</f>
        <v>0</v>
      </c>
      <c r="D65" s="53">
        <f>SUM(D66:D69)</f>
        <v>0</v>
      </c>
    </row>
    <row r="66" spans="1:4" s="21" customFormat="1" ht="18.75">
      <c r="A66" s="61" t="s">
        <v>95</v>
      </c>
      <c r="B66" s="169" t="s">
        <v>199</v>
      </c>
      <c r="C66" s="55">
        <f>SUM('9.1'!C68,'9.2'!C68,'9.3'!C68,'9.4'!C68)</f>
        <v>0</v>
      </c>
      <c r="D66" s="55">
        <f>SUM('9.1'!D68,'9.2'!D68,'9.3'!D68,'9.4'!D68)</f>
        <v>0</v>
      </c>
    </row>
    <row r="67" spans="1:4" s="21" customFormat="1" ht="18.75">
      <c r="A67" s="62" t="s">
        <v>96</v>
      </c>
      <c r="B67" s="93" t="s">
        <v>200</v>
      </c>
      <c r="C67" s="55">
        <f>SUM('9.1'!C69,'9.2'!C69,'9.3'!C69,'9.4'!C69)</f>
        <v>0</v>
      </c>
      <c r="D67" s="55">
        <f>SUM('9.1'!D69,'9.2'!D69,'9.3'!D69,'9.4'!D69)</f>
        <v>0</v>
      </c>
    </row>
    <row r="68" spans="1:4" s="21" customFormat="1" ht="18.75">
      <c r="A68" s="62" t="s">
        <v>223</v>
      </c>
      <c r="B68" s="93" t="s">
        <v>201</v>
      </c>
      <c r="C68" s="55">
        <f>SUM('9.1'!C70,'9.2'!C70,'9.3'!C70,'9.4'!C70)</f>
        <v>0</v>
      </c>
      <c r="D68" s="55">
        <f>SUM('9.1'!D70,'9.2'!D70,'9.3'!D70,'9.4'!D70)</f>
        <v>0</v>
      </c>
    </row>
    <row r="69" spans="1:4" s="21" customFormat="1" ht="19.5" thickBot="1">
      <c r="A69" s="63" t="s">
        <v>224</v>
      </c>
      <c r="B69" s="192" t="s">
        <v>202</v>
      </c>
      <c r="C69" s="55">
        <f>SUM('9.1'!C71,'9.2'!C71,'9.3'!C71,'9.4'!C71)</f>
        <v>0</v>
      </c>
      <c r="D69" s="55">
        <f>SUM('9.1'!D71,'9.2'!D71,'9.3'!D71,'9.4'!D71)</f>
        <v>0</v>
      </c>
    </row>
    <row r="70" spans="1:4" s="21" customFormat="1" ht="18" customHeight="1" thickBot="1">
      <c r="A70" s="67" t="s">
        <v>203</v>
      </c>
      <c r="B70" s="191" t="s">
        <v>204</v>
      </c>
      <c r="C70" s="53">
        <f>SUM(C71:C72)</f>
        <v>530118019</v>
      </c>
      <c r="D70" s="53">
        <f>SUM(D71:D72)</f>
        <v>510684682</v>
      </c>
    </row>
    <row r="71" spans="1:4" s="21" customFormat="1" ht="18" customHeight="1">
      <c r="A71" s="61" t="s">
        <v>225</v>
      </c>
      <c r="B71" s="169" t="s">
        <v>205</v>
      </c>
      <c r="C71" s="55">
        <f>SUM('9.1'!C73,'9.2'!C73,'9.3'!C73,'9.4'!C73)</f>
        <v>530118019</v>
      </c>
      <c r="D71" s="55">
        <f>SUM('9.1'!D73,'9.2'!D73,'9.3'!D73,'9.4'!D73)</f>
        <v>510684682</v>
      </c>
    </row>
    <row r="72" spans="1:4" s="21" customFormat="1" ht="18" customHeight="1" thickBot="1">
      <c r="A72" s="63" t="s">
        <v>226</v>
      </c>
      <c r="B72" s="169" t="s">
        <v>362</v>
      </c>
      <c r="C72" s="55"/>
      <c r="D72" s="55"/>
    </row>
    <row r="73" spans="1:4" s="21" customFormat="1" ht="18" customHeight="1" thickBot="1">
      <c r="A73" s="67" t="s">
        <v>206</v>
      </c>
      <c r="B73" s="191" t="s">
        <v>207</v>
      </c>
      <c r="C73" s="53">
        <f>SUM(C74:C76)</f>
        <v>0</v>
      </c>
      <c r="D73" s="53">
        <f>SUM(D74:D76)</f>
        <v>0</v>
      </c>
    </row>
    <row r="74" spans="1:4" s="21" customFormat="1" ht="18" customHeight="1">
      <c r="A74" s="61" t="s">
        <v>227</v>
      </c>
      <c r="B74" s="169" t="s">
        <v>344</v>
      </c>
      <c r="C74" s="55">
        <f>SUM('9.1'!C76,'9.2'!C76,'9.3'!C76,'9.4'!C76)</f>
        <v>0</v>
      </c>
      <c r="D74" s="55">
        <f>SUM('9.1'!D76,'9.2'!D76,'9.3'!D76,'9.4'!D76)</f>
        <v>0</v>
      </c>
    </row>
    <row r="75" spans="1:4" s="21" customFormat="1" ht="18" customHeight="1">
      <c r="A75" s="62" t="s">
        <v>228</v>
      </c>
      <c r="B75" s="93" t="s">
        <v>208</v>
      </c>
      <c r="C75" s="55">
        <f>SUM('9.1'!C77,'9.2'!C77,'9.3'!C77,'9.4'!C77)</f>
        <v>0</v>
      </c>
      <c r="D75" s="55">
        <f>SUM('9.1'!D77,'9.2'!D77,'9.3'!D77,'9.4'!D77)</f>
        <v>0</v>
      </c>
    </row>
    <row r="76" spans="1:4" s="21" customFormat="1" ht="18" customHeight="1" thickBot="1">
      <c r="A76" s="63" t="s">
        <v>229</v>
      </c>
      <c r="B76" s="192" t="s">
        <v>209</v>
      </c>
      <c r="C76" s="55">
        <v>0</v>
      </c>
      <c r="D76" s="55">
        <v>0</v>
      </c>
    </row>
    <row r="77" spans="1:4" s="21" customFormat="1" ht="18" customHeight="1" thickBot="1">
      <c r="A77" s="67" t="s">
        <v>210</v>
      </c>
      <c r="B77" s="191" t="s">
        <v>230</v>
      </c>
      <c r="C77" s="53">
        <f>SUM(C78:C81)</f>
        <v>0</v>
      </c>
      <c r="D77" s="53">
        <f>SUM(D78:D81)</f>
        <v>0</v>
      </c>
    </row>
    <row r="78" spans="1:4" s="21" customFormat="1" ht="18" customHeight="1">
      <c r="A78" s="68" t="s">
        <v>211</v>
      </c>
      <c r="B78" s="169" t="s">
        <v>212</v>
      </c>
      <c r="C78" s="55">
        <f>SUM('9.1'!C80,'9.2'!C80,'9.3'!C80,'9.4'!C80)</f>
        <v>0</v>
      </c>
      <c r="D78" s="55">
        <f>SUM('9.1'!D80,'9.2'!D80,'9.3'!D80,'9.4'!D80)</f>
        <v>0</v>
      </c>
    </row>
    <row r="79" spans="1:4" s="21" customFormat="1" ht="30">
      <c r="A79" s="69" t="s">
        <v>213</v>
      </c>
      <c r="B79" s="93" t="s">
        <v>214</v>
      </c>
      <c r="C79" s="55">
        <f>SUM('9.1'!C81,'9.2'!C81,'9.3'!C81,'9.4'!C81)</f>
        <v>0</v>
      </c>
      <c r="D79" s="55">
        <f>SUM('9.1'!D81,'9.2'!D81,'9.3'!D81,'9.4'!D81)</f>
        <v>0</v>
      </c>
    </row>
    <row r="80" spans="1:4" s="21" customFormat="1" ht="20.25" customHeight="1">
      <c r="A80" s="69" t="s">
        <v>215</v>
      </c>
      <c r="B80" s="93" t="s">
        <v>216</v>
      </c>
      <c r="C80" s="55">
        <f>SUM('9.1'!C82,'9.2'!C82,'9.3'!C82,'9.4'!C82)</f>
        <v>0</v>
      </c>
      <c r="D80" s="55">
        <f>SUM('9.1'!D82,'9.2'!D82,'9.3'!D82,'9.4'!D82)</f>
        <v>0</v>
      </c>
    </row>
    <row r="81" spans="1:4" s="21" customFormat="1" ht="18" customHeight="1" thickBot="1">
      <c r="A81" s="70" t="s">
        <v>217</v>
      </c>
      <c r="B81" s="192" t="s">
        <v>218</v>
      </c>
      <c r="C81" s="55">
        <f>SUM('9.1'!C83,'9.2'!C83,'9.3'!C83,'9.4'!C83)</f>
        <v>0</v>
      </c>
      <c r="D81" s="55">
        <f>SUM('9.1'!D83,'9.2'!D83,'9.3'!D83,'9.4'!D83)</f>
        <v>0</v>
      </c>
    </row>
    <row r="82" spans="1:4" s="21" customFormat="1" ht="18" customHeight="1" thickBot="1">
      <c r="A82" s="67" t="s">
        <v>219</v>
      </c>
      <c r="B82" s="191" t="s">
        <v>353</v>
      </c>
      <c r="C82" s="55">
        <f>SUM('9.1'!C84,'9.2'!C84,'9.3'!C84,'9.4'!C84)</f>
        <v>0</v>
      </c>
      <c r="D82" s="55">
        <f>SUM('9.1'!D84,'9.2'!D84,'9.3'!D84,'9.4'!D84)</f>
        <v>0</v>
      </c>
    </row>
    <row r="83" spans="1:4" s="21" customFormat="1" ht="19.5" thickBot="1">
      <c r="A83" s="67" t="s">
        <v>220</v>
      </c>
      <c r="B83" s="195" t="s">
        <v>221</v>
      </c>
      <c r="C83" s="53">
        <f>+C61+C65+C70+C73+C77+C82</f>
        <v>530118019</v>
      </c>
      <c r="D83" s="53">
        <f>+D61+D65+D70+D73+D77+D82</f>
        <v>510684682</v>
      </c>
    </row>
    <row r="84" spans="1:4" s="21" customFormat="1" ht="18" customHeight="1" thickBot="1">
      <c r="A84" s="72" t="s">
        <v>233</v>
      </c>
      <c r="B84" s="196" t="s">
        <v>300</v>
      </c>
      <c r="C84" s="53">
        <f>+C60+C83</f>
        <v>885520232</v>
      </c>
      <c r="D84" s="53">
        <f>+D60+D83</f>
        <v>905190926</v>
      </c>
    </row>
    <row r="85" spans="1:4" s="21" customFormat="1" ht="19.5" thickBot="1">
      <c r="A85" s="271"/>
      <c r="B85" s="197"/>
      <c r="C85" s="74"/>
      <c r="D85" s="74"/>
    </row>
    <row r="86" spans="1:4" s="15" customFormat="1" ht="18" customHeight="1" thickBot="1">
      <c r="A86" s="76" t="s">
        <v>37</v>
      </c>
      <c r="B86" s="198"/>
      <c r="C86" s="77"/>
      <c r="D86" s="77"/>
    </row>
    <row r="87" spans="1:4" s="22" customFormat="1" ht="18" customHeight="1" thickBot="1">
      <c r="A87" s="78" t="s">
        <v>5</v>
      </c>
      <c r="B87" s="199" t="s">
        <v>351</v>
      </c>
      <c r="C87" s="79">
        <f>SUM(C88:C92)</f>
        <v>356605082</v>
      </c>
      <c r="D87" s="79">
        <f>SUM(D88:D92)</f>
        <v>367815930</v>
      </c>
    </row>
    <row r="88" spans="1:4" s="15" customFormat="1" ht="18" customHeight="1">
      <c r="A88" s="80" t="s">
        <v>72</v>
      </c>
      <c r="B88" s="200" t="s">
        <v>33</v>
      </c>
      <c r="C88" s="55">
        <f>SUM('9.1'!C90,'9.2'!C90,'9.3'!C90,'9.4'!C90)</f>
        <v>181656399</v>
      </c>
      <c r="D88" s="55">
        <f>SUM('9.1'!D90,'9.2'!D90,'9.3'!D90,'9.4'!D90)</f>
        <v>180404813</v>
      </c>
    </row>
    <row r="89" spans="1:4" s="21" customFormat="1" ht="18" customHeight="1">
      <c r="A89" s="62" t="s">
        <v>73</v>
      </c>
      <c r="B89" s="95" t="s">
        <v>115</v>
      </c>
      <c r="C89" s="55">
        <f>SUM('9.1'!C91,'9.2'!C91,'9.3'!C91,'9.4'!C91)</f>
        <v>37404129</v>
      </c>
      <c r="D89" s="55">
        <f>SUM('9.1'!D91,'9.2'!D91,'9.3'!D91,'9.4'!D91)</f>
        <v>40626125</v>
      </c>
    </row>
    <row r="90" spans="1:4" s="15" customFormat="1" ht="18" customHeight="1">
      <c r="A90" s="62" t="s">
        <v>74</v>
      </c>
      <c r="B90" s="95" t="s">
        <v>94</v>
      </c>
      <c r="C90" s="55">
        <f>SUM('9.1'!C92,'9.2'!C92,'9.3'!C92,'9.4'!C92)</f>
        <v>120181594</v>
      </c>
      <c r="D90" s="55">
        <f>SUM('9.1'!D92,'9.2'!D92,'9.3'!D92,'9.4'!D92)</f>
        <v>125966832</v>
      </c>
    </row>
    <row r="91" spans="1:4" s="15" customFormat="1" ht="18" customHeight="1">
      <c r="A91" s="62" t="s">
        <v>75</v>
      </c>
      <c r="B91" s="201" t="s">
        <v>116</v>
      </c>
      <c r="C91" s="55">
        <f>SUM('9.1'!C93,'9.2'!C93,'9.3'!C93,'9.4'!C93)</f>
        <v>7352240</v>
      </c>
      <c r="D91" s="55">
        <f>SUM('9.1'!D93,'9.2'!D93,'9.3'!D93,'9.4'!D93)</f>
        <v>10032440</v>
      </c>
    </row>
    <row r="92" spans="1:4" s="15" customFormat="1" ht="18" customHeight="1">
      <c r="A92" s="62" t="s">
        <v>86</v>
      </c>
      <c r="B92" s="202" t="s">
        <v>117</v>
      </c>
      <c r="C92" s="55">
        <f>SUM('9.1'!C94,'9.2'!C94,'9.3'!C94,'9.4'!C94)</f>
        <v>10010720</v>
      </c>
      <c r="D92" s="55">
        <f>SUM('9.1'!D94,'9.2'!D94,'9.3'!D94,'9.4'!D94)</f>
        <v>10785720</v>
      </c>
    </row>
    <row r="93" spans="1:4" s="15" customFormat="1" ht="18" customHeight="1">
      <c r="A93" s="62" t="s">
        <v>76</v>
      </c>
      <c r="B93" s="95" t="s">
        <v>236</v>
      </c>
      <c r="C93" s="55">
        <f>SUM('9.1'!C95,'9.2'!C95,'9.3'!C95,'9.4'!C95)</f>
        <v>0</v>
      </c>
      <c r="D93" s="55">
        <f>SUM('9.1'!D95,'9.2'!D95,'9.3'!D95,'9.4'!D95)</f>
        <v>775000</v>
      </c>
    </row>
    <row r="94" spans="1:4" s="15" customFormat="1" ht="18" customHeight="1">
      <c r="A94" s="62" t="s">
        <v>77</v>
      </c>
      <c r="B94" s="97" t="s">
        <v>237</v>
      </c>
      <c r="C94" s="55">
        <f>SUM('9.1'!C96,'9.2'!C96,'9.3'!C96,'9.4'!C96)</f>
        <v>0</v>
      </c>
      <c r="D94" s="55">
        <f>SUM('9.1'!D96,'9.2'!D96,'9.3'!D96,'9.4'!D96)</f>
        <v>0</v>
      </c>
    </row>
    <row r="95" spans="1:4" s="15" customFormat="1" ht="18" customHeight="1">
      <c r="A95" s="62" t="s">
        <v>87</v>
      </c>
      <c r="B95" s="95" t="s">
        <v>238</v>
      </c>
      <c r="C95" s="55">
        <f>SUM('9.1'!C97,'9.2'!C97,'9.3'!C97,'9.4'!C97)</f>
        <v>0</v>
      </c>
      <c r="D95" s="55">
        <f>SUM('9.1'!D97,'9.2'!D97,'9.3'!D97,'9.4'!D97)</f>
        <v>0</v>
      </c>
    </row>
    <row r="96" spans="1:4" s="15" customFormat="1" ht="18" customHeight="1">
      <c r="A96" s="62" t="s">
        <v>88</v>
      </c>
      <c r="B96" s="95" t="s">
        <v>358</v>
      </c>
      <c r="C96" s="55">
        <f>SUM('9.1'!C98,'9.2'!C98,'9.3'!C98,'9.4'!C98)</f>
        <v>0</v>
      </c>
      <c r="D96" s="55">
        <f>SUM('9.1'!D98,'9.2'!D98,'9.3'!D98,'9.4'!D98)</f>
        <v>0</v>
      </c>
    </row>
    <row r="97" spans="1:4" s="15" customFormat="1" ht="18" customHeight="1">
      <c r="A97" s="62" t="s">
        <v>89</v>
      </c>
      <c r="B97" s="97" t="s">
        <v>240</v>
      </c>
      <c r="C97" s="55">
        <f>SUM('9.1'!C99,'9.2'!C99,'9.3'!C99,'9.4'!C99)</f>
        <v>2600000</v>
      </c>
      <c r="D97" s="55">
        <f>SUM('9.1'!D99,'9.2'!D99,'9.3'!D99,'9.4'!D99)</f>
        <v>2600000</v>
      </c>
    </row>
    <row r="98" spans="1:4" s="15" customFormat="1" ht="18" customHeight="1">
      <c r="A98" s="62" t="s">
        <v>90</v>
      </c>
      <c r="B98" s="97" t="s">
        <v>241</v>
      </c>
      <c r="C98" s="55">
        <f>SUM('9.1'!C100,'9.2'!C100,'9.3'!C100,'9.4'!C100)</f>
        <v>0</v>
      </c>
      <c r="D98" s="55">
        <f>SUM('9.1'!D100,'9.2'!D100,'9.3'!D100,'9.4'!D100)</f>
        <v>0</v>
      </c>
    </row>
    <row r="99" spans="1:4" s="15" customFormat="1" ht="18" customHeight="1">
      <c r="A99" s="62" t="s">
        <v>92</v>
      </c>
      <c r="B99" s="95" t="s">
        <v>359</v>
      </c>
      <c r="C99" s="55">
        <f>SUM('9.1'!C101,'9.2'!C101,'9.3'!C101,'9.4'!C101)</f>
        <v>0</v>
      </c>
      <c r="D99" s="55">
        <f>SUM('9.1'!D101,'9.2'!D101,'9.3'!D101,'9.4'!D101)</f>
        <v>0</v>
      </c>
    </row>
    <row r="100" spans="1:4" s="15" customFormat="1" ht="18" customHeight="1">
      <c r="A100" s="82" t="s">
        <v>118</v>
      </c>
      <c r="B100" s="98" t="s">
        <v>243</v>
      </c>
      <c r="C100" s="55">
        <f>SUM('9.1'!C102,'9.2'!C102,'9.3'!C102,'9.4'!C102)</f>
        <v>0</v>
      </c>
      <c r="D100" s="55">
        <f>SUM('9.1'!D102,'9.2'!D102,'9.3'!D102,'9.4'!D102)</f>
        <v>0</v>
      </c>
    </row>
    <row r="101" spans="1:4" s="15" customFormat="1" ht="18" customHeight="1">
      <c r="A101" s="62" t="s">
        <v>234</v>
      </c>
      <c r="B101" s="98" t="s">
        <v>244</v>
      </c>
      <c r="C101" s="55">
        <f>SUM('9.1'!C103,'9.2'!C103,'9.3'!C103,'9.4'!C103)</f>
        <v>0</v>
      </c>
      <c r="D101" s="55">
        <f>SUM('9.1'!D103,'9.2'!D103,'9.3'!D103,'9.4'!D103)</f>
        <v>0</v>
      </c>
    </row>
    <row r="102" spans="1:4" s="15" customFormat="1" ht="18" customHeight="1" thickBot="1">
      <c r="A102" s="83" t="s">
        <v>235</v>
      </c>
      <c r="B102" s="99" t="s">
        <v>245</v>
      </c>
      <c r="C102" s="55">
        <f>SUM('9.1'!C104,'9.2'!C104,'9.3'!C104,'9.4'!C104)</f>
        <v>7410720</v>
      </c>
      <c r="D102" s="55">
        <f>SUM('9.1'!D104,'9.2'!D104,'9.3'!D104,'9.4'!D104)</f>
        <v>7410720</v>
      </c>
    </row>
    <row r="103" spans="1:4" s="15" customFormat="1" ht="18" customHeight="1" thickBot="1">
      <c r="A103" s="60" t="s">
        <v>6</v>
      </c>
      <c r="B103" s="203" t="s">
        <v>352</v>
      </c>
      <c r="C103" s="53">
        <f>+C104+C106+C108</f>
        <v>519687590</v>
      </c>
      <c r="D103" s="53">
        <f>+D104+D106+D108</f>
        <v>528147436</v>
      </c>
    </row>
    <row r="104" spans="1:4" s="15" customFormat="1" ht="18" customHeight="1">
      <c r="A104" s="61" t="s">
        <v>78</v>
      </c>
      <c r="B104" s="95" t="s">
        <v>131</v>
      </c>
      <c r="C104" s="55">
        <f>SUM('9.1'!C106,'9.2'!C106,'9.3'!C106,'9.4'!C106)</f>
        <v>489687590</v>
      </c>
      <c r="D104" s="55">
        <f>SUM('9.1'!D106,'9.2'!D106,'9.3'!D106,'9.4'!D106)</f>
        <v>494065676</v>
      </c>
    </row>
    <row r="105" spans="1:4" s="15" customFormat="1" ht="18" customHeight="1">
      <c r="A105" s="61" t="s">
        <v>79</v>
      </c>
      <c r="B105" s="98" t="s">
        <v>249</v>
      </c>
      <c r="C105" s="55">
        <f>SUM('9.1'!C107,'9.2'!C107,'9.3'!C107,'9.4'!C107)</f>
        <v>0</v>
      </c>
      <c r="D105" s="55">
        <f>SUM('9.1'!D107,'9.2'!D107,'9.3'!D107,'9.4'!D107)</f>
        <v>0</v>
      </c>
    </row>
    <row r="106" spans="1:4" s="15" customFormat="1" ht="18" customHeight="1">
      <c r="A106" s="61" t="s">
        <v>80</v>
      </c>
      <c r="B106" s="98" t="s">
        <v>119</v>
      </c>
      <c r="C106" s="55">
        <f>SUM('9.1'!C108,'9.2'!C108,'9.3'!C108,'9.4'!C108)</f>
        <v>30000000</v>
      </c>
      <c r="D106" s="55">
        <f>SUM('9.1'!D108,'9.2'!D108,'9.3'!D108,'9.4'!D108)</f>
        <v>34081760</v>
      </c>
    </row>
    <row r="107" spans="1:4" s="15" customFormat="1" ht="18" customHeight="1">
      <c r="A107" s="61" t="s">
        <v>81</v>
      </c>
      <c r="B107" s="98" t="s">
        <v>250</v>
      </c>
      <c r="C107" s="55">
        <f>SUM('9.1'!C109,'9.2'!C109,'9.3'!C109,'9.4'!C109)</f>
        <v>0</v>
      </c>
      <c r="D107" s="55">
        <f>SUM('9.1'!D109,'9.2'!D109,'9.3'!D109,'9.4'!D109)</f>
        <v>0</v>
      </c>
    </row>
    <row r="108" spans="1:4" s="15" customFormat="1" ht="18" customHeight="1">
      <c r="A108" s="61" t="s">
        <v>82</v>
      </c>
      <c r="B108" s="204" t="s">
        <v>133</v>
      </c>
      <c r="C108" s="55">
        <f>SUM('9.1'!C110,'9.2'!C110,'9.3'!C110,'9.4'!C110)</f>
        <v>0</v>
      </c>
      <c r="D108" s="55">
        <f>SUM('9.1'!D110,'9.2'!D110,'9.3'!D110,'9.4'!D110)</f>
        <v>0</v>
      </c>
    </row>
    <row r="109" spans="1:4" s="15" customFormat="1" ht="25.5">
      <c r="A109" s="61" t="s">
        <v>91</v>
      </c>
      <c r="B109" s="205" t="s">
        <v>308</v>
      </c>
      <c r="C109" s="55">
        <f>SUM('9.1'!C111,'9.2'!C111,'9.3'!C111,'9.4'!C111)</f>
        <v>0</v>
      </c>
      <c r="D109" s="55">
        <f>SUM('9.1'!D111,'9.2'!D111,'9.3'!D111,'9.4'!D111)</f>
        <v>0</v>
      </c>
    </row>
    <row r="110" spans="1:4" s="15" customFormat="1" ht="25.5">
      <c r="A110" s="61" t="s">
        <v>93</v>
      </c>
      <c r="B110" s="102" t="s">
        <v>255</v>
      </c>
      <c r="C110" s="55">
        <f>SUM('9.1'!C112,'9.2'!C112,'9.3'!C112,'9.4'!C112)</f>
        <v>0</v>
      </c>
      <c r="D110" s="55">
        <f>SUM('9.1'!D112,'9.2'!D112,'9.3'!D112,'9.4'!D112)</f>
        <v>0</v>
      </c>
    </row>
    <row r="111" spans="1:4" s="15" customFormat="1" ht="25.5">
      <c r="A111" s="61" t="s">
        <v>120</v>
      </c>
      <c r="B111" s="95" t="s">
        <v>239</v>
      </c>
      <c r="C111" s="55">
        <f>SUM('9.1'!C113,'9.2'!C113,'9.3'!C113,'9.4'!C113)</f>
        <v>0</v>
      </c>
      <c r="D111" s="55">
        <f>SUM('9.1'!D113,'9.2'!D113,'9.3'!D113,'9.4'!D113)</f>
        <v>0</v>
      </c>
    </row>
    <row r="112" spans="1:4" s="15" customFormat="1" ht="18.75">
      <c r="A112" s="61" t="s">
        <v>121</v>
      </c>
      <c r="B112" s="95" t="s">
        <v>254</v>
      </c>
      <c r="C112" s="55">
        <f>SUM('9.1'!C114,'9.2'!C114,'9.3'!C114,'9.4'!C114)</f>
        <v>0</v>
      </c>
      <c r="D112" s="55">
        <f>SUM('9.1'!D114,'9.2'!D114,'9.3'!D114,'9.4'!D114)</f>
        <v>0</v>
      </c>
    </row>
    <row r="113" spans="1:4" s="15" customFormat="1" ht="18.75">
      <c r="A113" s="61" t="s">
        <v>122</v>
      </c>
      <c r="B113" s="95" t="s">
        <v>253</v>
      </c>
      <c r="C113" s="55">
        <f>SUM('9.1'!C115,'9.2'!C115,'9.3'!C115,'9.4'!C115)</f>
        <v>0</v>
      </c>
      <c r="D113" s="55">
        <f>SUM('9.1'!D115,'9.2'!D115,'9.3'!D115,'9.4'!D115)</f>
        <v>0</v>
      </c>
    </row>
    <row r="114" spans="1:4" s="15" customFormat="1" ht="25.5">
      <c r="A114" s="61" t="s">
        <v>246</v>
      </c>
      <c r="B114" s="95" t="s">
        <v>242</v>
      </c>
      <c r="C114" s="55">
        <f>SUM('9.1'!C116,'9.2'!C116,'9.3'!C116,'9.4'!C116)</f>
        <v>0</v>
      </c>
      <c r="D114" s="55">
        <f>SUM('9.1'!D116,'9.2'!D116,'9.3'!D116,'9.4'!D116)</f>
        <v>0</v>
      </c>
    </row>
    <row r="115" spans="1:4" s="15" customFormat="1" ht="18.75">
      <c r="A115" s="61" t="s">
        <v>247</v>
      </c>
      <c r="B115" s="95" t="s">
        <v>252</v>
      </c>
      <c r="C115" s="55">
        <f>SUM('9.1'!C117,'9.2'!C117,'9.3'!C117,'9.4'!C117)</f>
        <v>0</v>
      </c>
      <c r="D115" s="55">
        <f>SUM('9.1'!D117,'9.2'!D117,'9.3'!D117,'9.4'!D117)</f>
        <v>0</v>
      </c>
    </row>
    <row r="116" spans="1:4" s="15" customFormat="1" ht="26.25" thickBot="1">
      <c r="A116" s="82" t="s">
        <v>248</v>
      </c>
      <c r="B116" s="95" t="s">
        <v>251</v>
      </c>
      <c r="C116" s="55">
        <f>SUM('9.1'!C118,'9.2'!C118,'9.3'!C118,'9.4'!C118)</f>
        <v>0</v>
      </c>
      <c r="D116" s="55">
        <f>SUM('9.1'!D118,'9.2'!D118,'9.3'!D118,'9.4'!D118)</f>
        <v>0</v>
      </c>
    </row>
    <row r="117" spans="1:4" s="15" customFormat="1" ht="18" customHeight="1" thickBot="1">
      <c r="A117" s="60" t="s">
        <v>7</v>
      </c>
      <c r="B117" s="193" t="s">
        <v>256</v>
      </c>
      <c r="C117" s="53">
        <f>+C118+C119</f>
        <v>3000000</v>
      </c>
      <c r="D117" s="53">
        <f>+D118+D119</f>
        <v>3000000</v>
      </c>
    </row>
    <row r="118" spans="1:4" s="15" customFormat="1" ht="18" customHeight="1">
      <c r="A118" s="61" t="s">
        <v>61</v>
      </c>
      <c r="B118" s="102" t="s">
        <v>38</v>
      </c>
      <c r="C118" s="55">
        <f>SUM('9.1'!C120,'9.2'!C120,'9.3'!C120,'9.4'!C120)</f>
        <v>3000000</v>
      </c>
      <c r="D118" s="55">
        <f>SUM('9.1'!D120,'9.2'!D120,'9.3'!D120,'9.4'!D120)</f>
        <v>3000000</v>
      </c>
    </row>
    <row r="119" spans="1:4" s="15" customFormat="1" ht="18" customHeight="1" thickBot="1">
      <c r="A119" s="63" t="s">
        <v>62</v>
      </c>
      <c r="B119" s="98" t="s">
        <v>39</v>
      </c>
      <c r="C119" s="55">
        <f>SUM('9.1'!C121,'9.2'!C121,'9.3'!C121,'9.4'!C121)</f>
        <v>0</v>
      </c>
      <c r="D119" s="55">
        <f>SUM('9.1'!D121,'9.2'!D121,'9.3'!D121,'9.4'!D121)</f>
        <v>0</v>
      </c>
    </row>
    <row r="120" spans="1:4" s="15" customFormat="1" ht="18" customHeight="1" thickBot="1">
      <c r="A120" s="60" t="s">
        <v>8</v>
      </c>
      <c r="B120" s="193" t="s">
        <v>257</v>
      </c>
      <c r="C120" s="53">
        <f>+C87+C103+C117</f>
        <v>879292672</v>
      </c>
      <c r="D120" s="53">
        <f>+D87+D103+D117</f>
        <v>898963366</v>
      </c>
    </row>
    <row r="121" spans="1:4" s="15" customFormat="1" ht="18" customHeight="1" thickBot="1">
      <c r="A121" s="60" t="s">
        <v>9</v>
      </c>
      <c r="B121" s="193" t="s">
        <v>360</v>
      </c>
      <c r="C121" s="53">
        <f>+C122+C123+C124</f>
        <v>0</v>
      </c>
      <c r="D121" s="53">
        <f>+D122+D123+D124</f>
        <v>0</v>
      </c>
    </row>
    <row r="122" spans="1:4" s="15" customFormat="1" ht="18" customHeight="1">
      <c r="A122" s="61" t="s">
        <v>65</v>
      </c>
      <c r="B122" s="102" t="s">
        <v>258</v>
      </c>
      <c r="C122" s="55">
        <f>SUM('9.1'!C124,'9.2'!C124,'9.3'!C124,'9.4'!C124)</f>
        <v>0</v>
      </c>
      <c r="D122" s="55">
        <f>SUM('9.1'!D124,'9.2'!D124,'9.3'!D124,'9.4'!D124)</f>
        <v>0</v>
      </c>
    </row>
    <row r="123" spans="1:4" s="15" customFormat="1" ht="18" customHeight="1">
      <c r="A123" s="61" t="s">
        <v>66</v>
      </c>
      <c r="B123" s="102" t="s">
        <v>361</v>
      </c>
      <c r="C123" s="55">
        <f>SUM('9.1'!C125,'9.2'!C125,'9.3'!C125,'9.4'!C125)</f>
        <v>0</v>
      </c>
      <c r="D123" s="55">
        <f>SUM('9.1'!D125,'9.2'!D125,'9.3'!D125,'9.4'!D125)</f>
        <v>0</v>
      </c>
    </row>
    <row r="124" spans="1:4" s="15" customFormat="1" ht="18" customHeight="1" thickBot="1">
      <c r="A124" s="82" t="s">
        <v>67</v>
      </c>
      <c r="B124" s="206" t="s">
        <v>259</v>
      </c>
      <c r="C124" s="55">
        <f>SUM('9.1'!C126,'9.2'!C126,'9.3'!C126,'9.4'!C126)</f>
        <v>0</v>
      </c>
      <c r="D124" s="55">
        <f>SUM('9.1'!D126,'9.2'!D126,'9.3'!D126,'9.4'!D126)</f>
        <v>0</v>
      </c>
    </row>
    <row r="125" spans="1:4" s="15" customFormat="1" ht="18" customHeight="1" thickBot="1">
      <c r="A125" s="60" t="s">
        <v>10</v>
      </c>
      <c r="B125" s="193" t="s">
        <v>294</v>
      </c>
      <c r="C125" s="53">
        <f>+C126+C127+C128+C129</f>
        <v>0</v>
      </c>
      <c r="D125" s="53">
        <f>+D126+D127+D128+D129</f>
        <v>0</v>
      </c>
    </row>
    <row r="126" spans="1:4" s="15" customFormat="1" ht="18" customHeight="1">
      <c r="A126" s="61" t="s">
        <v>68</v>
      </c>
      <c r="B126" s="102" t="s">
        <v>260</v>
      </c>
      <c r="C126" s="55">
        <f>SUM('9.1'!C128,'9.2'!C128,'9.3'!C128,'9.4'!C128)</f>
        <v>0</v>
      </c>
      <c r="D126" s="55">
        <f>SUM('9.1'!D128,'9.2'!D128,'9.3'!D128,'9.4'!D128)</f>
        <v>0</v>
      </c>
    </row>
    <row r="127" spans="1:4" s="15" customFormat="1" ht="18" customHeight="1">
      <c r="A127" s="61" t="s">
        <v>69</v>
      </c>
      <c r="B127" s="102" t="s">
        <v>261</v>
      </c>
      <c r="C127" s="55">
        <f>SUM('9.1'!C129,'9.2'!C129,'9.3'!C129,'9.4'!C129)</f>
        <v>0</v>
      </c>
      <c r="D127" s="55">
        <f>SUM('9.1'!D129,'9.2'!D129,'9.3'!D129,'9.4'!D129)</f>
        <v>0</v>
      </c>
    </row>
    <row r="128" spans="1:4" s="15" customFormat="1" ht="18" customHeight="1">
      <c r="A128" s="61" t="s">
        <v>177</v>
      </c>
      <c r="B128" s="102" t="s">
        <v>262</v>
      </c>
      <c r="C128" s="55">
        <f>SUM('9.1'!C130,'9.2'!C130,'9.3'!C130,'9.4'!C130)</f>
        <v>0</v>
      </c>
      <c r="D128" s="55">
        <f>SUM('9.1'!D130,'9.2'!D130,'9.3'!D130,'9.4'!D130)</f>
        <v>0</v>
      </c>
    </row>
    <row r="129" spans="1:4" s="15" customFormat="1" ht="18" customHeight="1" thickBot="1">
      <c r="A129" s="82" t="s">
        <v>178</v>
      </c>
      <c r="B129" s="206" t="s">
        <v>263</v>
      </c>
      <c r="C129" s="55">
        <f>SUM('9.1'!C131,'9.2'!C131,'9.3'!C131,'9.4'!C131)</f>
        <v>0</v>
      </c>
      <c r="D129" s="55">
        <f>SUM('9.1'!D131,'9.2'!D131,'9.3'!D131,'9.4'!D131)</f>
        <v>0</v>
      </c>
    </row>
    <row r="130" spans="1:4" s="15" customFormat="1" ht="18" customHeight="1" thickBot="1">
      <c r="A130" s="60" t="s">
        <v>11</v>
      </c>
      <c r="B130" s="193" t="s">
        <v>264</v>
      </c>
      <c r="C130" s="53">
        <f>SUM(C131:C134)</f>
        <v>6227560</v>
      </c>
      <c r="D130" s="53">
        <f>SUM(D131:D134)</f>
        <v>6227560</v>
      </c>
    </row>
    <row r="131" spans="1:4" s="15" customFormat="1" ht="18" customHeight="1">
      <c r="A131" s="61" t="s">
        <v>70</v>
      </c>
      <c r="B131" s="102" t="s">
        <v>265</v>
      </c>
      <c r="C131" s="55">
        <f>SUM('9.1'!C133,'9.2'!C133,'9.3'!C133,'9.4'!C133)</f>
        <v>0</v>
      </c>
      <c r="D131" s="55">
        <f>SUM('9.1'!D133,'9.2'!D133,'9.3'!D133,'9.4'!D133)</f>
        <v>0</v>
      </c>
    </row>
    <row r="132" spans="1:4" s="15" customFormat="1" ht="18" customHeight="1">
      <c r="A132" s="61" t="s">
        <v>71</v>
      </c>
      <c r="B132" s="102" t="s">
        <v>274</v>
      </c>
      <c r="C132" s="55">
        <f>SUM('9.1'!C134,'9.2'!C134,'9.3'!C134,'9.4'!C134)</f>
        <v>6227560</v>
      </c>
      <c r="D132" s="55">
        <f>SUM('9.1'!D134,'9.2'!D134,'9.3'!D134,'9.4'!D134)</f>
        <v>6227560</v>
      </c>
    </row>
    <row r="133" spans="1:4" s="15" customFormat="1" ht="18" customHeight="1">
      <c r="A133" s="61" t="s">
        <v>187</v>
      </c>
      <c r="B133" s="102" t="s">
        <v>266</v>
      </c>
      <c r="C133" s="55">
        <f>SUM('9.1'!C135,'9.2'!C135,'9.3'!C135,'9.4'!C135)</f>
        <v>0</v>
      </c>
      <c r="D133" s="55">
        <f>SUM('9.1'!D135,'9.2'!D135,'9.3'!D135,'9.4'!D135)</f>
        <v>0</v>
      </c>
    </row>
    <row r="134" spans="1:4" s="15" customFormat="1" ht="18" customHeight="1" thickBot="1">
      <c r="A134" s="82" t="s">
        <v>188</v>
      </c>
      <c r="B134" s="206" t="s">
        <v>320</v>
      </c>
      <c r="C134" s="217">
        <v>0</v>
      </c>
      <c r="D134" s="217">
        <v>0</v>
      </c>
    </row>
    <row r="135" spans="1:4" s="15" customFormat="1" ht="18" customHeight="1" thickBot="1">
      <c r="A135" s="60" t="s">
        <v>12</v>
      </c>
      <c r="B135" s="216" t="s">
        <v>267</v>
      </c>
      <c r="C135" s="213">
        <f>SUM(C136:C139)</f>
        <v>0</v>
      </c>
      <c r="D135" s="213">
        <f>SUM(D136:D139)</f>
        <v>0</v>
      </c>
    </row>
    <row r="136" spans="1:4" s="15" customFormat="1" ht="18" customHeight="1">
      <c r="A136" s="61" t="s">
        <v>113</v>
      </c>
      <c r="B136" s="102" t="s">
        <v>268</v>
      </c>
      <c r="C136" s="55">
        <f>SUM('9.1'!C138,'9.2'!C138,'9.3'!C138,'9.4'!C138)</f>
        <v>0</v>
      </c>
      <c r="D136" s="55">
        <f>SUM('9.1'!D138,'9.2'!D138,'9.3'!D138,'9.4'!D138)</f>
        <v>0</v>
      </c>
    </row>
    <row r="137" spans="1:4" s="15" customFormat="1" ht="18" customHeight="1">
      <c r="A137" s="61" t="s">
        <v>114</v>
      </c>
      <c r="B137" s="102" t="s">
        <v>269</v>
      </c>
      <c r="C137" s="55">
        <f>SUM('9.1'!C139,'9.2'!C139,'9.3'!C139,'9.4'!C139)</f>
        <v>0</v>
      </c>
      <c r="D137" s="55">
        <f>SUM('9.1'!D139,'9.2'!D139,'9.3'!D139,'9.4'!D139)</f>
        <v>0</v>
      </c>
    </row>
    <row r="138" spans="1:4" s="15" customFormat="1" ht="18" customHeight="1">
      <c r="A138" s="61" t="s">
        <v>132</v>
      </c>
      <c r="B138" s="102" t="s">
        <v>270</v>
      </c>
      <c r="C138" s="55">
        <f>SUM('9.1'!C140,'9.2'!C140,'9.3'!C140,'9.4'!C140)</f>
        <v>0</v>
      </c>
      <c r="D138" s="55">
        <f>SUM('9.1'!D140,'9.2'!D140,'9.3'!D140,'9.4'!D140)</f>
        <v>0</v>
      </c>
    </row>
    <row r="139" spans="1:4" s="15" customFormat="1" ht="18" customHeight="1" thickBot="1">
      <c r="A139" s="61" t="s">
        <v>190</v>
      </c>
      <c r="B139" s="102" t="s">
        <v>271</v>
      </c>
      <c r="C139" s="55">
        <f>SUM('9.1'!C141,'9.2'!C141,'9.3'!C141,'9.4'!C141)</f>
        <v>0</v>
      </c>
      <c r="D139" s="55">
        <f>SUM('9.1'!D141,'9.2'!D141,'9.3'!D141,'9.4'!D141)</f>
        <v>0</v>
      </c>
    </row>
    <row r="140" spans="1:4" s="15" customFormat="1" ht="18" customHeight="1" thickBot="1">
      <c r="A140" s="60" t="s">
        <v>13</v>
      </c>
      <c r="B140" s="193" t="s">
        <v>272</v>
      </c>
      <c r="C140" s="86">
        <f>+C121+C125+C130+C135</f>
        <v>6227560</v>
      </c>
      <c r="D140" s="86">
        <f>+D121+D125+D130+D135</f>
        <v>6227560</v>
      </c>
    </row>
    <row r="141" spans="1:4" s="15" customFormat="1" ht="18" customHeight="1" thickBot="1">
      <c r="A141" s="87" t="s">
        <v>14</v>
      </c>
      <c r="B141" s="207" t="s">
        <v>273</v>
      </c>
      <c r="C141" s="86">
        <f>+C120+C140</f>
        <v>885520232</v>
      </c>
      <c r="D141" s="86">
        <f>+D120+D140</f>
        <v>905190926</v>
      </c>
    </row>
    <row r="142" spans="1:4" s="15" customFormat="1" ht="18" customHeight="1" thickBot="1">
      <c r="A142" s="272"/>
      <c r="B142" s="273"/>
      <c r="C142" s="274"/>
      <c r="D142" s="274"/>
    </row>
    <row r="143" spans="1:5" s="15" customFormat="1" ht="18" customHeight="1" thickBot="1">
      <c r="A143" s="90" t="s">
        <v>338</v>
      </c>
      <c r="B143" s="212"/>
      <c r="C143" s="214">
        <f>SUM('9.1'!C145,'9.2'!C145,'9.3'!C145,'9.4'!C145)</f>
        <v>44</v>
      </c>
      <c r="D143" s="214">
        <f>SUM('9.1'!D145,'9.2'!D145,'9.3'!D145,'9.4'!D145)</f>
        <v>43</v>
      </c>
      <c r="E143" s="23"/>
    </row>
    <row r="144" spans="1:4" s="21" customFormat="1" ht="18" customHeight="1" thickBot="1">
      <c r="A144" s="90" t="s">
        <v>128</v>
      </c>
      <c r="B144" s="212"/>
      <c r="C144" s="215">
        <f>SUM('9.1'!C146,'9.2'!C146,'9.3'!C146,'9.4'!C146)</f>
        <v>3</v>
      </c>
      <c r="D144" s="215">
        <f>SUM('9.1'!D146,'9.2'!D146,'9.3'!D146,'9.4'!D146)</f>
        <v>2</v>
      </c>
    </row>
    <row r="145" spans="3:4" s="15" customFormat="1" ht="18" customHeight="1">
      <c r="C145" s="24"/>
      <c r="D145" s="24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Nagymányok Város Önkormányzata
2019. évi költségvetésének összevont mérlege
2019.07.31.&amp;R&amp;"Times New Roman CE,Félkövér dőlt"&amp;11 1. melléklet az 6/2019 (IX.30.)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7"/>
  <sheetViews>
    <sheetView view="pageLayout" workbookViewId="0" topLeftCell="E88">
      <selection activeCell="E116" sqref="E1:I16384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28.00390625" style="11" customWidth="1"/>
    <col min="4" max="4" width="23.50390625" style="11" customWidth="1"/>
    <col min="5" max="16384" width="9.375" style="12" customWidth="1"/>
  </cols>
  <sheetData>
    <row r="1" spans="1:4" s="15" customFormat="1" ht="39" customHeight="1">
      <c r="A1" s="293" t="s">
        <v>375</v>
      </c>
      <c r="B1" s="293"/>
      <c r="C1" s="293"/>
      <c r="D1" s="293"/>
    </row>
    <row r="2" spans="1:3" s="15" customFormat="1" ht="18" customHeight="1">
      <c r="A2" s="181"/>
      <c r="B2" s="292" t="s">
        <v>348</v>
      </c>
      <c r="C2" s="292"/>
    </row>
    <row r="3" spans="1:3" s="21" customFormat="1" ht="18" customHeight="1">
      <c r="A3" s="281" t="s">
        <v>2</v>
      </c>
      <c r="B3" s="281"/>
      <c r="C3" s="281"/>
    </row>
    <row r="4" spans="1:4" s="21" customFormat="1" ht="18" customHeight="1" thickBot="1">
      <c r="A4" s="282"/>
      <c r="B4" s="282"/>
      <c r="C4" s="16"/>
      <c r="D4" s="16"/>
    </row>
    <row r="5" spans="1:4" s="21" customFormat="1" ht="29.25" thickBot="1">
      <c r="A5" s="238" t="s">
        <v>47</v>
      </c>
      <c r="B5" s="239" t="s">
        <v>4</v>
      </c>
      <c r="C5" s="240" t="s">
        <v>315</v>
      </c>
      <c r="D5" s="240" t="s">
        <v>387</v>
      </c>
    </row>
    <row r="6" spans="1:4" s="21" customFormat="1" ht="19.5" thickBot="1">
      <c r="A6" s="225">
        <v>1</v>
      </c>
      <c r="B6" s="226">
        <v>2</v>
      </c>
      <c r="C6" s="227">
        <v>3</v>
      </c>
      <c r="D6" s="227">
        <v>4</v>
      </c>
    </row>
    <row r="7" spans="1:4" s="21" customFormat="1" ht="19.5" thickBot="1">
      <c r="A7" s="52" t="s">
        <v>5</v>
      </c>
      <c r="B7" s="189" t="s">
        <v>152</v>
      </c>
      <c r="C7" s="53">
        <f>SUM(C8:C11)</f>
        <v>173437622</v>
      </c>
      <c r="D7" s="53">
        <f>SUM(D8:D13)</f>
        <v>181141335</v>
      </c>
    </row>
    <row r="8" spans="1:4" s="21" customFormat="1" ht="27">
      <c r="A8" s="61" t="s">
        <v>72</v>
      </c>
      <c r="B8" s="169" t="s">
        <v>321</v>
      </c>
      <c r="C8" s="55">
        <v>68777184</v>
      </c>
      <c r="D8" s="55">
        <v>68777184</v>
      </c>
    </row>
    <row r="9" spans="1:4" s="21" customFormat="1" ht="27">
      <c r="A9" s="62" t="s">
        <v>73</v>
      </c>
      <c r="B9" s="93" t="s">
        <v>322</v>
      </c>
      <c r="C9" s="57">
        <v>54487601</v>
      </c>
      <c r="D9" s="57">
        <v>54487601</v>
      </c>
    </row>
    <row r="10" spans="1:4" s="21" customFormat="1" ht="27">
      <c r="A10" s="62" t="s">
        <v>74</v>
      </c>
      <c r="B10" s="93" t="s">
        <v>323</v>
      </c>
      <c r="C10" s="57">
        <v>47372897</v>
      </c>
      <c r="D10" s="57">
        <v>47372897</v>
      </c>
    </row>
    <row r="11" spans="1:4" s="21" customFormat="1" ht="18" customHeight="1">
      <c r="A11" s="62" t="s">
        <v>317</v>
      </c>
      <c r="B11" s="93" t="s">
        <v>324</v>
      </c>
      <c r="C11" s="57">
        <v>2799940</v>
      </c>
      <c r="D11" s="57">
        <v>2799940</v>
      </c>
    </row>
    <row r="12" spans="1:4" s="21" customFormat="1" ht="25.5">
      <c r="A12" s="62" t="s">
        <v>86</v>
      </c>
      <c r="B12" s="190" t="s">
        <v>326</v>
      </c>
      <c r="C12" s="58"/>
      <c r="D12" s="262">
        <v>7307400</v>
      </c>
    </row>
    <row r="13" spans="1:4" s="21" customFormat="1" ht="19.5" thickBot="1">
      <c r="A13" s="63" t="s">
        <v>318</v>
      </c>
      <c r="B13" s="93" t="s">
        <v>325</v>
      </c>
      <c r="C13" s="59"/>
      <c r="D13" s="263">
        <v>396313</v>
      </c>
    </row>
    <row r="14" spans="1:4" s="21" customFormat="1" ht="19.5" thickBot="1">
      <c r="A14" s="60" t="s">
        <v>6</v>
      </c>
      <c r="B14" s="191" t="s">
        <v>355</v>
      </c>
      <c r="C14" s="53">
        <f>+C15+C16+C17+C18+C19</f>
        <v>20242200</v>
      </c>
      <c r="D14" s="53">
        <f>+D15+D16+D17+D18+D19</f>
        <v>40969561</v>
      </c>
    </row>
    <row r="15" spans="1:4" s="21" customFormat="1" ht="18.75">
      <c r="A15" s="61" t="s">
        <v>78</v>
      </c>
      <c r="B15" s="169" t="s">
        <v>153</v>
      </c>
      <c r="C15" s="55"/>
      <c r="D15" s="55"/>
    </row>
    <row r="16" spans="1:4" s="21" customFormat="1" ht="18.75">
      <c r="A16" s="62" t="s">
        <v>79</v>
      </c>
      <c r="B16" s="93" t="s">
        <v>154</v>
      </c>
      <c r="C16" s="57"/>
      <c r="D16" s="57"/>
    </row>
    <row r="17" spans="1:4" s="21" customFormat="1" ht="27">
      <c r="A17" s="62" t="s">
        <v>80</v>
      </c>
      <c r="B17" s="93" t="s">
        <v>304</v>
      </c>
      <c r="C17" s="57"/>
      <c r="D17" s="57"/>
    </row>
    <row r="18" spans="1:4" s="21" customFormat="1" ht="18" customHeight="1">
      <c r="A18" s="62" t="s">
        <v>81</v>
      </c>
      <c r="B18" s="93" t="s">
        <v>305</v>
      </c>
      <c r="C18" s="57"/>
      <c r="D18" s="57"/>
    </row>
    <row r="19" spans="1:4" s="21" customFormat="1" ht="25.5">
      <c r="A19" s="62" t="s">
        <v>82</v>
      </c>
      <c r="B19" s="51" t="s">
        <v>327</v>
      </c>
      <c r="C19" s="57">
        <v>20242200</v>
      </c>
      <c r="D19" s="57">
        <v>40969561</v>
      </c>
    </row>
    <row r="20" spans="1:4" s="21" customFormat="1" ht="19.5" thickBot="1">
      <c r="A20" s="63" t="s">
        <v>91</v>
      </c>
      <c r="B20" s="192" t="s">
        <v>155</v>
      </c>
      <c r="C20" s="65"/>
      <c r="D20" s="65"/>
    </row>
    <row r="21" spans="1:4" s="21" customFormat="1" ht="26.25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</row>
    <row r="22" spans="1:4" s="21" customFormat="1" ht="18.75">
      <c r="A22" s="61" t="s">
        <v>61</v>
      </c>
      <c r="B22" s="169" t="s">
        <v>319</v>
      </c>
      <c r="C22" s="55">
        <v>0</v>
      </c>
      <c r="D22" s="55">
        <v>0</v>
      </c>
    </row>
    <row r="23" spans="1:4" s="21" customFormat="1" ht="27">
      <c r="A23" s="62" t="s">
        <v>62</v>
      </c>
      <c r="B23" s="93" t="s">
        <v>156</v>
      </c>
      <c r="C23" s="55"/>
      <c r="D23" s="55"/>
    </row>
    <row r="24" spans="1:4" s="21" customFormat="1" ht="27">
      <c r="A24" s="62" t="s">
        <v>63</v>
      </c>
      <c r="B24" s="93" t="s">
        <v>306</v>
      </c>
      <c r="C24" s="55"/>
      <c r="D24" s="55"/>
    </row>
    <row r="25" spans="1:4" s="21" customFormat="1" ht="27">
      <c r="A25" s="62" t="s">
        <v>64</v>
      </c>
      <c r="B25" s="93" t="s">
        <v>307</v>
      </c>
      <c r="C25" s="55"/>
      <c r="D25" s="55"/>
    </row>
    <row r="26" spans="1:4" s="21" customFormat="1" ht="18" customHeight="1">
      <c r="A26" s="62" t="s">
        <v>103</v>
      </c>
      <c r="B26" s="93" t="s">
        <v>157</v>
      </c>
      <c r="C26" s="55"/>
      <c r="D26" s="55"/>
    </row>
    <row r="27" spans="1:4" s="21" customFormat="1" ht="18" customHeight="1" thickBot="1">
      <c r="A27" s="63" t="s">
        <v>104</v>
      </c>
      <c r="B27" s="192" t="s">
        <v>349</v>
      </c>
      <c r="C27" s="55">
        <v>0</v>
      </c>
      <c r="D27" s="55">
        <v>0</v>
      </c>
    </row>
    <row r="28" spans="1:4" s="21" customFormat="1" ht="18" customHeight="1" thickBot="1">
      <c r="A28" s="60" t="s">
        <v>105</v>
      </c>
      <c r="B28" s="193" t="s">
        <v>159</v>
      </c>
      <c r="C28" s="53">
        <f>+C29+C32+C33+C34</f>
        <v>64182140</v>
      </c>
      <c r="D28" s="53">
        <f>+D29+D32+D33+D34</f>
        <v>64182140</v>
      </c>
    </row>
    <row r="29" spans="1:4" s="21" customFormat="1" ht="18" customHeight="1">
      <c r="A29" s="61" t="s">
        <v>160</v>
      </c>
      <c r="B29" s="169" t="s">
        <v>166</v>
      </c>
      <c r="C29" s="66">
        <f>+C30+C31</f>
        <v>56962357</v>
      </c>
      <c r="D29" s="66">
        <f>+D30+D31</f>
        <v>56962357</v>
      </c>
    </row>
    <row r="30" spans="1:4" s="21" customFormat="1" ht="18.75">
      <c r="A30" s="62" t="s">
        <v>161</v>
      </c>
      <c r="B30" s="93" t="s">
        <v>329</v>
      </c>
      <c r="C30" s="55">
        <v>1913763</v>
      </c>
      <c r="D30" s="55">
        <v>1913763</v>
      </c>
    </row>
    <row r="31" spans="1:4" s="21" customFormat="1" ht="18" customHeight="1">
      <c r="A31" s="62" t="s">
        <v>162</v>
      </c>
      <c r="B31" s="93" t="s">
        <v>330</v>
      </c>
      <c r="C31" s="55">
        <v>55048594</v>
      </c>
      <c r="D31" s="55">
        <v>55048594</v>
      </c>
    </row>
    <row r="32" spans="1:4" s="21" customFormat="1" ht="18" customHeight="1">
      <c r="A32" s="62" t="s">
        <v>163</v>
      </c>
      <c r="B32" s="93" t="s">
        <v>331</v>
      </c>
      <c r="C32" s="55">
        <v>6520562</v>
      </c>
      <c r="D32" s="55">
        <v>6520562</v>
      </c>
    </row>
    <row r="33" spans="1:4" s="21" customFormat="1" ht="18" customHeight="1">
      <c r="A33" s="62" t="s">
        <v>164</v>
      </c>
      <c r="B33" s="93" t="s">
        <v>167</v>
      </c>
      <c r="C33" s="55"/>
      <c r="D33" s="55"/>
    </row>
    <row r="34" spans="1:4" s="21" customFormat="1" ht="18" customHeight="1" thickBot="1">
      <c r="A34" s="63" t="s">
        <v>165</v>
      </c>
      <c r="B34" s="192" t="s">
        <v>168</v>
      </c>
      <c r="C34" s="55">
        <v>699221</v>
      </c>
      <c r="D34" s="55">
        <v>699221</v>
      </c>
    </row>
    <row r="35" spans="1:4" s="21" customFormat="1" ht="18" customHeight="1" thickBot="1">
      <c r="A35" s="60" t="s">
        <v>9</v>
      </c>
      <c r="B35" s="193" t="s">
        <v>169</v>
      </c>
      <c r="C35" s="53">
        <f>SUM(C36:C45)</f>
        <v>89505231</v>
      </c>
      <c r="D35" s="53">
        <f>SUM(D36:D45)</f>
        <v>100178188</v>
      </c>
    </row>
    <row r="36" spans="1:4" s="21" customFormat="1" ht="18" customHeight="1">
      <c r="A36" s="61" t="s">
        <v>65</v>
      </c>
      <c r="B36" s="169" t="s">
        <v>172</v>
      </c>
      <c r="C36" s="55"/>
      <c r="D36" s="55"/>
    </row>
    <row r="37" spans="1:4" s="21" customFormat="1" ht="18" customHeight="1">
      <c r="A37" s="62" t="s">
        <v>66</v>
      </c>
      <c r="B37" s="93" t="s">
        <v>332</v>
      </c>
      <c r="C37" s="55">
        <v>78805765</v>
      </c>
      <c r="D37" s="55">
        <v>89478722</v>
      </c>
    </row>
    <row r="38" spans="1:4" s="21" customFormat="1" ht="18" customHeight="1">
      <c r="A38" s="62" t="s">
        <v>67</v>
      </c>
      <c r="B38" s="93" t="s">
        <v>333</v>
      </c>
      <c r="C38" s="55">
        <v>903183</v>
      </c>
      <c r="D38" s="55">
        <v>903183</v>
      </c>
    </row>
    <row r="39" spans="1:4" s="21" customFormat="1" ht="18" customHeight="1">
      <c r="A39" s="62" t="s">
        <v>107</v>
      </c>
      <c r="B39" s="93" t="s">
        <v>334</v>
      </c>
      <c r="C39" s="55"/>
      <c r="D39" s="55"/>
    </row>
    <row r="40" spans="1:4" s="21" customFormat="1" ht="18" customHeight="1">
      <c r="A40" s="62" t="s">
        <v>108</v>
      </c>
      <c r="B40" s="93" t="s">
        <v>335</v>
      </c>
      <c r="C40" s="55">
        <v>0</v>
      </c>
      <c r="D40" s="55">
        <v>0</v>
      </c>
    </row>
    <row r="41" spans="1:4" s="21" customFormat="1" ht="18" customHeight="1">
      <c r="A41" s="62" t="s">
        <v>109</v>
      </c>
      <c r="B41" s="93" t="s">
        <v>336</v>
      </c>
      <c r="C41" s="55">
        <v>9796283</v>
      </c>
      <c r="D41" s="55">
        <v>9796283</v>
      </c>
    </row>
    <row r="42" spans="1:4" s="21" customFormat="1" ht="18" customHeight="1">
      <c r="A42" s="62" t="s">
        <v>110</v>
      </c>
      <c r="B42" s="93" t="s">
        <v>173</v>
      </c>
      <c r="C42" s="55"/>
      <c r="D42" s="55"/>
    </row>
    <row r="43" spans="1:4" s="21" customFormat="1" ht="18" customHeight="1">
      <c r="A43" s="62" t="s">
        <v>111</v>
      </c>
      <c r="B43" s="93" t="s">
        <v>174</v>
      </c>
      <c r="C43" s="55"/>
      <c r="D43" s="55"/>
    </row>
    <row r="44" spans="1:4" s="21" customFormat="1" ht="18" customHeight="1">
      <c r="A44" s="62" t="s">
        <v>170</v>
      </c>
      <c r="B44" s="93" t="s">
        <v>393</v>
      </c>
      <c r="C44" s="55"/>
      <c r="D44" s="55"/>
    </row>
    <row r="45" spans="1:4" s="21" customFormat="1" ht="18" customHeight="1" thickBot="1">
      <c r="A45" s="63" t="s">
        <v>171</v>
      </c>
      <c r="B45" s="192" t="s">
        <v>337</v>
      </c>
      <c r="C45" s="55"/>
      <c r="D45" s="55"/>
    </row>
    <row r="46" spans="1:4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</row>
    <row r="47" spans="1:4" s="21" customFormat="1" ht="18" customHeight="1">
      <c r="A47" s="61" t="s">
        <v>68</v>
      </c>
      <c r="B47" s="169" t="s">
        <v>180</v>
      </c>
      <c r="C47" s="241">
        <v>0</v>
      </c>
      <c r="D47" s="241">
        <v>0</v>
      </c>
    </row>
    <row r="48" spans="1:4" s="21" customFormat="1" ht="18" customHeight="1">
      <c r="A48" s="62" t="s">
        <v>69</v>
      </c>
      <c r="B48" s="93" t="s">
        <v>181</v>
      </c>
      <c r="C48" s="55"/>
      <c r="D48" s="55"/>
    </row>
    <row r="49" spans="1:4" s="21" customFormat="1" ht="18.75">
      <c r="A49" s="62" t="s">
        <v>177</v>
      </c>
      <c r="B49" s="93" t="s">
        <v>182</v>
      </c>
      <c r="C49" s="55"/>
      <c r="D49" s="55"/>
    </row>
    <row r="50" spans="1:4" s="21" customFormat="1" ht="18.75">
      <c r="A50" s="62" t="s">
        <v>178</v>
      </c>
      <c r="B50" s="93" t="s">
        <v>183</v>
      </c>
      <c r="C50" s="55"/>
      <c r="D50" s="55"/>
    </row>
    <row r="51" spans="1:4" s="21" customFormat="1" ht="19.5" thickBot="1">
      <c r="A51" s="63" t="s">
        <v>179</v>
      </c>
      <c r="B51" s="192" t="s">
        <v>184</v>
      </c>
      <c r="C51" s="55"/>
      <c r="D51" s="55"/>
    </row>
    <row r="52" spans="1:4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</row>
    <row r="53" spans="1:4" s="21" customFormat="1" ht="27">
      <c r="A53" s="61" t="s">
        <v>70</v>
      </c>
      <c r="B53" s="169" t="s">
        <v>311</v>
      </c>
      <c r="C53" s="55"/>
      <c r="D53" s="55"/>
    </row>
    <row r="54" spans="1:4" s="21" customFormat="1" ht="18" customHeight="1">
      <c r="A54" s="62" t="s">
        <v>71</v>
      </c>
      <c r="B54" s="93" t="s">
        <v>312</v>
      </c>
      <c r="C54" s="55"/>
      <c r="D54" s="55"/>
    </row>
    <row r="55" spans="1:4" s="21" customFormat="1" ht="18.75">
      <c r="A55" s="62" t="s">
        <v>187</v>
      </c>
      <c r="B55" s="93" t="s">
        <v>394</v>
      </c>
      <c r="C55" s="55"/>
      <c r="D55" s="55"/>
    </row>
    <row r="56" spans="1:4" s="21" customFormat="1" ht="19.5" thickBot="1">
      <c r="A56" s="63" t="s">
        <v>188</v>
      </c>
      <c r="B56" s="192" t="s">
        <v>192</v>
      </c>
      <c r="C56" s="55"/>
      <c r="D56" s="55"/>
    </row>
    <row r="57" spans="1:4" s="21" customFormat="1" ht="19.5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</row>
    <row r="58" spans="1:4" s="21" customFormat="1" ht="27">
      <c r="A58" s="61" t="s">
        <v>113</v>
      </c>
      <c r="B58" s="169" t="s">
        <v>313</v>
      </c>
      <c r="C58" s="55"/>
      <c r="D58" s="55"/>
    </row>
    <row r="59" spans="1:4" s="21" customFormat="1" ht="18.75">
      <c r="A59" s="62" t="s">
        <v>114</v>
      </c>
      <c r="B59" s="93" t="s">
        <v>314</v>
      </c>
      <c r="C59" s="55"/>
      <c r="D59" s="55"/>
    </row>
    <row r="60" spans="1:4" s="21" customFormat="1" ht="18" customHeight="1">
      <c r="A60" s="62" t="s">
        <v>132</v>
      </c>
      <c r="B60" s="93" t="s">
        <v>191</v>
      </c>
      <c r="C60" s="55"/>
      <c r="D60" s="55"/>
    </row>
    <row r="61" spans="1:4" s="21" customFormat="1" ht="18" customHeight="1" thickBot="1">
      <c r="A61" s="63" t="s">
        <v>190</v>
      </c>
      <c r="B61" s="192" t="s">
        <v>192</v>
      </c>
      <c r="C61" s="55"/>
      <c r="D61" s="55"/>
    </row>
    <row r="62" spans="1:4" s="21" customFormat="1" ht="19.5" thickBot="1">
      <c r="A62" s="60" t="s">
        <v>13</v>
      </c>
      <c r="B62" s="193" t="s">
        <v>193</v>
      </c>
      <c r="C62" s="53">
        <f>+C7+C14+C21+C28+C35+C46+C52+C57</f>
        <v>347367193</v>
      </c>
      <c r="D62" s="53">
        <f>+D7+D14+D21+D28+D35+D46+D52+D57</f>
        <v>386471224</v>
      </c>
    </row>
    <row r="63" spans="1:4" s="21" customFormat="1" ht="19.5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</row>
    <row r="64" spans="1:4" s="21" customFormat="1" ht="18" customHeight="1">
      <c r="A64" s="61" t="s">
        <v>222</v>
      </c>
      <c r="B64" s="169" t="s">
        <v>194</v>
      </c>
      <c r="C64" s="55"/>
      <c r="D64" s="55"/>
    </row>
    <row r="65" spans="1:4" s="21" customFormat="1" ht="27">
      <c r="A65" s="62" t="s">
        <v>231</v>
      </c>
      <c r="B65" s="93" t="s">
        <v>195</v>
      </c>
      <c r="C65" s="55"/>
      <c r="D65" s="55"/>
    </row>
    <row r="66" spans="1:4" s="21" customFormat="1" ht="19.5" thickBot="1">
      <c r="A66" s="63" t="s">
        <v>232</v>
      </c>
      <c r="B66" s="194" t="s">
        <v>196</v>
      </c>
      <c r="C66" s="55"/>
      <c r="D66" s="55"/>
    </row>
    <row r="67" spans="1:4" s="21" customFormat="1" ht="19.5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</row>
    <row r="68" spans="1:4" s="21" customFormat="1" ht="18.75">
      <c r="A68" s="61" t="s">
        <v>95</v>
      </c>
      <c r="B68" s="169" t="s">
        <v>199</v>
      </c>
      <c r="C68" s="55"/>
      <c r="D68" s="55"/>
    </row>
    <row r="69" spans="1:4" s="21" customFormat="1" ht="18" customHeight="1">
      <c r="A69" s="62" t="s">
        <v>96</v>
      </c>
      <c r="B69" s="93" t="s">
        <v>200</v>
      </c>
      <c r="C69" s="55"/>
      <c r="D69" s="55"/>
    </row>
    <row r="70" spans="1:4" s="21" customFormat="1" ht="18" customHeight="1">
      <c r="A70" s="62" t="s">
        <v>223</v>
      </c>
      <c r="B70" s="93" t="s">
        <v>201</v>
      </c>
      <c r="C70" s="55"/>
      <c r="D70" s="55"/>
    </row>
    <row r="71" spans="1:4" s="21" customFormat="1" ht="18" customHeight="1" thickBot="1">
      <c r="A71" s="63" t="s">
        <v>224</v>
      </c>
      <c r="B71" s="192" t="s">
        <v>202</v>
      </c>
      <c r="C71" s="55"/>
      <c r="D71" s="55"/>
    </row>
    <row r="72" spans="1:4" s="21" customFormat="1" ht="18" customHeight="1" thickBot="1">
      <c r="A72" s="67" t="s">
        <v>203</v>
      </c>
      <c r="B72" s="191" t="s">
        <v>204</v>
      </c>
      <c r="C72" s="53">
        <f>SUM(C73)</f>
        <v>526173757</v>
      </c>
      <c r="D72" s="53">
        <f>SUM(D73)</f>
        <v>506628700</v>
      </c>
    </row>
    <row r="73" spans="1:4" s="21" customFormat="1" ht="18" customHeight="1">
      <c r="A73" s="61" t="s">
        <v>225</v>
      </c>
      <c r="B73" s="169" t="s">
        <v>205</v>
      </c>
      <c r="C73" s="55">
        <v>526173757</v>
      </c>
      <c r="D73" s="55">
        <v>506628700</v>
      </c>
    </row>
    <row r="74" spans="1:4" s="21" customFormat="1" ht="18" customHeight="1" thickBot="1">
      <c r="A74" s="63" t="s">
        <v>226</v>
      </c>
      <c r="B74" s="169" t="s">
        <v>362</v>
      </c>
      <c r="C74" s="55"/>
      <c r="D74" s="55"/>
    </row>
    <row r="75" spans="1:4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</row>
    <row r="76" spans="1:4" s="21" customFormat="1" ht="18" customHeight="1">
      <c r="A76" s="61" t="s">
        <v>227</v>
      </c>
      <c r="B76" s="169" t="s">
        <v>344</v>
      </c>
      <c r="C76" s="55"/>
      <c r="D76" s="55"/>
    </row>
    <row r="77" spans="1:4" s="21" customFormat="1" ht="18" customHeight="1">
      <c r="A77" s="62" t="s">
        <v>228</v>
      </c>
      <c r="B77" s="93" t="s">
        <v>208</v>
      </c>
      <c r="C77" s="55"/>
      <c r="D77" s="55"/>
    </row>
    <row r="78" spans="1:4" s="21" customFormat="1" ht="19.5" thickBot="1">
      <c r="A78" s="63" t="s">
        <v>229</v>
      </c>
      <c r="B78" s="192" t="s">
        <v>354</v>
      </c>
      <c r="C78" s="55"/>
      <c r="D78" s="55"/>
    </row>
    <row r="79" spans="1:4" s="21" customFormat="1" ht="20.25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</row>
    <row r="80" spans="1:4" s="21" customFormat="1" ht="18" customHeight="1">
      <c r="A80" s="68" t="s">
        <v>211</v>
      </c>
      <c r="B80" s="169" t="s">
        <v>212</v>
      </c>
      <c r="C80" s="55"/>
      <c r="D80" s="55"/>
    </row>
    <row r="81" spans="1:4" s="21" customFormat="1" ht="18" customHeight="1">
      <c r="A81" s="69" t="s">
        <v>213</v>
      </c>
      <c r="B81" s="93" t="s">
        <v>214</v>
      </c>
      <c r="C81" s="55"/>
      <c r="D81" s="55"/>
    </row>
    <row r="82" spans="1:4" s="21" customFormat="1" ht="30">
      <c r="A82" s="69" t="s">
        <v>215</v>
      </c>
      <c r="B82" s="93" t="s">
        <v>216</v>
      </c>
      <c r="C82" s="55"/>
      <c r="D82" s="55"/>
    </row>
    <row r="83" spans="1:4" s="21" customFormat="1" ht="18" customHeight="1" thickBot="1">
      <c r="A83" s="70" t="s">
        <v>217</v>
      </c>
      <c r="B83" s="192" t="s">
        <v>218</v>
      </c>
      <c r="C83" s="55"/>
      <c r="D83" s="55"/>
    </row>
    <row r="84" spans="1:4" s="21" customFormat="1" ht="19.5" thickBot="1">
      <c r="A84" s="67" t="s">
        <v>219</v>
      </c>
      <c r="B84" s="191" t="s">
        <v>353</v>
      </c>
      <c r="C84" s="55"/>
      <c r="D84" s="55"/>
    </row>
    <row r="85" spans="1:4" s="15" customFormat="1" ht="18" customHeight="1" thickBot="1">
      <c r="A85" s="67" t="s">
        <v>220</v>
      </c>
      <c r="B85" s="195" t="s">
        <v>221</v>
      </c>
      <c r="C85" s="53">
        <f>+C63+C67+C72+C75+C79+C84</f>
        <v>526173757</v>
      </c>
      <c r="D85" s="53">
        <f>+D63+D67+D72+D75+D79+D84</f>
        <v>506628700</v>
      </c>
    </row>
    <row r="86" spans="1:4" s="22" customFormat="1" ht="18" customHeight="1" thickBot="1">
      <c r="A86" s="72" t="s">
        <v>233</v>
      </c>
      <c r="B86" s="196" t="s">
        <v>300</v>
      </c>
      <c r="C86" s="53">
        <f>+C62+C85</f>
        <v>873540950</v>
      </c>
      <c r="D86" s="53">
        <f>+D62+D85</f>
        <v>893099924</v>
      </c>
    </row>
    <row r="87" spans="1:4" s="15" customFormat="1" ht="18" customHeight="1" thickBot="1">
      <c r="A87" s="73"/>
      <c r="B87" s="197"/>
      <c r="C87" s="74"/>
      <c r="D87" s="74"/>
    </row>
    <row r="88" spans="1:4" s="21" customFormat="1" ht="18" customHeight="1" thickBot="1">
      <c r="A88" s="183" t="s">
        <v>37</v>
      </c>
      <c r="B88" s="198"/>
      <c r="C88" s="184"/>
      <c r="D88" s="184"/>
    </row>
    <row r="89" spans="1:4" s="15" customFormat="1" ht="18" customHeight="1" thickBot="1">
      <c r="A89" s="60" t="s">
        <v>5</v>
      </c>
      <c r="B89" s="199" t="s">
        <v>351</v>
      </c>
      <c r="C89" s="185">
        <f>SUM(C90:C94)</f>
        <v>137522739</v>
      </c>
      <c r="D89" s="185">
        <f>SUM(D90:D94)</f>
        <v>148672553</v>
      </c>
    </row>
    <row r="90" spans="1:4" s="15" customFormat="1" ht="18" customHeight="1">
      <c r="A90" s="61" t="s">
        <v>72</v>
      </c>
      <c r="B90" s="200" t="s">
        <v>33</v>
      </c>
      <c r="C90" s="55">
        <v>47425090</v>
      </c>
      <c r="D90" s="55">
        <v>48375090</v>
      </c>
    </row>
    <row r="91" spans="1:4" s="15" customFormat="1" ht="18" customHeight="1">
      <c r="A91" s="62" t="s">
        <v>73</v>
      </c>
      <c r="B91" s="95" t="s">
        <v>115</v>
      </c>
      <c r="C91" s="55">
        <v>9746176</v>
      </c>
      <c r="D91" s="55">
        <v>10396176</v>
      </c>
    </row>
    <row r="92" spans="1:4" s="15" customFormat="1" ht="18" customHeight="1">
      <c r="A92" s="62" t="s">
        <v>74</v>
      </c>
      <c r="B92" s="95" t="s">
        <v>94</v>
      </c>
      <c r="C92" s="55">
        <v>64288513</v>
      </c>
      <c r="D92" s="55">
        <v>70533127</v>
      </c>
    </row>
    <row r="93" spans="1:4" s="15" customFormat="1" ht="18" customHeight="1">
      <c r="A93" s="62" t="s">
        <v>75</v>
      </c>
      <c r="B93" s="201" t="s">
        <v>116</v>
      </c>
      <c r="C93" s="55">
        <v>7352240</v>
      </c>
      <c r="D93" s="55">
        <v>10032440</v>
      </c>
    </row>
    <row r="94" spans="1:4" s="15" customFormat="1" ht="18" customHeight="1">
      <c r="A94" s="62" t="s">
        <v>86</v>
      </c>
      <c r="B94" s="202" t="s">
        <v>117</v>
      </c>
      <c r="C94" s="65">
        <f>SUM(C95:C104)</f>
        <v>8710720</v>
      </c>
      <c r="D94" s="65">
        <f>SUM(D95:D104)</f>
        <v>9335720</v>
      </c>
    </row>
    <row r="95" spans="1:4" s="15" customFormat="1" ht="18" customHeight="1">
      <c r="A95" s="62" t="s">
        <v>76</v>
      </c>
      <c r="B95" s="95" t="s">
        <v>236</v>
      </c>
      <c r="C95" s="55"/>
      <c r="D95" s="55">
        <v>775000</v>
      </c>
    </row>
    <row r="96" spans="1:4" s="15" customFormat="1" ht="18" customHeight="1">
      <c r="A96" s="62" t="s">
        <v>77</v>
      </c>
      <c r="B96" s="97" t="s">
        <v>237</v>
      </c>
      <c r="C96" s="55"/>
      <c r="D96" s="55"/>
    </row>
    <row r="97" spans="1:4" s="15" customFormat="1" ht="18" customHeight="1">
      <c r="A97" s="62" t="s">
        <v>87</v>
      </c>
      <c r="B97" s="95" t="s">
        <v>238</v>
      </c>
      <c r="C97" s="55"/>
      <c r="D97" s="55"/>
    </row>
    <row r="98" spans="1:4" s="15" customFormat="1" ht="18" customHeight="1">
      <c r="A98" s="62" t="s">
        <v>88</v>
      </c>
      <c r="B98" s="95" t="s">
        <v>358</v>
      </c>
      <c r="C98" s="55"/>
      <c r="D98" s="55"/>
    </row>
    <row r="99" spans="1:4" s="15" customFormat="1" ht="18" customHeight="1">
      <c r="A99" s="62" t="s">
        <v>89</v>
      </c>
      <c r="B99" s="97" t="s">
        <v>240</v>
      </c>
      <c r="C99" s="55">
        <v>2600000</v>
      </c>
      <c r="D99" s="55">
        <v>2600000</v>
      </c>
    </row>
    <row r="100" spans="1:4" s="15" customFormat="1" ht="18" customHeight="1">
      <c r="A100" s="62" t="s">
        <v>90</v>
      </c>
      <c r="B100" s="97" t="s">
        <v>241</v>
      </c>
      <c r="C100" s="55"/>
      <c r="D100" s="55"/>
    </row>
    <row r="101" spans="1:4" s="15" customFormat="1" ht="18" customHeight="1">
      <c r="A101" s="62" t="s">
        <v>92</v>
      </c>
      <c r="B101" s="95" t="s">
        <v>359</v>
      </c>
      <c r="C101" s="55"/>
      <c r="D101" s="55"/>
    </row>
    <row r="102" spans="1:4" s="15" customFormat="1" ht="18" customHeight="1">
      <c r="A102" s="82" t="s">
        <v>118</v>
      </c>
      <c r="B102" s="98" t="s">
        <v>243</v>
      </c>
      <c r="C102" s="55"/>
      <c r="D102" s="55"/>
    </row>
    <row r="103" spans="1:4" s="15" customFormat="1" ht="18" customHeight="1">
      <c r="A103" s="62" t="s">
        <v>234</v>
      </c>
      <c r="B103" s="98" t="s">
        <v>244</v>
      </c>
      <c r="C103" s="55"/>
      <c r="D103" s="55"/>
    </row>
    <row r="104" spans="1:4" s="15" customFormat="1" ht="18" customHeight="1" thickBot="1">
      <c r="A104" s="83" t="s">
        <v>235</v>
      </c>
      <c r="B104" s="99" t="s">
        <v>245</v>
      </c>
      <c r="C104" s="55">
        <v>6110720</v>
      </c>
      <c r="D104" s="55">
        <v>5960720</v>
      </c>
    </row>
    <row r="105" spans="1:4" s="15" customFormat="1" ht="18" customHeight="1" thickBot="1">
      <c r="A105" s="60" t="s">
        <v>6</v>
      </c>
      <c r="B105" s="203" t="s">
        <v>352</v>
      </c>
      <c r="C105" s="53">
        <f>+C106+C108+C110</f>
        <v>518042000</v>
      </c>
      <c r="D105" s="53">
        <f>+D106+D108+D110</f>
        <v>526451160</v>
      </c>
    </row>
    <row r="106" spans="1:4" s="15" customFormat="1" ht="18" customHeight="1">
      <c r="A106" s="61" t="s">
        <v>78</v>
      </c>
      <c r="B106" s="95" t="s">
        <v>131</v>
      </c>
      <c r="C106" s="55">
        <v>488042000</v>
      </c>
      <c r="D106" s="55">
        <v>492369400</v>
      </c>
    </row>
    <row r="107" spans="1:4" s="15" customFormat="1" ht="18" customHeight="1">
      <c r="A107" s="61" t="s">
        <v>79</v>
      </c>
      <c r="B107" s="98" t="s">
        <v>249</v>
      </c>
      <c r="C107" s="55"/>
      <c r="D107" s="55"/>
    </row>
    <row r="108" spans="1:4" s="15" customFormat="1" ht="18.75">
      <c r="A108" s="61" t="s">
        <v>80</v>
      </c>
      <c r="B108" s="98" t="s">
        <v>119</v>
      </c>
      <c r="C108" s="55">
        <v>30000000</v>
      </c>
      <c r="D108" s="55">
        <v>34081760</v>
      </c>
    </row>
    <row r="109" spans="1:4" s="15" customFormat="1" ht="18.75">
      <c r="A109" s="61" t="s">
        <v>81</v>
      </c>
      <c r="B109" s="98" t="s">
        <v>250</v>
      </c>
      <c r="C109" s="55">
        <v>0</v>
      </c>
      <c r="D109" s="55">
        <v>0</v>
      </c>
    </row>
    <row r="110" spans="1:4" s="15" customFormat="1" ht="18.75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</row>
    <row r="111" spans="1:4" s="15" customFormat="1" ht="25.5">
      <c r="A111" s="61" t="s">
        <v>91</v>
      </c>
      <c r="B111" s="205" t="s">
        <v>308</v>
      </c>
      <c r="C111" s="55"/>
      <c r="D111" s="55"/>
    </row>
    <row r="112" spans="1:4" s="15" customFormat="1" ht="25.5">
      <c r="A112" s="61" t="s">
        <v>93</v>
      </c>
      <c r="B112" s="102" t="s">
        <v>255</v>
      </c>
      <c r="C112" s="55"/>
      <c r="D112" s="55"/>
    </row>
    <row r="113" spans="1:4" s="15" customFormat="1" ht="25.5">
      <c r="A113" s="61" t="s">
        <v>120</v>
      </c>
      <c r="B113" s="95" t="s">
        <v>239</v>
      </c>
      <c r="C113" s="55"/>
      <c r="D113" s="55"/>
    </row>
    <row r="114" spans="1:4" s="15" customFormat="1" ht="18.75">
      <c r="A114" s="61" t="s">
        <v>121</v>
      </c>
      <c r="B114" s="95" t="s">
        <v>254</v>
      </c>
      <c r="C114" s="55"/>
      <c r="D114" s="55"/>
    </row>
    <row r="115" spans="1:4" s="15" customFormat="1" ht="18.75">
      <c r="A115" s="61" t="s">
        <v>122</v>
      </c>
      <c r="B115" s="95" t="s">
        <v>253</v>
      </c>
      <c r="C115" s="55"/>
      <c r="D115" s="55"/>
    </row>
    <row r="116" spans="1:4" s="15" customFormat="1" ht="18" customHeight="1">
      <c r="A116" s="61" t="s">
        <v>246</v>
      </c>
      <c r="B116" s="95" t="s">
        <v>359</v>
      </c>
      <c r="C116" s="55"/>
      <c r="D116" s="55"/>
    </row>
    <row r="117" spans="1:4" s="15" customFormat="1" ht="18" customHeight="1">
      <c r="A117" s="61" t="s">
        <v>247</v>
      </c>
      <c r="B117" s="95" t="s">
        <v>252</v>
      </c>
      <c r="C117" s="55"/>
      <c r="D117" s="55"/>
    </row>
    <row r="118" spans="1:4" s="15" customFormat="1" ht="18" customHeight="1" thickBot="1">
      <c r="A118" s="82" t="s">
        <v>248</v>
      </c>
      <c r="B118" s="95" t="s">
        <v>363</v>
      </c>
      <c r="C118" s="55"/>
      <c r="D118" s="55"/>
    </row>
    <row r="119" spans="1:4" s="15" customFormat="1" ht="18" customHeight="1" thickBot="1">
      <c r="A119" s="60" t="s">
        <v>7</v>
      </c>
      <c r="B119" s="193" t="s">
        <v>256</v>
      </c>
      <c r="C119" s="53">
        <f>+C120+C121</f>
        <v>3000000</v>
      </c>
      <c r="D119" s="53">
        <f>+D120+D121</f>
        <v>3000000</v>
      </c>
    </row>
    <row r="120" spans="1:4" s="15" customFormat="1" ht="18" customHeight="1">
      <c r="A120" s="61" t="s">
        <v>61</v>
      </c>
      <c r="B120" s="102" t="s">
        <v>38</v>
      </c>
      <c r="C120" s="55">
        <v>3000000</v>
      </c>
      <c r="D120" s="55">
        <v>3000000</v>
      </c>
    </row>
    <row r="121" spans="1:4" s="15" customFormat="1" ht="18" customHeight="1" thickBot="1">
      <c r="A121" s="63" t="s">
        <v>62</v>
      </c>
      <c r="B121" s="98" t="s">
        <v>39</v>
      </c>
      <c r="C121" s="55">
        <v>0</v>
      </c>
      <c r="D121" s="55">
        <v>0</v>
      </c>
    </row>
    <row r="122" spans="1:4" s="15" customFormat="1" ht="18" customHeight="1" thickBot="1">
      <c r="A122" s="60" t="s">
        <v>8</v>
      </c>
      <c r="B122" s="193" t="s">
        <v>257</v>
      </c>
      <c r="C122" s="53">
        <f>+C89+C105+C119</f>
        <v>658564739</v>
      </c>
      <c r="D122" s="53">
        <f>+D89+D105+D119</f>
        <v>678123713</v>
      </c>
    </row>
    <row r="123" spans="1:4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</row>
    <row r="124" spans="1:4" s="15" customFormat="1" ht="18" customHeight="1">
      <c r="A124" s="61" t="s">
        <v>65</v>
      </c>
      <c r="B124" s="102" t="s">
        <v>258</v>
      </c>
      <c r="C124" s="55"/>
      <c r="D124" s="55"/>
    </row>
    <row r="125" spans="1:4" s="15" customFormat="1" ht="18" customHeight="1">
      <c r="A125" s="61" t="s">
        <v>66</v>
      </c>
      <c r="B125" s="102" t="s">
        <v>361</v>
      </c>
      <c r="C125" s="55"/>
      <c r="D125" s="55"/>
    </row>
    <row r="126" spans="1:4" s="15" customFormat="1" ht="18" customHeight="1" thickBot="1">
      <c r="A126" s="82" t="s">
        <v>67</v>
      </c>
      <c r="B126" s="206" t="s">
        <v>259</v>
      </c>
      <c r="C126" s="55"/>
      <c r="D126" s="55"/>
    </row>
    <row r="127" spans="1:4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</row>
    <row r="128" spans="1:4" s="15" customFormat="1" ht="18" customHeight="1">
      <c r="A128" s="61" t="s">
        <v>68</v>
      </c>
      <c r="B128" s="102" t="s">
        <v>260</v>
      </c>
      <c r="C128" s="55"/>
      <c r="D128" s="55"/>
    </row>
    <row r="129" spans="1:4" s="15" customFormat="1" ht="18" customHeight="1">
      <c r="A129" s="61" t="s">
        <v>69</v>
      </c>
      <c r="B129" s="102" t="s">
        <v>261</v>
      </c>
      <c r="C129" s="55"/>
      <c r="D129" s="55"/>
    </row>
    <row r="130" spans="1:4" s="15" customFormat="1" ht="18" customHeight="1">
      <c r="A130" s="61" t="s">
        <v>177</v>
      </c>
      <c r="B130" s="102" t="s">
        <v>262</v>
      </c>
      <c r="C130" s="55"/>
      <c r="D130" s="55"/>
    </row>
    <row r="131" spans="1:4" s="15" customFormat="1" ht="18" customHeight="1" thickBot="1">
      <c r="A131" s="82" t="s">
        <v>178</v>
      </c>
      <c r="B131" s="206" t="s">
        <v>263</v>
      </c>
      <c r="C131" s="55"/>
      <c r="D131" s="55"/>
    </row>
    <row r="132" spans="1:4" s="15" customFormat="1" ht="18" customHeight="1" thickBot="1">
      <c r="A132" s="60" t="s">
        <v>11</v>
      </c>
      <c r="B132" s="193" t="s">
        <v>264</v>
      </c>
      <c r="C132" s="53">
        <f>SUM(C133:C136)</f>
        <v>214976211</v>
      </c>
      <c r="D132" s="53">
        <f>SUM(D133:D136)</f>
        <v>214976211</v>
      </c>
    </row>
    <row r="133" spans="1:4" s="15" customFormat="1" ht="18" customHeight="1">
      <c r="A133" s="61" t="s">
        <v>70</v>
      </c>
      <c r="B133" s="102" t="s">
        <v>265</v>
      </c>
      <c r="C133" s="55"/>
      <c r="D133" s="55"/>
    </row>
    <row r="134" spans="1:4" s="15" customFormat="1" ht="18" customHeight="1">
      <c r="A134" s="61" t="s">
        <v>71</v>
      </c>
      <c r="B134" s="102" t="s">
        <v>274</v>
      </c>
      <c r="C134" s="55">
        <v>6227560</v>
      </c>
      <c r="D134" s="55">
        <v>6227560</v>
      </c>
    </row>
    <row r="135" spans="1:4" s="15" customFormat="1" ht="18" customHeight="1">
      <c r="A135" s="61" t="s">
        <v>187</v>
      </c>
      <c r="B135" s="102" t="s">
        <v>266</v>
      </c>
      <c r="C135" s="55"/>
      <c r="D135" s="55"/>
    </row>
    <row r="136" spans="1:4" s="15" customFormat="1" ht="18" customHeight="1" thickBot="1">
      <c r="A136" s="82" t="s">
        <v>188</v>
      </c>
      <c r="B136" s="206" t="s">
        <v>320</v>
      </c>
      <c r="C136" s="55">
        <v>208748651</v>
      </c>
      <c r="D136" s="55">
        <v>208748651</v>
      </c>
    </row>
    <row r="137" spans="1:4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</row>
    <row r="138" spans="1:4" s="15" customFormat="1" ht="18" customHeight="1">
      <c r="A138" s="61" t="s">
        <v>113</v>
      </c>
      <c r="B138" s="102" t="s">
        <v>268</v>
      </c>
      <c r="C138" s="55"/>
      <c r="D138" s="55"/>
    </row>
    <row r="139" spans="1:4" s="15" customFormat="1" ht="18" customHeight="1">
      <c r="A139" s="61" t="s">
        <v>114</v>
      </c>
      <c r="B139" s="102" t="s">
        <v>269</v>
      </c>
      <c r="C139" s="55"/>
      <c r="D139" s="55"/>
    </row>
    <row r="140" spans="1:4" s="15" customFormat="1" ht="18" customHeight="1">
      <c r="A140" s="61" t="s">
        <v>132</v>
      </c>
      <c r="B140" s="102" t="s">
        <v>270</v>
      </c>
      <c r="C140" s="55"/>
      <c r="D140" s="55"/>
    </row>
    <row r="141" spans="1:4" s="15" customFormat="1" ht="18" customHeight="1" thickBot="1">
      <c r="A141" s="61" t="s">
        <v>190</v>
      </c>
      <c r="B141" s="102" t="s">
        <v>271</v>
      </c>
      <c r="C141" s="55"/>
      <c r="D141" s="55"/>
    </row>
    <row r="142" spans="1:4" s="15" customFormat="1" ht="18" customHeight="1" thickBot="1">
      <c r="A142" s="60" t="s">
        <v>13</v>
      </c>
      <c r="B142" s="193" t="s">
        <v>272</v>
      </c>
      <c r="C142" s="86">
        <f>+C123+C127+C132+C137</f>
        <v>214976211</v>
      </c>
      <c r="D142" s="86">
        <f>+D123+D127+D132+D137</f>
        <v>214976211</v>
      </c>
    </row>
    <row r="143" spans="1:4" s="21" customFormat="1" ht="18" customHeight="1" thickBot="1">
      <c r="A143" s="87" t="s">
        <v>14</v>
      </c>
      <c r="B143" s="207" t="s">
        <v>273</v>
      </c>
      <c r="C143" s="86">
        <f>+C122+C142</f>
        <v>873540950</v>
      </c>
      <c r="D143" s="86">
        <f>+D122+D142</f>
        <v>893099924</v>
      </c>
    </row>
    <row r="144" spans="1:4" s="15" customFormat="1" ht="18" customHeight="1" thickBot="1">
      <c r="A144" s="88"/>
      <c r="B144" s="89"/>
      <c r="C144" s="75"/>
      <c r="D144" s="75"/>
    </row>
    <row r="145" spans="1:4" ht="16.5" thickBot="1">
      <c r="A145" s="90" t="s">
        <v>338</v>
      </c>
      <c r="B145" s="91"/>
      <c r="C145" s="92">
        <v>12</v>
      </c>
      <c r="D145" s="92">
        <v>11</v>
      </c>
    </row>
    <row r="146" spans="1:4" ht="16.5" thickBot="1">
      <c r="A146" s="90" t="s">
        <v>128</v>
      </c>
      <c r="B146" s="91"/>
      <c r="C146" s="92">
        <v>3</v>
      </c>
      <c r="D146" s="92">
        <v>2</v>
      </c>
    </row>
    <row r="147" spans="1:4" ht="18.75">
      <c r="A147" s="15"/>
      <c r="B147" s="15"/>
      <c r="C147" s="24"/>
      <c r="D147" s="24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1" r:id="rId1"/>
  <headerFooter alignWithMargins="0">
    <oddHeader>&amp;C
&amp;"Times New Roman CE,Félkövér"&amp;12Nagymányok Város Önkormányzatának&amp;R&amp;"Times New Roman CE,Félkövér dőlt"&amp;11 1. melléklet az 6/2019 (IX.30.) önkormányzati rendelethez</oddHeader>
  </headerFooter>
  <rowBreaks count="1" manualBreakCount="1">
    <brk id="87" max="8" man="1"/>
  </rowBreaks>
  <colBreaks count="1" manualBreakCount="1">
    <brk id="4" max="1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7"/>
  <sheetViews>
    <sheetView view="pageLayout" workbookViewId="0" topLeftCell="A88">
      <selection activeCell="J92" sqref="J92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5.125" style="11" bestFit="1" customWidth="1"/>
    <col min="4" max="4" width="21.625" style="11" customWidth="1"/>
    <col min="5" max="16384" width="9.375" style="12" customWidth="1"/>
  </cols>
  <sheetData>
    <row r="1" spans="1:4" s="15" customFormat="1" ht="44.25" customHeight="1">
      <c r="A1" s="293" t="s">
        <v>374</v>
      </c>
      <c r="B1" s="293"/>
      <c r="C1" s="293"/>
      <c r="D1" s="293"/>
    </row>
    <row r="2" spans="1:3" s="15" customFormat="1" ht="18" customHeight="1">
      <c r="A2" s="181"/>
      <c r="B2" s="292" t="s">
        <v>348</v>
      </c>
      <c r="C2" s="292"/>
    </row>
    <row r="3" spans="1:3" s="15" customFormat="1" ht="18" customHeight="1">
      <c r="A3" s="281" t="s">
        <v>2</v>
      </c>
      <c r="B3" s="281"/>
      <c r="C3" s="281"/>
    </row>
    <row r="4" spans="1:4" s="15" customFormat="1" ht="18" customHeight="1" thickBot="1">
      <c r="A4" s="282"/>
      <c r="B4" s="282"/>
      <c r="C4" s="16"/>
      <c r="D4" s="16"/>
    </row>
    <row r="5" spans="1:4" s="15" customFormat="1" ht="29.25" thickBot="1">
      <c r="A5" s="224" t="s">
        <v>47</v>
      </c>
      <c r="B5" s="222" t="s">
        <v>4</v>
      </c>
      <c r="C5" s="223" t="s">
        <v>315</v>
      </c>
      <c r="D5" s="223" t="s">
        <v>389</v>
      </c>
    </row>
    <row r="6" spans="1:4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</row>
    <row r="7" spans="1:4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</row>
    <row r="8" spans="1:4" s="21" customFormat="1" ht="27">
      <c r="A8" s="61" t="s">
        <v>72</v>
      </c>
      <c r="B8" s="169" t="s">
        <v>321</v>
      </c>
      <c r="C8" s="55"/>
      <c r="D8" s="55"/>
    </row>
    <row r="9" spans="1:4" s="21" customFormat="1" ht="27">
      <c r="A9" s="62" t="s">
        <v>73</v>
      </c>
      <c r="B9" s="93" t="s">
        <v>322</v>
      </c>
      <c r="C9" s="55"/>
      <c r="D9" s="55"/>
    </row>
    <row r="10" spans="1:4" s="21" customFormat="1" ht="27">
      <c r="A10" s="62" t="s">
        <v>74</v>
      </c>
      <c r="B10" s="93" t="s">
        <v>323</v>
      </c>
      <c r="C10" s="55"/>
      <c r="D10" s="55"/>
    </row>
    <row r="11" spans="1:4" s="21" customFormat="1" ht="18.75">
      <c r="A11" s="62" t="s">
        <v>317</v>
      </c>
      <c r="B11" s="93" t="s">
        <v>324</v>
      </c>
      <c r="C11" s="55"/>
      <c r="D11" s="55"/>
    </row>
    <row r="12" spans="1:4" s="21" customFormat="1" ht="25.5">
      <c r="A12" s="62" t="s">
        <v>86</v>
      </c>
      <c r="B12" s="190" t="s">
        <v>326</v>
      </c>
      <c r="C12" s="58"/>
      <c r="D12" s="58"/>
    </row>
    <row r="13" spans="1:4" s="21" customFormat="1" ht="19.5" thickBot="1">
      <c r="A13" s="63" t="s">
        <v>318</v>
      </c>
      <c r="B13" s="93" t="s">
        <v>325</v>
      </c>
      <c r="C13" s="59"/>
      <c r="D13" s="59"/>
    </row>
    <row r="14" spans="1:4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</row>
    <row r="15" spans="1:4" s="21" customFormat="1" ht="18" customHeight="1">
      <c r="A15" s="61" t="s">
        <v>78</v>
      </c>
      <c r="B15" s="169" t="s">
        <v>153</v>
      </c>
      <c r="C15" s="55"/>
      <c r="D15" s="55"/>
    </row>
    <row r="16" spans="1:4" s="21" customFormat="1" ht="18.75">
      <c r="A16" s="62" t="s">
        <v>79</v>
      </c>
      <c r="B16" s="93" t="s">
        <v>154</v>
      </c>
      <c r="C16" s="55"/>
      <c r="D16" s="55"/>
    </row>
    <row r="17" spans="1:4" s="21" customFormat="1" ht="27">
      <c r="A17" s="62" t="s">
        <v>80</v>
      </c>
      <c r="B17" s="93" t="s">
        <v>304</v>
      </c>
      <c r="C17" s="55"/>
      <c r="D17" s="55"/>
    </row>
    <row r="18" spans="1:4" s="21" customFormat="1" ht="27">
      <c r="A18" s="62" t="s">
        <v>81</v>
      </c>
      <c r="B18" s="93" t="s">
        <v>305</v>
      </c>
      <c r="C18" s="55"/>
      <c r="D18" s="55"/>
    </row>
    <row r="19" spans="1:4" s="21" customFormat="1" ht="25.5">
      <c r="A19" s="62" t="s">
        <v>82</v>
      </c>
      <c r="B19" s="51" t="s">
        <v>327</v>
      </c>
      <c r="C19" s="55"/>
      <c r="D19" s="55"/>
    </row>
    <row r="20" spans="1:4" s="21" customFormat="1" ht="19.5" thickBot="1">
      <c r="A20" s="63" t="s">
        <v>91</v>
      </c>
      <c r="B20" s="192" t="s">
        <v>155</v>
      </c>
      <c r="C20" s="55"/>
      <c r="D20" s="55"/>
    </row>
    <row r="21" spans="1:4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</row>
    <row r="22" spans="1:4" s="21" customFormat="1" ht="18.75">
      <c r="A22" s="61" t="s">
        <v>61</v>
      </c>
      <c r="B22" s="169" t="s">
        <v>319</v>
      </c>
      <c r="C22" s="55"/>
      <c r="D22" s="55"/>
    </row>
    <row r="23" spans="1:4" s="21" customFormat="1" ht="27">
      <c r="A23" s="62" t="s">
        <v>62</v>
      </c>
      <c r="B23" s="93" t="s">
        <v>156</v>
      </c>
      <c r="C23" s="55"/>
      <c r="D23" s="55"/>
    </row>
    <row r="24" spans="1:4" s="21" customFormat="1" ht="27">
      <c r="A24" s="62" t="s">
        <v>63</v>
      </c>
      <c r="B24" s="93" t="s">
        <v>306</v>
      </c>
      <c r="C24" s="55"/>
      <c r="D24" s="55"/>
    </row>
    <row r="25" spans="1:4" s="21" customFormat="1" ht="27">
      <c r="A25" s="62" t="s">
        <v>64</v>
      </c>
      <c r="B25" s="93" t="s">
        <v>307</v>
      </c>
      <c r="C25" s="55"/>
      <c r="D25" s="55"/>
    </row>
    <row r="26" spans="1:4" s="21" customFormat="1" ht="18.75">
      <c r="A26" s="62" t="s">
        <v>103</v>
      </c>
      <c r="B26" s="93" t="s">
        <v>157</v>
      </c>
      <c r="C26" s="55"/>
      <c r="D26" s="55"/>
    </row>
    <row r="27" spans="1:4" s="21" customFormat="1" ht="18" customHeight="1" thickBot="1">
      <c r="A27" s="63" t="s">
        <v>104</v>
      </c>
      <c r="B27" s="192" t="s">
        <v>158</v>
      </c>
      <c r="C27" s="55"/>
      <c r="D27" s="55"/>
    </row>
    <row r="28" spans="1:4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</row>
    <row r="29" spans="1:4" s="21" customFormat="1" ht="18" customHeight="1">
      <c r="A29" s="61" t="s">
        <v>160</v>
      </c>
      <c r="B29" s="169" t="s">
        <v>166</v>
      </c>
      <c r="C29" s="66">
        <f>+C30+C31</f>
        <v>0</v>
      </c>
      <c r="D29" s="66">
        <f>+D30+D31</f>
        <v>0</v>
      </c>
    </row>
    <row r="30" spans="1:4" s="21" customFormat="1" ht="18" customHeight="1">
      <c r="A30" s="62" t="s">
        <v>161</v>
      </c>
      <c r="B30" s="93" t="s">
        <v>329</v>
      </c>
      <c r="C30" s="55"/>
      <c r="D30" s="55"/>
    </row>
    <row r="31" spans="1:4" s="21" customFormat="1" ht="18" customHeight="1">
      <c r="A31" s="62" t="s">
        <v>162</v>
      </c>
      <c r="B31" s="93" t="s">
        <v>330</v>
      </c>
      <c r="C31" s="55"/>
      <c r="D31" s="55"/>
    </row>
    <row r="32" spans="1:4" s="21" customFormat="1" ht="18" customHeight="1">
      <c r="A32" s="62" t="s">
        <v>163</v>
      </c>
      <c r="B32" s="93" t="s">
        <v>331</v>
      </c>
      <c r="C32" s="55"/>
      <c r="D32" s="55"/>
    </row>
    <row r="33" spans="1:4" s="21" customFormat="1" ht="18.75">
      <c r="A33" s="62" t="s">
        <v>164</v>
      </c>
      <c r="B33" s="93" t="s">
        <v>167</v>
      </c>
      <c r="C33" s="55"/>
      <c r="D33" s="55"/>
    </row>
    <row r="34" spans="1:4" s="21" customFormat="1" ht="18" customHeight="1" thickBot="1">
      <c r="A34" s="63" t="s">
        <v>165</v>
      </c>
      <c r="B34" s="192" t="s">
        <v>168</v>
      </c>
      <c r="C34" s="55"/>
      <c r="D34" s="55"/>
    </row>
    <row r="35" spans="1:4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</row>
    <row r="36" spans="1:4" s="21" customFormat="1" ht="18" customHeight="1">
      <c r="A36" s="61" t="s">
        <v>65</v>
      </c>
      <c r="B36" s="169" t="s">
        <v>172</v>
      </c>
      <c r="C36" s="55"/>
      <c r="D36" s="55"/>
    </row>
    <row r="37" spans="1:4" s="21" customFormat="1" ht="18" customHeight="1">
      <c r="A37" s="62" t="s">
        <v>66</v>
      </c>
      <c r="B37" s="93" t="s">
        <v>332</v>
      </c>
      <c r="C37" s="55"/>
      <c r="D37" s="55"/>
    </row>
    <row r="38" spans="1:4" s="21" customFormat="1" ht="18" customHeight="1">
      <c r="A38" s="62" t="s">
        <v>67</v>
      </c>
      <c r="B38" s="93" t="s">
        <v>333</v>
      </c>
      <c r="C38" s="55"/>
      <c r="D38" s="55"/>
    </row>
    <row r="39" spans="1:4" s="21" customFormat="1" ht="18" customHeight="1">
      <c r="A39" s="62" t="s">
        <v>107</v>
      </c>
      <c r="B39" s="93" t="s">
        <v>334</v>
      </c>
      <c r="C39" s="55"/>
      <c r="D39" s="55"/>
    </row>
    <row r="40" spans="1:4" s="21" customFormat="1" ht="18" customHeight="1">
      <c r="A40" s="62" t="s">
        <v>108</v>
      </c>
      <c r="B40" s="93" t="s">
        <v>335</v>
      </c>
      <c r="C40" s="55"/>
      <c r="D40" s="55"/>
    </row>
    <row r="41" spans="1:4" s="21" customFormat="1" ht="18" customHeight="1">
      <c r="A41" s="62" t="s">
        <v>109</v>
      </c>
      <c r="B41" s="93" t="s">
        <v>336</v>
      </c>
      <c r="C41" s="55"/>
      <c r="D41" s="55"/>
    </row>
    <row r="42" spans="1:4" s="21" customFormat="1" ht="18" customHeight="1">
      <c r="A42" s="62" t="s">
        <v>110</v>
      </c>
      <c r="B42" s="93" t="s">
        <v>173</v>
      </c>
      <c r="C42" s="55"/>
      <c r="D42" s="55"/>
    </row>
    <row r="43" spans="1:4" s="21" customFormat="1" ht="18" customHeight="1">
      <c r="A43" s="62" t="s">
        <v>111</v>
      </c>
      <c r="B43" s="93" t="s">
        <v>174</v>
      </c>
      <c r="C43" s="55"/>
      <c r="D43" s="55"/>
    </row>
    <row r="44" spans="1:4" s="21" customFormat="1" ht="18" customHeight="1">
      <c r="A44" s="62" t="s">
        <v>170</v>
      </c>
      <c r="B44" s="93" t="s">
        <v>175</v>
      </c>
      <c r="C44" s="55"/>
      <c r="D44" s="55"/>
    </row>
    <row r="45" spans="1:4" s="21" customFormat="1" ht="18" customHeight="1" thickBot="1">
      <c r="A45" s="63" t="s">
        <v>171</v>
      </c>
      <c r="B45" s="192" t="s">
        <v>337</v>
      </c>
      <c r="C45" s="55"/>
      <c r="D45" s="55"/>
    </row>
    <row r="46" spans="1:4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</row>
    <row r="47" spans="1:4" s="21" customFormat="1" ht="18" customHeight="1">
      <c r="A47" s="61" t="s">
        <v>68</v>
      </c>
      <c r="B47" s="169" t="s">
        <v>180</v>
      </c>
      <c r="C47" s="55"/>
      <c r="D47" s="55"/>
    </row>
    <row r="48" spans="1:4" s="21" customFormat="1" ht="18" customHeight="1">
      <c r="A48" s="62" t="s">
        <v>69</v>
      </c>
      <c r="B48" s="93" t="s">
        <v>181</v>
      </c>
      <c r="C48" s="55"/>
      <c r="D48" s="55"/>
    </row>
    <row r="49" spans="1:4" s="21" customFormat="1" ht="18" customHeight="1">
      <c r="A49" s="62" t="s">
        <v>177</v>
      </c>
      <c r="B49" s="93" t="s">
        <v>182</v>
      </c>
      <c r="C49" s="55"/>
      <c r="D49" s="55"/>
    </row>
    <row r="50" spans="1:4" s="21" customFormat="1" ht="18" customHeight="1">
      <c r="A50" s="62" t="s">
        <v>178</v>
      </c>
      <c r="B50" s="93" t="s">
        <v>183</v>
      </c>
      <c r="C50" s="55"/>
      <c r="D50" s="55"/>
    </row>
    <row r="51" spans="1:4" s="21" customFormat="1" ht="18" customHeight="1" thickBot="1">
      <c r="A51" s="63" t="s">
        <v>179</v>
      </c>
      <c r="B51" s="192" t="s">
        <v>184</v>
      </c>
      <c r="C51" s="55"/>
      <c r="D51" s="55"/>
    </row>
    <row r="52" spans="1:4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</row>
    <row r="53" spans="1:4" s="21" customFormat="1" ht="27">
      <c r="A53" s="61" t="s">
        <v>70</v>
      </c>
      <c r="B53" s="169" t="s">
        <v>311</v>
      </c>
      <c r="C53" s="55"/>
      <c r="D53" s="55"/>
    </row>
    <row r="54" spans="1:4" s="21" customFormat="1" ht="27">
      <c r="A54" s="62" t="s">
        <v>71</v>
      </c>
      <c r="B54" s="93" t="s">
        <v>312</v>
      </c>
      <c r="C54" s="55"/>
      <c r="D54" s="55"/>
    </row>
    <row r="55" spans="1:4" s="21" customFormat="1" ht="18.75">
      <c r="A55" s="62" t="s">
        <v>187</v>
      </c>
      <c r="B55" s="93" t="s">
        <v>185</v>
      </c>
      <c r="C55" s="55"/>
      <c r="D55" s="55"/>
    </row>
    <row r="56" spans="1:4" s="21" customFormat="1" ht="19.5" thickBot="1">
      <c r="A56" s="63" t="s">
        <v>188</v>
      </c>
      <c r="B56" s="192" t="s">
        <v>186</v>
      </c>
      <c r="C56" s="55"/>
      <c r="D56" s="55"/>
    </row>
    <row r="57" spans="1:4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</row>
    <row r="58" spans="1:4" s="21" customFormat="1" ht="27">
      <c r="A58" s="61" t="s">
        <v>113</v>
      </c>
      <c r="B58" s="169" t="s">
        <v>313</v>
      </c>
      <c r="C58" s="55"/>
      <c r="D58" s="55"/>
    </row>
    <row r="59" spans="1:4" s="21" customFormat="1" ht="18.75">
      <c r="A59" s="62" t="s">
        <v>114</v>
      </c>
      <c r="B59" s="93" t="s">
        <v>314</v>
      </c>
      <c r="C59" s="55"/>
      <c r="D59" s="55"/>
    </row>
    <row r="60" spans="1:4" s="21" customFormat="1" ht="18.75">
      <c r="A60" s="62" t="s">
        <v>132</v>
      </c>
      <c r="B60" s="93" t="s">
        <v>191</v>
      </c>
      <c r="C60" s="55"/>
      <c r="D60" s="55"/>
    </row>
    <row r="61" spans="1:4" s="21" customFormat="1" ht="19.5" thickBot="1">
      <c r="A61" s="63" t="s">
        <v>190</v>
      </c>
      <c r="B61" s="192" t="s">
        <v>192</v>
      </c>
      <c r="C61" s="55"/>
      <c r="D61" s="55"/>
    </row>
    <row r="62" spans="1:4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</row>
    <row r="63" spans="1:4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</row>
    <row r="64" spans="1:4" s="21" customFormat="1" ht="18" customHeight="1">
      <c r="A64" s="61" t="s">
        <v>222</v>
      </c>
      <c r="B64" s="169" t="s">
        <v>194</v>
      </c>
      <c r="C64" s="55"/>
      <c r="D64" s="55"/>
    </row>
    <row r="65" spans="1:4" s="21" customFormat="1" ht="27">
      <c r="A65" s="62" t="s">
        <v>231</v>
      </c>
      <c r="B65" s="93" t="s">
        <v>195</v>
      </c>
      <c r="C65" s="55"/>
      <c r="D65" s="55"/>
    </row>
    <row r="66" spans="1:4" s="21" customFormat="1" ht="19.5" thickBot="1">
      <c r="A66" s="63" t="s">
        <v>232</v>
      </c>
      <c r="B66" s="194" t="s">
        <v>196</v>
      </c>
      <c r="C66" s="55"/>
      <c r="D66" s="55"/>
    </row>
    <row r="67" spans="1:4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</row>
    <row r="68" spans="1:4" s="21" customFormat="1" ht="18.75">
      <c r="A68" s="61" t="s">
        <v>95</v>
      </c>
      <c r="B68" s="169" t="s">
        <v>199</v>
      </c>
      <c r="C68" s="55"/>
      <c r="D68" s="55"/>
    </row>
    <row r="69" spans="1:4" s="21" customFormat="1" ht="18.75">
      <c r="A69" s="62" t="s">
        <v>96</v>
      </c>
      <c r="B69" s="93" t="s">
        <v>200</v>
      </c>
      <c r="C69" s="55"/>
      <c r="D69" s="55"/>
    </row>
    <row r="70" spans="1:4" s="21" customFormat="1" ht="18.75">
      <c r="A70" s="62" t="s">
        <v>223</v>
      </c>
      <c r="B70" s="93" t="s">
        <v>201</v>
      </c>
      <c r="C70" s="55"/>
      <c r="D70" s="55"/>
    </row>
    <row r="71" spans="1:4" s="21" customFormat="1" ht="19.5" thickBot="1">
      <c r="A71" s="63" t="s">
        <v>224</v>
      </c>
      <c r="B71" s="192" t="s">
        <v>202</v>
      </c>
      <c r="C71" s="55"/>
      <c r="D71" s="55"/>
    </row>
    <row r="72" spans="1:4" s="21" customFormat="1" ht="18" customHeight="1" thickBot="1">
      <c r="A72" s="67" t="s">
        <v>203</v>
      </c>
      <c r="B72" s="191" t="s">
        <v>204</v>
      </c>
      <c r="C72" s="53">
        <f>SUM(C73:C74)</f>
        <v>2500000</v>
      </c>
      <c r="D72" s="53">
        <f>SUM(D73:D74)</f>
        <v>2650000</v>
      </c>
    </row>
    <row r="73" spans="1:4" s="21" customFormat="1" ht="18" customHeight="1">
      <c r="A73" s="61" t="s">
        <v>225</v>
      </c>
      <c r="B73" s="169" t="s">
        <v>205</v>
      </c>
      <c r="C73" s="55">
        <v>2500000</v>
      </c>
      <c r="D73" s="55">
        <v>2650000</v>
      </c>
    </row>
    <row r="74" spans="1:4" s="21" customFormat="1" ht="18" customHeight="1" thickBot="1">
      <c r="A74" s="63" t="s">
        <v>226</v>
      </c>
      <c r="B74" s="169" t="s">
        <v>362</v>
      </c>
      <c r="C74" s="55"/>
      <c r="D74" s="55"/>
    </row>
    <row r="75" spans="1:4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</row>
    <row r="76" spans="1:4" s="21" customFormat="1" ht="18" customHeight="1">
      <c r="A76" s="61" t="s">
        <v>227</v>
      </c>
      <c r="B76" s="169" t="s">
        <v>344</v>
      </c>
      <c r="C76" s="55"/>
      <c r="D76" s="55"/>
    </row>
    <row r="77" spans="1:4" s="21" customFormat="1" ht="18" customHeight="1">
      <c r="A77" s="62" t="s">
        <v>228</v>
      </c>
      <c r="B77" s="93" t="s">
        <v>208</v>
      </c>
      <c r="C77" s="55"/>
      <c r="D77" s="55"/>
    </row>
    <row r="78" spans="1:4" s="21" customFormat="1" ht="18" customHeight="1" thickBot="1">
      <c r="A78" s="63" t="s">
        <v>229</v>
      </c>
      <c r="B78" s="192" t="s">
        <v>354</v>
      </c>
      <c r="C78" s="55"/>
      <c r="D78" s="55"/>
    </row>
    <row r="79" spans="1:4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</row>
    <row r="80" spans="1:4" s="21" customFormat="1" ht="18" customHeight="1">
      <c r="A80" s="68" t="s">
        <v>211</v>
      </c>
      <c r="B80" s="169" t="s">
        <v>212</v>
      </c>
      <c r="C80" s="55"/>
      <c r="D80" s="55"/>
    </row>
    <row r="81" spans="1:4" s="21" customFormat="1" ht="30">
      <c r="A81" s="69" t="s">
        <v>213</v>
      </c>
      <c r="B81" s="93" t="s">
        <v>214</v>
      </c>
      <c r="C81" s="55"/>
      <c r="D81" s="55"/>
    </row>
    <row r="82" spans="1:4" s="21" customFormat="1" ht="20.25" customHeight="1">
      <c r="A82" s="69" t="s">
        <v>215</v>
      </c>
      <c r="B82" s="93" t="s">
        <v>216</v>
      </c>
      <c r="C82" s="55"/>
      <c r="D82" s="55"/>
    </row>
    <row r="83" spans="1:4" s="21" customFormat="1" ht="18" customHeight="1" thickBot="1">
      <c r="A83" s="70" t="s">
        <v>217</v>
      </c>
      <c r="B83" s="192" t="s">
        <v>218</v>
      </c>
      <c r="C83" s="55"/>
      <c r="D83" s="55"/>
    </row>
    <row r="84" spans="1:4" s="21" customFormat="1" ht="18" customHeight="1" thickBot="1">
      <c r="A84" s="67" t="s">
        <v>219</v>
      </c>
      <c r="B84" s="191" t="s">
        <v>353</v>
      </c>
      <c r="C84" s="55"/>
      <c r="D84" s="55"/>
    </row>
    <row r="85" spans="1:4" s="21" customFormat="1" ht="19.5" thickBot="1">
      <c r="A85" s="67" t="s">
        <v>220</v>
      </c>
      <c r="B85" s="195" t="s">
        <v>221</v>
      </c>
      <c r="C85" s="53">
        <f>+C63+C67+C72+C75+C79+C84</f>
        <v>2500000</v>
      </c>
      <c r="D85" s="53">
        <f>+D63+D67+D72+D75+D79+D84</f>
        <v>2650000</v>
      </c>
    </row>
    <row r="86" spans="1:4" s="21" customFormat="1" ht="18" customHeight="1" thickBot="1">
      <c r="A86" s="72" t="s">
        <v>233</v>
      </c>
      <c r="B86" s="196" t="s">
        <v>300</v>
      </c>
      <c r="C86" s="53">
        <f>+C62+C85</f>
        <v>2500000</v>
      </c>
      <c r="D86" s="53">
        <f>+D62+D85</f>
        <v>2650000</v>
      </c>
    </row>
    <row r="87" spans="1:4" s="21" customFormat="1" ht="19.5" thickBot="1">
      <c r="A87" s="73"/>
      <c r="B87" s="197"/>
      <c r="C87" s="74"/>
      <c r="D87" s="74"/>
    </row>
    <row r="88" spans="1:4" s="15" customFormat="1" ht="18" customHeight="1" thickBot="1">
      <c r="A88" s="183" t="s">
        <v>37</v>
      </c>
      <c r="B88" s="198"/>
      <c r="C88" s="184"/>
      <c r="D88" s="184"/>
    </row>
    <row r="89" spans="1:4" s="22" customFormat="1" ht="18" customHeight="1" thickBot="1">
      <c r="A89" s="60" t="s">
        <v>5</v>
      </c>
      <c r="B89" s="199" t="s">
        <v>351</v>
      </c>
      <c r="C89" s="185">
        <f>SUM(C90:C94)</f>
        <v>2500000</v>
      </c>
      <c r="D89" s="185">
        <f>SUM(D90:D94)</f>
        <v>2650000</v>
      </c>
    </row>
    <row r="90" spans="1:4" s="15" customFormat="1" ht="18" customHeight="1">
      <c r="A90" s="61" t="s">
        <v>72</v>
      </c>
      <c r="B90" s="200" t="s">
        <v>33</v>
      </c>
      <c r="C90" s="55"/>
      <c r="D90" s="55"/>
    </row>
    <row r="91" spans="1:4" s="21" customFormat="1" ht="18" customHeight="1">
      <c r="A91" s="62" t="s">
        <v>73</v>
      </c>
      <c r="B91" s="95" t="s">
        <v>115</v>
      </c>
      <c r="C91" s="55"/>
      <c r="D91" s="55"/>
    </row>
    <row r="92" spans="1:4" s="15" customFormat="1" ht="18" customHeight="1">
      <c r="A92" s="62" t="s">
        <v>74</v>
      </c>
      <c r="B92" s="95" t="s">
        <v>94</v>
      </c>
      <c r="C92" s="55">
        <v>1200000</v>
      </c>
      <c r="D92" s="55">
        <v>1200000</v>
      </c>
    </row>
    <row r="93" spans="1:4" s="15" customFormat="1" ht="18" customHeight="1">
      <c r="A93" s="62" t="s">
        <v>75</v>
      </c>
      <c r="B93" s="201" t="s">
        <v>116</v>
      </c>
      <c r="C93" s="55"/>
      <c r="D93" s="55"/>
    </row>
    <row r="94" spans="1:4" s="15" customFormat="1" ht="18" customHeight="1">
      <c r="A94" s="62" t="s">
        <v>86</v>
      </c>
      <c r="B94" s="202" t="s">
        <v>117</v>
      </c>
      <c r="C94" s="65">
        <f>SUM(C95:C104)</f>
        <v>1300000</v>
      </c>
      <c r="D94" s="65">
        <v>1450000</v>
      </c>
    </row>
    <row r="95" spans="1:4" s="15" customFormat="1" ht="18" customHeight="1">
      <c r="A95" s="62" t="s">
        <v>76</v>
      </c>
      <c r="B95" s="95" t="s">
        <v>236</v>
      </c>
      <c r="C95" s="55">
        <v>0</v>
      </c>
      <c r="D95" s="55">
        <v>0</v>
      </c>
    </row>
    <row r="96" spans="1:4" s="15" customFormat="1" ht="18" customHeight="1">
      <c r="A96" s="62" t="s">
        <v>77</v>
      </c>
      <c r="B96" s="97" t="s">
        <v>237</v>
      </c>
      <c r="C96" s="55">
        <v>0</v>
      </c>
      <c r="D96" s="55">
        <v>0</v>
      </c>
    </row>
    <row r="97" spans="1:4" s="15" customFormat="1" ht="18" customHeight="1">
      <c r="A97" s="62" t="s">
        <v>87</v>
      </c>
      <c r="B97" s="95" t="s">
        <v>238</v>
      </c>
      <c r="C97" s="55">
        <v>0</v>
      </c>
      <c r="D97" s="55">
        <v>0</v>
      </c>
    </row>
    <row r="98" spans="1:4" s="15" customFormat="1" ht="18" customHeight="1">
      <c r="A98" s="62" t="s">
        <v>88</v>
      </c>
      <c r="B98" s="95" t="s">
        <v>358</v>
      </c>
      <c r="C98" s="55">
        <v>0</v>
      </c>
      <c r="D98" s="55">
        <v>0</v>
      </c>
    </row>
    <row r="99" spans="1:4" s="15" customFormat="1" ht="18" customHeight="1">
      <c r="A99" s="62" t="s">
        <v>89</v>
      </c>
      <c r="B99" s="97" t="s">
        <v>240</v>
      </c>
      <c r="C99" s="55">
        <v>0</v>
      </c>
      <c r="D99" s="55">
        <v>0</v>
      </c>
    </row>
    <row r="100" spans="1:4" s="15" customFormat="1" ht="18" customHeight="1">
      <c r="A100" s="62" t="s">
        <v>90</v>
      </c>
      <c r="B100" s="97" t="s">
        <v>241</v>
      </c>
      <c r="C100" s="55">
        <v>0</v>
      </c>
      <c r="D100" s="55">
        <v>0</v>
      </c>
    </row>
    <row r="101" spans="1:4" s="15" customFormat="1" ht="18" customHeight="1">
      <c r="A101" s="62" t="s">
        <v>92</v>
      </c>
      <c r="B101" s="95" t="s">
        <v>359</v>
      </c>
      <c r="C101" s="55">
        <v>0</v>
      </c>
      <c r="D101" s="55">
        <v>0</v>
      </c>
    </row>
    <row r="102" spans="1:4" s="15" customFormat="1" ht="18" customHeight="1">
      <c r="A102" s="82" t="s">
        <v>118</v>
      </c>
      <c r="B102" s="98" t="s">
        <v>243</v>
      </c>
      <c r="C102" s="55">
        <v>0</v>
      </c>
      <c r="D102" s="55">
        <v>0</v>
      </c>
    </row>
    <row r="103" spans="1:4" s="15" customFormat="1" ht="18" customHeight="1">
      <c r="A103" s="62" t="s">
        <v>234</v>
      </c>
      <c r="B103" s="98" t="s">
        <v>244</v>
      </c>
      <c r="C103" s="55">
        <v>0</v>
      </c>
      <c r="D103" s="55">
        <v>0</v>
      </c>
    </row>
    <row r="104" spans="1:4" s="15" customFormat="1" ht="18" customHeight="1" thickBot="1">
      <c r="A104" s="83" t="s">
        <v>235</v>
      </c>
      <c r="B104" s="99" t="s">
        <v>245</v>
      </c>
      <c r="C104" s="55">
        <v>1300000</v>
      </c>
      <c r="D104" s="55">
        <v>1450000</v>
      </c>
    </row>
    <row r="105" spans="1:4" s="15" customFormat="1" ht="18" customHeight="1" thickBot="1">
      <c r="A105" s="60" t="s">
        <v>6</v>
      </c>
      <c r="B105" s="203" t="s">
        <v>352</v>
      </c>
      <c r="C105" s="53">
        <f>+C106+C108+C110</f>
        <v>0</v>
      </c>
      <c r="D105" s="53">
        <f>+D106+D108+D110</f>
        <v>0</v>
      </c>
    </row>
    <row r="106" spans="1:4" s="15" customFormat="1" ht="18" customHeight="1">
      <c r="A106" s="61" t="s">
        <v>78</v>
      </c>
      <c r="B106" s="95" t="s">
        <v>131</v>
      </c>
      <c r="C106" s="55">
        <v>0</v>
      </c>
      <c r="D106" s="55">
        <v>0</v>
      </c>
    </row>
    <row r="107" spans="1:4" s="15" customFormat="1" ht="18" customHeight="1">
      <c r="A107" s="61" t="s">
        <v>79</v>
      </c>
      <c r="B107" s="98" t="s">
        <v>249</v>
      </c>
      <c r="C107" s="55">
        <v>0</v>
      </c>
      <c r="D107" s="55">
        <v>0</v>
      </c>
    </row>
    <row r="108" spans="1:4" s="15" customFormat="1" ht="18" customHeight="1">
      <c r="A108" s="61" t="s">
        <v>80</v>
      </c>
      <c r="B108" s="98" t="s">
        <v>119</v>
      </c>
      <c r="C108" s="55">
        <v>0</v>
      </c>
      <c r="D108" s="55">
        <v>0</v>
      </c>
    </row>
    <row r="109" spans="1:4" s="15" customFormat="1" ht="18" customHeight="1">
      <c r="A109" s="61" t="s">
        <v>81</v>
      </c>
      <c r="B109" s="98" t="s">
        <v>250</v>
      </c>
      <c r="C109" s="55">
        <v>0</v>
      </c>
      <c r="D109" s="55">
        <v>0</v>
      </c>
    </row>
    <row r="110" spans="1:4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</row>
    <row r="111" spans="1:4" s="15" customFormat="1" ht="25.5">
      <c r="A111" s="61" t="s">
        <v>91</v>
      </c>
      <c r="B111" s="205" t="s">
        <v>308</v>
      </c>
      <c r="C111" s="55">
        <v>0</v>
      </c>
      <c r="D111" s="55">
        <v>0</v>
      </c>
    </row>
    <row r="112" spans="1:4" s="15" customFormat="1" ht="25.5">
      <c r="A112" s="61" t="s">
        <v>93</v>
      </c>
      <c r="B112" s="102" t="s">
        <v>255</v>
      </c>
      <c r="C112" s="55"/>
      <c r="D112" s="55"/>
    </row>
    <row r="113" spans="1:4" s="15" customFormat="1" ht="25.5">
      <c r="A113" s="61" t="s">
        <v>120</v>
      </c>
      <c r="B113" s="95" t="s">
        <v>239</v>
      </c>
      <c r="C113" s="55"/>
      <c r="D113" s="55"/>
    </row>
    <row r="114" spans="1:4" s="15" customFormat="1" ht="18.75">
      <c r="A114" s="61" t="s">
        <v>121</v>
      </c>
      <c r="B114" s="95" t="s">
        <v>254</v>
      </c>
      <c r="C114" s="55"/>
      <c r="D114" s="55"/>
    </row>
    <row r="115" spans="1:4" s="15" customFormat="1" ht="18.75">
      <c r="A115" s="61" t="s">
        <v>122</v>
      </c>
      <c r="B115" s="95" t="s">
        <v>253</v>
      </c>
      <c r="C115" s="55"/>
      <c r="D115" s="55"/>
    </row>
    <row r="116" spans="1:4" s="15" customFormat="1" ht="25.5">
      <c r="A116" s="61" t="s">
        <v>246</v>
      </c>
      <c r="B116" s="95" t="s">
        <v>242</v>
      </c>
      <c r="C116" s="55"/>
      <c r="D116" s="55"/>
    </row>
    <row r="117" spans="1:4" s="15" customFormat="1" ht="18.75">
      <c r="A117" s="61" t="s">
        <v>247</v>
      </c>
      <c r="B117" s="95" t="s">
        <v>252</v>
      </c>
      <c r="C117" s="55"/>
      <c r="D117" s="55"/>
    </row>
    <row r="118" spans="1:4" s="15" customFormat="1" ht="26.25" thickBot="1">
      <c r="A118" s="82" t="s">
        <v>248</v>
      </c>
      <c r="B118" s="95" t="s">
        <v>251</v>
      </c>
      <c r="C118" s="55"/>
      <c r="D118" s="55"/>
    </row>
    <row r="119" spans="1:4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</row>
    <row r="120" spans="1:4" s="15" customFormat="1" ht="18" customHeight="1">
      <c r="A120" s="61" t="s">
        <v>61</v>
      </c>
      <c r="B120" s="102" t="s">
        <v>38</v>
      </c>
      <c r="C120" s="55"/>
      <c r="D120" s="55"/>
    </row>
    <row r="121" spans="1:4" s="15" customFormat="1" ht="18" customHeight="1" thickBot="1">
      <c r="A121" s="63" t="s">
        <v>62</v>
      </c>
      <c r="B121" s="98" t="s">
        <v>39</v>
      </c>
      <c r="C121" s="55"/>
      <c r="D121" s="55"/>
    </row>
    <row r="122" spans="1:4" s="15" customFormat="1" ht="18" customHeight="1" thickBot="1">
      <c r="A122" s="60" t="s">
        <v>8</v>
      </c>
      <c r="B122" s="193" t="s">
        <v>257</v>
      </c>
      <c r="C122" s="53">
        <f>+C89+C105+C119</f>
        <v>2500000</v>
      </c>
      <c r="D122" s="53">
        <f>+D89+D105+D119</f>
        <v>2650000</v>
      </c>
    </row>
    <row r="123" spans="1:4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</row>
    <row r="124" spans="1:4" s="15" customFormat="1" ht="18" customHeight="1">
      <c r="A124" s="61" t="s">
        <v>65</v>
      </c>
      <c r="B124" s="102" t="s">
        <v>258</v>
      </c>
      <c r="C124" s="55"/>
      <c r="D124" s="55"/>
    </row>
    <row r="125" spans="1:4" s="15" customFormat="1" ht="18" customHeight="1">
      <c r="A125" s="61" t="s">
        <v>66</v>
      </c>
      <c r="B125" s="102" t="s">
        <v>361</v>
      </c>
      <c r="C125" s="55"/>
      <c r="D125" s="55"/>
    </row>
    <row r="126" spans="1:4" s="15" customFormat="1" ht="18" customHeight="1" thickBot="1">
      <c r="A126" s="82" t="s">
        <v>67</v>
      </c>
      <c r="B126" s="206" t="s">
        <v>259</v>
      </c>
      <c r="C126" s="55"/>
      <c r="D126" s="55"/>
    </row>
    <row r="127" spans="1:4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</row>
    <row r="128" spans="1:4" s="15" customFormat="1" ht="18" customHeight="1">
      <c r="A128" s="61" t="s">
        <v>68</v>
      </c>
      <c r="B128" s="102" t="s">
        <v>260</v>
      </c>
      <c r="C128" s="55"/>
      <c r="D128" s="55"/>
    </row>
    <row r="129" spans="1:4" s="15" customFormat="1" ht="18" customHeight="1">
      <c r="A129" s="61" t="s">
        <v>69</v>
      </c>
      <c r="B129" s="102" t="s">
        <v>261</v>
      </c>
      <c r="C129" s="55"/>
      <c r="D129" s="55"/>
    </row>
    <row r="130" spans="1:4" s="15" customFormat="1" ht="18" customHeight="1">
      <c r="A130" s="61" t="s">
        <v>177</v>
      </c>
      <c r="B130" s="102" t="s">
        <v>262</v>
      </c>
      <c r="C130" s="55"/>
      <c r="D130" s="55"/>
    </row>
    <row r="131" spans="1:4" s="15" customFormat="1" ht="18" customHeight="1" thickBot="1">
      <c r="A131" s="82" t="s">
        <v>178</v>
      </c>
      <c r="B131" s="206" t="s">
        <v>263</v>
      </c>
      <c r="C131" s="55"/>
      <c r="D131" s="55"/>
    </row>
    <row r="132" spans="1:4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</row>
    <row r="133" spans="1:4" s="15" customFormat="1" ht="18" customHeight="1">
      <c r="A133" s="61" t="s">
        <v>70</v>
      </c>
      <c r="B133" s="102" t="s">
        <v>265</v>
      </c>
      <c r="C133" s="55"/>
      <c r="D133" s="55"/>
    </row>
    <row r="134" spans="1:4" s="15" customFormat="1" ht="18" customHeight="1">
      <c r="A134" s="61" t="s">
        <v>71</v>
      </c>
      <c r="B134" s="102" t="s">
        <v>274</v>
      </c>
      <c r="C134" s="55"/>
      <c r="D134" s="55"/>
    </row>
    <row r="135" spans="1:4" s="15" customFormat="1" ht="18" customHeight="1">
      <c r="A135" s="61" t="s">
        <v>187</v>
      </c>
      <c r="B135" s="102" t="s">
        <v>266</v>
      </c>
      <c r="C135" s="55"/>
      <c r="D135" s="55"/>
    </row>
    <row r="136" spans="1:4" s="15" customFormat="1" ht="18" customHeight="1" thickBot="1">
      <c r="A136" s="82" t="s">
        <v>188</v>
      </c>
      <c r="B136" s="206" t="s">
        <v>320</v>
      </c>
      <c r="C136" s="55"/>
      <c r="D136" s="55"/>
    </row>
    <row r="137" spans="1:4" s="15" customFormat="1" ht="18" customHeight="1" thickBot="1">
      <c r="A137" s="60" t="s">
        <v>12</v>
      </c>
      <c r="B137" s="193" t="s">
        <v>267</v>
      </c>
      <c r="C137" s="85"/>
      <c r="D137" s="85"/>
    </row>
    <row r="138" spans="1:4" s="15" customFormat="1" ht="18" customHeight="1">
      <c r="A138" s="61" t="s">
        <v>113</v>
      </c>
      <c r="B138" s="102" t="s">
        <v>268</v>
      </c>
      <c r="C138" s="55"/>
      <c r="D138" s="55"/>
    </row>
    <row r="139" spans="1:4" s="15" customFormat="1" ht="18" customHeight="1">
      <c r="A139" s="61" t="s">
        <v>114</v>
      </c>
      <c r="B139" s="102" t="s">
        <v>269</v>
      </c>
      <c r="C139" s="55"/>
      <c r="D139" s="55"/>
    </row>
    <row r="140" spans="1:4" s="15" customFormat="1" ht="18" customHeight="1">
      <c r="A140" s="61" t="s">
        <v>132</v>
      </c>
      <c r="B140" s="102" t="s">
        <v>270</v>
      </c>
      <c r="C140" s="55"/>
      <c r="D140" s="55"/>
    </row>
    <row r="141" spans="1:4" s="15" customFormat="1" ht="18" customHeight="1" thickBot="1">
      <c r="A141" s="61" t="s">
        <v>190</v>
      </c>
      <c r="B141" s="102" t="s">
        <v>271</v>
      </c>
      <c r="C141" s="55"/>
      <c r="D141" s="55"/>
    </row>
    <row r="142" spans="1:4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</row>
    <row r="143" spans="1:4" s="15" customFormat="1" ht="18" customHeight="1" thickBot="1">
      <c r="A143" s="87" t="s">
        <v>14</v>
      </c>
      <c r="B143" s="207" t="s">
        <v>273</v>
      </c>
      <c r="C143" s="86">
        <f>+C122+C142</f>
        <v>2500000</v>
      </c>
      <c r="D143" s="86">
        <f>+D122+D142</f>
        <v>2650000</v>
      </c>
    </row>
    <row r="144" spans="1:4" s="15" customFormat="1" ht="18" customHeight="1" thickBot="1">
      <c r="A144" s="88"/>
      <c r="B144" s="89"/>
      <c r="C144" s="75"/>
      <c r="D144" s="75"/>
    </row>
    <row r="145" spans="1:4" s="15" customFormat="1" ht="18" customHeight="1" thickBot="1">
      <c r="A145" s="90" t="s">
        <v>338</v>
      </c>
      <c r="B145" s="91"/>
      <c r="C145" s="92"/>
      <c r="D145" s="92"/>
    </row>
    <row r="146" spans="1:4" s="21" customFormat="1" ht="18" customHeight="1" thickBot="1">
      <c r="A146" s="90" t="s">
        <v>128</v>
      </c>
      <c r="B146" s="91"/>
      <c r="C146" s="92"/>
      <c r="D146" s="92"/>
    </row>
    <row r="147" spans="3:4" s="15" customFormat="1" ht="18" customHeight="1">
      <c r="C147" s="24"/>
      <c r="D147" s="24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CE,Félkövér"&amp;14
Nagymányok Város Önkormányzata
&amp;R&amp;"Times New Roman CE,Félkövér dőlt"&amp;11 1. melléklet az 6/2019 (IX.30.) önkormányzati rendelethez</oddHeader>
  </headerFooter>
  <rowBreaks count="1" manualBreakCount="1">
    <brk id="8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BreakPreview" zoomScale="60" workbookViewId="0" topLeftCell="A1">
      <selection activeCell="E2" sqref="E1:G16384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5.125" style="11" bestFit="1" customWidth="1"/>
    <col min="4" max="5" width="21.625" style="11" customWidth="1"/>
    <col min="6" max="16384" width="9.375" style="12" customWidth="1"/>
  </cols>
  <sheetData>
    <row r="1" spans="1:7" s="15" customFormat="1" ht="39" customHeight="1">
      <c r="A1" s="293" t="s">
        <v>373</v>
      </c>
      <c r="B1" s="293"/>
      <c r="C1" s="293"/>
      <c r="D1" s="293"/>
      <c r="E1" s="293"/>
      <c r="F1" s="261"/>
      <c r="G1" s="261"/>
    </row>
    <row r="2" spans="1:3" s="15" customFormat="1" ht="18" customHeight="1">
      <c r="A2" s="181"/>
      <c r="B2" s="292" t="s">
        <v>348</v>
      </c>
      <c r="C2" s="292"/>
    </row>
    <row r="3" spans="1:3" s="15" customFormat="1" ht="18" customHeight="1">
      <c r="A3" s="281" t="s">
        <v>2</v>
      </c>
      <c r="B3" s="281"/>
      <c r="C3" s="281"/>
    </row>
    <row r="4" spans="1:5" s="15" customFormat="1" ht="18" customHeight="1" thickBot="1">
      <c r="A4" s="282"/>
      <c r="B4" s="282"/>
      <c r="C4" s="16"/>
      <c r="D4" s="16"/>
      <c r="E4" s="16" t="s">
        <v>341</v>
      </c>
    </row>
    <row r="5" spans="1:5" s="15" customFormat="1" ht="32.25" thickBot="1">
      <c r="A5" s="232" t="s">
        <v>47</v>
      </c>
      <c r="B5" s="233" t="s">
        <v>4</v>
      </c>
      <c r="C5" s="234" t="s">
        <v>315</v>
      </c>
      <c r="D5" s="234" t="s">
        <v>389</v>
      </c>
      <c r="E5" s="234" t="s">
        <v>388</v>
      </c>
    </row>
    <row r="6" spans="1:5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  <c r="E6" s="227">
        <v>5</v>
      </c>
    </row>
    <row r="7" spans="1:5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  <c r="E7" s="53">
        <f>SUM(E8:E11)</f>
        <v>0</v>
      </c>
    </row>
    <row r="8" spans="1:5" s="21" customFormat="1" ht="27">
      <c r="A8" s="61" t="s">
        <v>72</v>
      </c>
      <c r="B8" s="169" t="s">
        <v>321</v>
      </c>
      <c r="C8" s="55"/>
      <c r="D8" s="55"/>
      <c r="E8" s="55"/>
    </row>
    <row r="9" spans="1:5" s="21" customFormat="1" ht="27">
      <c r="A9" s="62" t="s">
        <v>73</v>
      </c>
      <c r="B9" s="93" t="s">
        <v>322</v>
      </c>
      <c r="C9" s="55"/>
      <c r="D9" s="55"/>
      <c r="E9" s="55"/>
    </row>
    <row r="10" spans="1:5" s="21" customFormat="1" ht="27">
      <c r="A10" s="62" t="s">
        <v>74</v>
      </c>
      <c r="B10" s="93" t="s">
        <v>323</v>
      </c>
      <c r="C10" s="55"/>
      <c r="D10" s="55"/>
      <c r="E10" s="55"/>
    </row>
    <row r="11" spans="1:5" s="21" customFormat="1" ht="18.75">
      <c r="A11" s="62" t="s">
        <v>317</v>
      </c>
      <c r="B11" s="93" t="s">
        <v>324</v>
      </c>
      <c r="C11" s="55"/>
      <c r="D11" s="55"/>
      <c r="E11" s="55"/>
    </row>
    <row r="12" spans="1:5" s="21" customFormat="1" ht="25.5">
      <c r="A12" s="62" t="s">
        <v>86</v>
      </c>
      <c r="B12" s="190" t="s">
        <v>326</v>
      </c>
      <c r="C12" s="58"/>
      <c r="D12" s="58"/>
      <c r="E12" s="58"/>
    </row>
    <row r="13" spans="1:5" s="21" customFormat="1" ht="19.5" thickBot="1">
      <c r="A13" s="63" t="s">
        <v>318</v>
      </c>
      <c r="B13" s="93" t="s">
        <v>325</v>
      </c>
      <c r="C13" s="59"/>
      <c r="D13" s="59"/>
      <c r="E13" s="59"/>
    </row>
    <row r="14" spans="1:5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  <c r="E14" s="53">
        <f>+E15+E16+E17+E18+E19</f>
        <v>0</v>
      </c>
    </row>
    <row r="15" spans="1:5" s="21" customFormat="1" ht="18" customHeight="1">
      <c r="A15" s="61" t="s">
        <v>78</v>
      </c>
      <c r="B15" s="169" t="s">
        <v>153</v>
      </c>
      <c r="C15" s="55"/>
      <c r="D15" s="55"/>
      <c r="E15" s="55"/>
    </row>
    <row r="16" spans="1:5" s="21" customFormat="1" ht="27">
      <c r="A16" s="62" t="s">
        <v>79</v>
      </c>
      <c r="B16" s="93" t="s">
        <v>154</v>
      </c>
      <c r="C16" s="55"/>
      <c r="D16" s="55"/>
      <c r="E16" s="55"/>
    </row>
    <row r="17" spans="1:5" s="21" customFormat="1" ht="27">
      <c r="A17" s="62" t="s">
        <v>80</v>
      </c>
      <c r="B17" s="93" t="s">
        <v>304</v>
      </c>
      <c r="C17" s="55"/>
      <c r="D17" s="55"/>
      <c r="E17" s="55"/>
    </row>
    <row r="18" spans="1:5" s="21" customFormat="1" ht="27">
      <c r="A18" s="62" t="s">
        <v>81</v>
      </c>
      <c r="B18" s="93" t="s">
        <v>305</v>
      </c>
      <c r="C18" s="55"/>
      <c r="D18" s="55"/>
      <c r="E18" s="55"/>
    </row>
    <row r="19" spans="1:5" s="21" customFormat="1" ht="25.5">
      <c r="A19" s="62" t="s">
        <v>82</v>
      </c>
      <c r="B19" s="51" t="s">
        <v>327</v>
      </c>
      <c r="C19" s="55"/>
      <c r="D19" s="55"/>
      <c r="E19" s="55"/>
    </row>
    <row r="20" spans="1:5" s="21" customFormat="1" ht="19.5" thickBot="1">
      <c r="A20" s="63" t="s">
        <v>91</v>
      </c>
      <c r="B20" s="192" t="s">
        <v>155</v>
      </c>
      <c r="C20" s="55"/>
      <c r="D20" s="55"/>
      <c r="E20" s="55"/>
    </row>
    <row r="21" spans="1:5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  <c r="E21" s="53">
        <f>+E22+E23+E24+E25+E26</f>
        <v>0</v>
      </c>
    </row>
    <row r="22" spans="1:5" s="21" customFormat="1" ht="18.75">
      <c r="A22" s="61" t="s">
        <v>61</v>
      </c>
      <c r="B22" s="169" t="s">
        <v>319</v>
      </c>
      <c r="C22" s="55"/>
      <c r="D22" s="55"/>
      <c r="E22" s="55"/>
    </row>
    <row r="23" spans="1:5" s="21" customFormat="1" ht="27">
      <c r="A23" s="62" t="s">
        <v>62</v>
      </c>
      <c r="B23" s="93" t="s">
        <v>156</v>
      </c>
      <c r="C23" s="55"/>
      <c r="D23" s="55"/>
      <c r="E23" s="55"/>
    </row>
    <row r="24" spans="1:5" s="21" customFormat="1" ht="27">
      <c r="A24" s="62" t="s">
        <v>63</v>
      </c>
      <c r="B24" s="93" t="s">
        <v>306</v>
      </c>
      <c r="C24" s="55"/>
      <c r="D24" s="55"/>
      <c r="E24" s="55"/>
    </row>
    <row r="25" spans="1:5" s="21" customFormat="1" ht="27">
      <c r="A25" s="62" t="s">
        <v>64</v>
      </c>
      <c r="B25" s="93" t="s">
        <v>307</v>
      </c>
      <c r="C25" s="55"/>
      <c r="D25" s="55"/>
      <c r="E25" s="55"/>
    </row>
    <row r="26" spans="1:5" s="21" customFormat="1" ht="18.75">
      <c r="A26" s="62" t="s">
        <v>103</v>
      </c>
      <c r="B26" s="93" t="s">
        <v>157</v>
      </c>
      <c r="C26" s="55"/>
      <c r="D26" s="55"/>
      <c r="E26" s="55"/>
    </row>
    <row r="27" spans="1:5" s="21" customFormat="1" ht="18" customHeight="1" thickBot="1">
      <c r="A27" s="63" t="s">
        <v>104</v>
      </c>
      <c r="B27" s="192" t="s">
        <v>158</v>
      </c>
      <c r="C27" s="55"/>
      <c r="D27" s="55"/>
      <c r="E27" s="55"/>
    </row>
    <row r="28" spans="1:5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  <c r="E28" s="53">
        <f>+E29+E32+E33+E34</f>
        <v>0</v>
      </c>
    </row>
    <row r="29" spans="1:5" s="21" customFormat="1" ht="18" customHeight="1">
      <c r="A29" s="61" t="s">
        <v>160</v>
      </c>
      <c r="B29" s="169" t="s">
        <v>166</v>
      </c>
      <c r="C29" s="66">
        <f>+C30+C31</f>
        <v>0</v>
      </c>
      <c r="D29" s="66">
        <f>+D30+D31</f>
        <v>0</v>
      </c>
      <c r="E29" s="66">
        <f>+E30+E31</f>
        <v>0</v>
      </c>
    </row>
    <row r="30" spans="1:5" s="21" customFormat="1" ht="18" customHeight="1">
      <c r="A30" s="62" t="s">
        <v>161</v>
      </c>
      <c r="B30" s="93" t="s">
        <v>329</v>
      </c>
      <c r="C30" s="55"/>
      <c r="D30" s="55"/>
      <c r="E30" s="55"/>
    </row>
    <row r="31" spans="1:5" s="21" customFormat="1" ht="18" customHeight="1">
      <c r="A31" s="62" t="s">
        <v>162</v>
      </c>
      <c r="B31" s="93" t="s">
        <v>330</v>
      </c>
      <c r="C31" s="55"/>
      <c r="D31" s="55"/>
      <c r="E31" s="55"/>
    </row>
    <row r="32" spans="1:5" s="21" customFormat="1" ht="18" customHeight="1">
      <c r="A32" s="62" t="s">
        <v>163</v>
      </c>
      <c r="B32" s="93" t="s">
        <v>331</v>
      </c>
      <c r="C32" s="55"/>
      <c r="D32" s="55"/>
      <c r="E32" s="55"/>
    </row>
    <row r="33" spans="1:5" s="21" customFormat="1" ht="18.75">
      <c r="A33" s="62" t="s">
        <v>164</v>
      </c>
      <c r="B33" s="93" t="s">
        <v>167</v>
      </c>
      <c r="C33" s="55"/>
      <c r="D33" s="55"/>
      <c r="E33" s="55"/>
    </row>
    <row r="34" spans="1:5" s="21" customFormat="1" ht="18" customHeight="1" thickBot="1">
      <c r="A34" s="63" t="s">
        <v>165</v>
      </c>
      <c r="B34" s="192" t="s">
        <v>168</v>
      </c>
      <c r="C34" s="55"/>
      <c r="D34" s="55"/>
      <c r="E34" s="55"/>
    </row>
    <row r="35" spans="1:5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  <c r="E35" s="53">
        <f>SUM(E36:E45)</f>
        <v>0</v>
      </c>
    </row>
    <row r="36" spans="1:5" s="21" customFormat="1" ht="18" customHeight="1">
      <c r="A36" s="61" t="s">
        <v>65</v>
      </c>
      <c r="B36" s="169" t="s">
        <v>172</v>
      </c>
      <c r="C36" s="55"/>
      <c r="D36" s="55"/>
      <c r="E36" s="55"/>
    </row>
    <row r="37" spans="1:5" s="21" customFormat="1" ht="18" customHeight="1">
      <c r="A37" s="62" t="s">
        <v>66</v>
      </c>
      <c r="B37" s="93" t="s">
        <v>332</v>
      </c>
      <c r="C37" s="55"/>
      <c r="D37" s="55"/>
      <c r="E37" s="55"/>
    </row>
    <row r="38" spans="1:5" s="21" customFormat="1" ht="18" customHeight="1">
      <c r="A38" s="62" t="s">
        <v>67</v>
      </c>
      <c r="B38" s="93" t="s">
        <v>333</v>
      </c>
      <c r="C38" s="55"/>
      <c r="D38" s="55"/>
      <c r="E38" s="55"/>
    </row>
    <row r="39" spans="1:5" s="21" customFormat="1" ht="18" customHeight="1">
      <c r="A39" s="62" t="s">
        <v>107</v>
      </c>
      <c r="B39" s="93" t="s">
        <v>334</v>
      </c>
      <c r="C39" s="55"/>
      <c r="D39" s="55"/>
      <c r="E39" s="55"/>
    </row>
    <row r="40" spans="1:5" s="21" customFormat="1" ht="18" customHeight="1">
      <c r="A40" s="62" t="s">
        <v>108</v>
      </c>
      <c r="B40" s="93" t="s">
        <v>335</v>
      </c>
      <c r="C40" s="55"/>
      <c r="D40" s="55"/>
      <c r="E40" s="55"/>
    </row>
    <row r="41" spans="1:5" s="21" customFormat="1" ht="18" customHeight="1">
      <c r="A41" s="62" t="s">
        <v>109</v>
      </c>
      <c r="B41" s="93" t="s">
        <v>336</v>
      </c>
      <c r="C41" s="55"/>
      <c r="D41" s="55"/>
      <c r="E41" s="55"/>
    </row>
    <row r="42" spans="1:5" s="21" customFormat="1" ht="18" customHeight="1">
      <c r="A42" s="62" t="s">
        <v>110</v>
      </c>
      <c r="B42" s="93" t="s">
        <v>173</v>
      </c>
      <c r="C42" s="55"/>
      <c r="D42" s="55"/>
      <c r="E42" s="55"/>
    </row>
    <row r="43" spans="1:5" s="21" customFormat="1" ht="18" customHeight="1">
      <c r="A43" s="62" t="s">
        <v>111</v>
      </c>
      <c r="B43" s="93" t="s">
        <v>174</v>
      </c>
      <c r="C43" s="55"/>
      <c r="D43" s="55"/>
      <c r="E43" s="55"/>
    </row>
    <row r="44" spans="1:5" s="21" customFormat="1" ht="18" customHeight="1">
      <c r="A44" s="62" t="s">
        <v>170</v>
      </c>
      <c r="B44" s="93" t="s">
        <v>175</v>
      </c>
      <c r="C44" s="55"/>
      <c r="D44" s="55"/>
      <c r="E44" s="55"/>
    </row>
    <row r="45" spans="1:5" s="21" customFormat="1" ht="18" customHeight="1" thickBot="1">
      <c r="A45" s="63" t="s">
        <v>171</v>
      </c>
      <c r="B45" s="192" t="s">
        <v>337</v>
      </c>
      <c r="C45" s="55"/>
      <c r="D45" s="55"/>
      <c r="E45" s="55"/>
    </row>
    <row r="46" spans="1:5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  <c r="E46" s="53">
        <f>SUM(E47:E51)</f>
        <v>0</v>
      </c>
    </row>
    <row r="47" spans="1:5" s="21" customFormat="1" ht="18" customHeight="1">
      <c r="A47" s="61" t="s">
        <v>68</v>
      </c>
      <c r="B47" s="169" t="s">
        <v>180</v>
      </c>
      <c r="C47" s="55"/>
      <c r="D47" s="55"/>
      <c r="E47" s="55"/>
    </row>
    <row r="48" spans="1:5" s="21" customFormat="1" ht="18" customHeight="1">
      <c r="A48" s="62" t="s">
        <v>69</v>
      </c>
      <c r="B48" s="93" t="s">
        <v>181</v>
      </c>
      <c r="C48" s="55"/>
      <c r="D48" s="55"/>
      <c r="E48" s="55"/>
    </row>
    <row r="49" spans="1:5" s="21" customFormat="1" ht="18" customHeight="1">
      <c r="A49" s="62" t="s">
        <v>177</v>
      </c>
      <c r="B49" s="93" t="s">
        <v>182</v>
      </c>
      <c r="C49" s="55"/>
      <c r="D49" s="55"/>
      <c r="E49" s="55"/>
    </row>
    <row r="50" spans="1:5" s="21" customFormat="1" ht="18" customHeight="1">
      <c r="A50" s="62" t="s">
        <v>178</v>
      </c>
      <c r="B50" s="93" t="s">
        <v>183</v>
      </c>
      <c r="C50" s="55"/>
      <c r="D50" s="55"/>
      <c r="E50" s="55"/>
    </row>
    <row r="51" spans="1:5" s="21" customFormat="1" ht="18" customHeight="1" thickBot="1">
      <c r="A51" s="63" t="s">
        <v>179</v>
      </c>
      <c r="B51" s="192" t="s">
        <v>184</v>
      </c>
      <c r="C51" s="55"/>
      <c r="D51" s="55"/>
      <c r="E51" s="55"/>
    </row>
    <row r="52" spans="1:5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  <c r="E52" s="53">
        <f>SUM(E53:E55)</f>
        <v>0</v>
      </c>
    </row>
    <row r="53" spans="1:5" s="21" customFormat="1" ht="27">
      <c r="A53" s="61" t="s">
        <v>70</v>
      </c>
      <c r="B53" s="169" t="s">
        <v>311</v>
      </c>
      <c r="C53" s="55"/>
      <c r="D53" s="55"/>
      <c r="E53" s="55"/>
    </row>
    <row r="54" spans="1:5" s="21" customFormat="1" ht="27">
      <c r="A54" s="62" t="s">
        <v>71</v>
      </c>
      <c r="B54" s="93" t="s">
        <v>312</v>
      </c>
      <c r="C54" s="55"/>
      <c r="D54" s="55"/>
      <c r="E54" s="55"/>
    </row>
    <row r="55" spans="1:5" s="21" customFormat="1" ht="18.75">
      <c r="A55" s="62" t="s">
        <v>187</v>
      </c>
      <c r="B55" s="93" t="s">
        <v>185</v>
      </c>
      <c r="C55" s="55"/>
      <c r="D55" s="55"/>
      <c r="E55" s="55"/>
    </row>
    <row r="56" spans="1:5" s="21" customFormat="1" ht="19.5" thickBot="1">
      <c r="A56" s="63" t="s">
        <v>188</v>
      </c>
      <c r="B56" s="192" t="s">
        <v>186</v>
      </c>
      <c r="C56" s="55"/>
      <c r="D56" s="55"/>
      <c r="E56" s="55"/>
    </row>
    <row r="57" spans="1:5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  <c r="E57" s="53">
        <f>SUM(E58:E60)</f>
        <v>0</v>
      </c>
    </row>
    <row r="58" spans="1:5" s="21" customFormat="1" ht="27">
      <c r="A58" s="61" t="s">
        <v>113</v>
      </c>
      <c r="B58" s="169" t="s">
        <v>313</v>
      </c>
      <c r="C58" s="55"/>
      <c r="D58" s="55"/>
      <c r="E58" s="55"/>
    </row>
    <row r="59" spans="1:5" s="21" customFormat="1" ht="18.75">
      <c r="A59" s="62" t="s">
        <v>114</v>
      </c>
      <c r="B59" s="93" t="s">
        <v>314</v>
      </c>
      <c r="C59" s="55"/>
      <c r="D59" s="55"/>
      <c r="E59" s="55"/>
    </row>
    <row r="60" spans="1:5" s="21" customFormat="1" ht="18.75">
      <c r="A60" s="62" t="s">
        <v>132</v>
      </c>
      <c r="B60" s="93" t="s">
        <v>191</v>
      </c>
      <c r="C60" s="55"/>
      <c r="D60" s="55"/>
      <c r="E60" s="55"/>
    </row>
    <row r="61" spans="1:5" s="21" customFormat="1" ht="19.5" thickBot="1">
      <c r="A61" s="63" t="s">
        <v>190</v>
      </c>
      <c r="B61" s="192" t="s">
        <v>192</v>
      </c>
      <c r="C61" s="55"/>
      <c r="D61" s="55"/>
      <c r="E61" s="55"/>
    </row>
    <row r="62" spans="1:5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  <c r="E62" s="53">
        <f>+E7+E14+E21+E28+E35+E46+E52+E57</f>
        <v>0</v>
      </c>
    </row>
    <row r="63" spans="1:5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  <c r="E63" s="53">
        <f>SUM(E64:E66)</f>
        <v>0</v>
      </c>
    </row>
    <row r="64" spans="1:5" s="21" customFormat="1" ht="18" customHeight="1">
      <c r="A64" s="61" t="s">
        <v>222</v>
      </c>
      <c r="B64" s="169" t="s">
        <v>194</v>
      </c>
      <c r="C64" s="55"/>
      <c r="D64" s="55"/>
      <c r="E64" s="55"/>
    </row>
    <row r="65" spans="1:5" s="21" customFormat="1" ht="27">
      <c r="A65" s="62" t="s">
        <v>231</v>
      </c>
      <c r="B65" s="93" t="s">
        <v>195</v>
      </c>
      <c r="C65" s="55"/>
      <c r="D65" s="55"/>
      <c r="E65" s="55"/>
    </row>
    <row r="66" spans="1:5" s="21" customFormat="1" ht="19.5" thickBot="1">
      <c r="A66" s="63" t="s">
        <v>232</v>
      </c>
      <c r="B66" s="194" t="s">
        <v>196</v>
      </c>
      <c r="C66" s="55"/>
      <c r="D66" s="55"/>
      <c r="E66" s="55"/>
    </row>
    <row r="67" spans="1:5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  <c r="E67" s="53">
        <f>SUM(E68:E71)</f>
        <v>0</v>
      </c>
    </row>
    <row r="68" spans="1:5" s="21" customFormat="1" ht="18.75">
      <c r="A68" s="61" t="s">
        <v>95</v>
      </c>
      <c r="B68" s="169" t="s">
        <v>199</v>
      </c>
      <c r="C68" s="55"/>
      <c r="D68" s="55"/>
      <c r="E68" s="55"/>
    </row>
    <row r="69" spans="1:5" s="21" customFormat="1" ht="18.75">
      <c r="A69" s="62" t="s">
        <v>96</v>
      </c>
      <c r="B69" s="93" t="s">
        <v>200</v>
      </c>
      <c r="C69" s="55"/>
      <c r="D69" s="55"/>
      <c r="E69" s="55"/>
    </row>
    <row r="70" spans="1:5" s="21" customFormat="1" ht="18.75">
      <c r="A70" s="62" t="s">
        <v>223</v>
      </c>
      <c r="B70" s="93" t="s">
        <v>201</v>
      </c>
      <c r="C70" s="55"/>
      <c r="D70" s="55"/>
      <c r="E70" s="55"/>
    </row>
    <row r="71" spans="1:5" s="21" customFormat="1" ht="19.5" thickBot="1">
      <c r="A71" s="63" t="s">
        <v>224</v>
      </c>
      <c r="B71" s="192" t="s">
        <v>202</v>
      </c>
      <c r="C71" s="55"/>
      <c r="D71" s="55"/>
      <c r="E71" s="55"/>
    </row>
    <row r="72" spans="1:5" s="21" customFormat="1" ht="18" customHeight="1" thickBot="1">
      <c r="A72" s="67" t="s">
        <v>203</v>
      </c>
      <c r="B72" s="191" t="s">
        <v>204</v>
      </c>
      <c r="C72" s="53">
        <f>SUM(C73:C74)</f>
        <v>0</v>
      </c>
      <c r="D72" s="53">
        <f>SUM(D73:D74)</f>
        <v>0</v>
      </c>
      <c r="E72" s="53">
        <f>SUM(E73:E74)</f>
        <v>0</v>
      </c>
    </row>
    <row r="73" spans="1:5" s="21" customFormat="1" ht="18" customHeight="1">
      <c r="A73" s="61" t="s">
        <v>225</v>
      </c>
      <c r="B73" s="169" t="s">
        <v>205</v>
      </c>
      <c r="C73" s="55">
        <v>0</v>
      </c>
      <c r="D73" s="55">
        <v>0</v>
      </c>
      <c r="E73" s="55">
        <v>0</v>
      </c>
    </row>
    <row r="74" spans="1:5" s="21" customFormat="1" ht="18" customHeight="1" thickBot="1">
      <c r="A74" s="63" t="s">
        <v>226</v>
      </c>
      <c r="B74" s="169" t="s">
        <v>362</v>
      </c>
      <c r="C74" s="55"/>
      <c r="D74" s="55"/>
      <c r="E74" s="55"/>
    </row>
    <row r="75" spans="1:5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  <c r="E75" s="53">
        <f>SUM(E76:E78)</f>
        <v>0</v>
      </c>
    </row>
    <row r="76" spans="1:5" s="21" customFormat="1" ht="18" customHeight="1">
      <c r="A76" s="61" t="s">
        <v>227</v>
      </c>
      <c r="B76" s="169" t="s">
        <v>344</v>
      </c>
      <c r="C76" s="55"/>
      <c r="D76" s="55"/>
      <c r="E76" s="55"/>
    </row>
    <row r="77" spans="1:5" s="21" customFormat="1" ht="18" customHeight="1">
      <c r="A77" s="62" t="s">
        <v>228</v>
      </c>
      <c r="B77" s="93" t="s">
        <v>208</v>
      </c>
      <c r="C77" s="55"/>
      <c r="D77" s="55"/>
      <c r="E77" s="55"/>
    </row>
    <row r="78" spans="1:5" s="21" customFormat="1" ht="18" customHeight="1" thickBot="1">
      <c r="A78" s="63" t="s">
        <v>229</v>
      </c>
      <c r="B78" s="192" t="s">
        <v>354</v>
      </c>
      <c r="C78" s="55"/>
      <c r="D78" s="55"/>
      <c r="E78" s="55"/>
    </row>
    <row r="79" spans="1:5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  <c r="E79" s="53">
        <f>SUM(E80:E83)</f>
        <v>0</v>
      </c>
    </row>
    <row r="80" spans="1:5" s="21" customFormat="1" ht="18" customHeight="1">
      <c r="A80" s="68" t="s">
        <v>211</v>
      </c>
      <c r="B80" s="169" t="s">
        <v>212</v>
      </c>
      <c r="C80" s="55"/>
      <c r="D80" s="55"/>
      <c r="E80" s="55"/>
    </row>
    <row r="81" spans="1:5" s="21" customFormat="1" ht="30">
      <c r="A81" s="69" t="s">
        <v>213</v>
      </c>
      <c r="B81" s="93" t="s">
        <v>214</v>
      </c>
      <c r="C81" s="55"/>
      <c r="D81" s="55"/>
      <c r="E81" s="55"/>
    </row>
    <row r="82" spans="1:5" s="21" customFormat="1" ht="20.25" customHeight="1">
      <c r="A82" s="69" t="s">
        <v>215</v>
      </c>
      <c r="B82" s="93" t="s">
        <v>216</v>
      </c>
      <c r="C82" s="55"/>
      <c r="D82" s="55"/>
      <c r="E82" s="55"/>
    </row>
    <row r="83" spans="1:5" s="21" customFormat="1" ht="18" customHeight="1" thickBot="1">
      <c r="A83" s="70" t="s">
        <v>217</v>
      </c>
      <c r="B83" s="192" t="s">
        <v>218</v>
      </c>
      <c r="C83" s="55"/>
      <c r="D83" s="55"/>
      <c r="E83" s="55"/>
    </row>
    <row r="84" spans="1:5" s="21" customFormat="1" ht="18" customHeight="1" thickBot="1">
      <c r="A84" s="67" t="s">
        <v>219</v>
      </c>
      <c r="B84" s="191" t="s">
        <v>353</v>
      </c>
      <c r="C84" s="55"/>
      <c r="D84" s="55"/>
      <c r="E84" s="55"/>
    </row>
    <row r="85" spans="1:5" s="21" customFormat="1" ht="19.5" thickBot="1">
      <c r="A85" s="67" t="s">
        <v>220</v>
      </c>
      <c r="B85" s="195" t="s">
        <v>221</v>
      </c>
      <c r="C85" s="53">
        <f>+C63+C67+C72+C75+C79+C84</f>
        <v>0</v>
      </c>
      <c r="D85" s="53">
        <f>+D63+D67+D72+D75+D79+D84</f>
        <v>0</v>
      </c>
      <c r="E85" s="53">
        <f>+E63+E67+E72+E75+E79+E84</f>
        <v>0</v>
      </c>
    </row>
    <row r="86" spans="1:5" s="21" customFormat="1" ht="18" customHeight="1" thickBot="1">
      <c r="A86" s="72" t="s">
        <v>233</v>
      </c>
      <c r="B86" s="196" t="s">
        <v>300</v>
      </c>
      <c r="C86" s="53">
        <f>+C62+C85</f>
        <v>0</v>
      </c>
      <c r="D86" s="53">
        <f>+D62+D85</f>
        <v>0</v>
      </c>
      <c r="E86" s="53">
        <f>+E62+E85</f>
        <v>0</v>
      </c>
    </row>
    <row r="87" spans="1:5" s="21" customFormat="1" ht="19.5" thickBot="1">
      <c r="A87" s="73"/>
      <c r="B87" s="197"/>
      <c r="C87" s="74"/>
      <c r="D87" s="74"/>
      <c r="E87" s="74"/>
    </row>
    <row r="88" spans="1:5" s="15" customFormat="1" ht="18" customHeight="1" thickBot="1">
      <c r="A88" s="183" t="s">
        <v>37</v>
      </c>
      <c r="B88" s="198"/>
      <c r="C88" s="184"/>
      <c r="D88" s="184"/>
      <c r="E88" s="184"/>
    </row>
    <row r="89" spans="1:5" s="22" customFormat="1" ht="18" customHeight="1" thickBot="1">
      <c r="A89" s="60" t="s">
        <v>5</v>
      </c>
      <c r="B89" s="199" t="s">
        <v>351</v>
      </c>
      <c r="C89" s="185">
        <f>SUM(C90:C94)</f>
        <v>0</v>
      </c>
      <c r="D89" s="185">
        <f>SUM(D90:D94)</f>
        <v>0</v>
      </c>
      <c r="E89" s="185">
        <f>SUM(E90:E94)</f>
        <v>0</v>
      </c>
    </row>
    <row r="90" spans="1:5" s="15" customFormat="1" ht="18" customHeight="1">
      <c r="A90" s="61" t="s">
        <v>72</v>
      </c>
      <c r="B90" s="200" t="s">
        <v>33</v>
      </c>
      <c r="C90" s="55"/>
      <c r="D90" s="55"/>
      <c r="E90" s="55"/>
    </row>
    <row r="91" spans="1:5" s="21" customFormat="1" ht="18" customHeight="1">
      <c r="A91" s="62" t="s">
        <v>73</v>
      </c>
      <c r="B91" s="95" t="s">
        <v>115</v>
      </c>
      <c r="C91" s="55"/>
      <c r="D91" s="55"/>
      <c r="E91" s="55"/>
    </row>
    <row r="92" spans="1:5" s="15" customFormat="1" ht="18" customHeight="1">
      <c r="A92" s="62" t="s">
        <v>74</v>
      </c>
      <c r="B92" s="95" t="s">
        <v>94</v>
      </c>
      <c r="C92" s="55">
        <v>0</v>
      </c>
      <c r="D92" s="55">
        <v>0</v>
      </c>
      <c r="E92" s="55">
        <v>0</v>
      </c>
    </row>
    <row r="93" spans="1:5" s="15" customFormat="1" ht="18" customHeight="1">
      <c r="A93" s="62" t="s">
        <v>75</v>
      </c>
      <c r="B93" s="201" t="s">
        <v>116</v>
      </c>
      <c r="C93" s="55"/>
      <c r="D93" s="55"/>
      <c r="E93" s="55"/>
    </row>
    <row r="94" spans="1:5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  <c r="E94" s="65">
        <f>SUM(E95:E104)</f>
        <v>0</v>
      </c>
    </row>
    <row r="95" spans="1:5" s="15" customFormat="1" ht="18" customHeight="1">
      <c r="A95" s="62" t="s">
        <v>76</v>
      </c>
      <c r="B95" s="95" t="s">
        <v>236</v>
      </c>
      <c r="C95" s="55">
        <v>0</v>
      </c>
      <c r="D95" s="55">
        <v>0</v>
      </c>
      <c r="E95" s="55">
        <v>0</v>
      </c>
    </row>
    <row r="96" spans="1:5" s="15" customFormat="1" ht="18" customHeight="1">
      <c r="A96" s="62" t="s">
        <v>77</v>
      </c>
      <c r="B96" s="97" t="s">
        <v>237</v>
      </c>
      <c r="C96" s="55">
        <v>0</v>
      </c>
      <c r="D96" s="55">
        <v>0</v>
      </c>
      <c r="E96" s="55">
        <v>0</v>
      </c>
    </row>
    <row r="97" spans="1:5" s="15" customFormat="1" ht="18" customHeight="1">
      <c r="A97" s="62" t="s">
        <v>87</v>
      </c>
      <c r="B97" s="95" t="s">
        <v>238</v>
      </c>
      <c r="C97" s="55">
        <v>0</v>
      </c>
      <c r="D97" s="55">
        <v>0</v>
      </c>
      <c r="E97" s="55">
        <v>0</v>
      </c>
    </row>
    <row r="98" spans="1:5" s="15" customFormat="1" ht="18" customHeight="1">
      <c r="A98" s="62" t="s">
        <v>88</v>
      </c>
      <c r="B98" s="95" t="s">
        <v>358</v>
      </c>
      <c r="C98" s="55">
        <v>0</v>
      </c>
      <c r="D98" s="55">
        <v>0</v>
      </c>
      <c r="E98" s="55">
        <v>0</v>
      </c>
    </row>
    <row r="99" spans="1:5" s="15" customFormat="1" ht="18" customHeight="1">
      <c r="A99" s="62" t="s">
        <v>89</v>
      </c>
      <c r="B99" s="97" t="s">
        <v>240</v>
      </c>
      <c r="C99" s="55">
        <v>0</v>
      </c>
      <c r="D99" s="55">
        <v>0</v>
      </c>
      <c r="E99" s="55">
        <v>0</v>
      </c>
    </row>
    <row r="100" spans="1:5" s="15" customFormat="1" ht="18" customHeight="1">
      <c r="A100" s="62" t="s">
        <v>90</v>
      </c>
      <c r="B100" s="97" t="s">
        <v>241</v>
      </c>
      <c r="C100" s="55">
        <v>0</v>
      </c>
      <c r="D100" s="55">
        <v>0</v>
      </c>
      <c r="E100" s="55">
        <v>0</v>
      </c>
    </row>
    <row r="101" spans="1:5" s="15" customFormat="1" ht="18" customHeight="1">
      <c r="A101" s="62" t="s">
        <v>92</v>
      </c>
      <c r="B101" s="95" t="s">
        <v>359</v>
      </c>
      <c r="C101" s="55">
        <v>0</v>
      </c>
      <c r="D101" s="55">
        <v>0</v>
      </c>
      <c r="E101" s="55">
        <v>0</v>
      </c>
    </row>
    <row r="102" spans="1:5" s="15" customFormat="1" ht="18" customHeight="1">
      <c r="A102" s="82" t="s">
        <v>118</v>
      </c>
      <c r="B102" s="98" t="s">
        <v>243</v>
      </c>
      <c r="C102" s="55">
        <v>0</v>
      </c>
      <c r="D102" s="55">
        <v>0</v>
      </c>
      <c r="E102" s="55">
        <v>0</v>
      </c>
    </row>
    <row r="103" spans="1:5" s="15" customFormat="1" ht="18" customHeight="1">
      <c r="A103" s="62" t="s">
        <v>234</v>
      </c>
      <c r="B103" s="98" t="s">
        <v>244</v>
      </c>
      <c r="C103" s="55">
        <v>0</v>
      </c>
      <c r="D103" s="55">
        <v>0</v>
      </c>
      <c r="E103" s="55">
        <v>0</v>
      </c>
    </row>
    <row r="104" spans="1:5" s="15" customFormat="1" ht="18" customHeight="1" thickBot="1">
      <c r="A104" s="83" t="s">
        <v>235</v>
      </c>
      <c r="B104" s="99" t="s">
        <v>245</v>
      </c>
      <c r="C104" s="55">
        <v>0</v>
      </c>
      <c r="D104" s="55">
        <v>0</v>
      </c>
      <c r="E104" s="55">
        <v>0</v>
      </c>
    </row>
    <row r="105" spans="1:5" s="15" customFormat="1" ht="18" customHeight="1" thickBot="1">
      <c r="A105" s="60" t="s">
        <v>6</v>
      </c>
      <c r="B105" s="203" t="s">
        <v>352</v>
      </c>
      <c r="C105" s="53">
        <f>+C106+C108+C110</f>
        <v>0</v>
      </c>
      <c r="D105" s="53">
        <f>+D106+D108+D110</f>
        <v>0</v>
      </c>
      <c r="E105" s="53">
        <f>+E106+E108+E110</f>
        <v>0</v>
      </c>
    </row>
    <row r="106" spans="1:5" s="15" customFormat="1" ht="18" customHeight="1">
      <c r="A106" s="61" t="s">
        <v>78</v>
      </c>
      <c r="B106" s="95" t="s">
        <v>131</v>
      </c>
      <c r="C106" s="55">
        <v>0</v>
      </c>
      <c r="D106" s="55">
        <v>0</v>
      </c>
      <c r="E106" s="55">
        <v>0</v>
      </c>
    </row>
    <row r="107" spans="1:5" s="15" customFormat="1" ht="18" customHeight="1">
      <c r="A107" s="61" t="s">
        <v>79</v>
      </c>
      <c r="B107" s="98" t="s">
        <v>249</v>
      </c>
      <c r="C107" s="55">
        <v>0</v>
      </c>
      <c r="D107" s="55">
        <v>0</v>
      </c>
      <c r="E107" s="55">
        <v>0</v>
      </c>
    </row>
    <row r="108" spans="1:5" s="15" customFormat="1" ht="18" customHeight="1">
      <c r="A108" s="61" t="s">
        <v>80</v>
      </c>
      <c r="B108" s="98" t="s">
        <v>119</v>
      </c>
      <c r="C108" s="55">
        <v>0</v>
      </c>
      <c r="D108" s="55">
        <v>0</v>
      </c>
      <c r="E108" s="55">
        <v>0</v>
      </c>
    </row>
    <row r="109" spans="1:5" s="15" customFormat="1" ht="18" customHeight="1">
      <c r="A109" s="61" t="s">
        <v>81</v>
      </c>
      <c r="B109" s="98" t="s">
        <v>250</v>
      </c>
      <c r="C109" s="55">
        <v>0</v>
      </c>
      <c r="D109" s="55">
        <v>0</v>
      </c>
      <c r="E109" s="55">
        <v>0</v>
      </c>
    </row>
    <row r="110" spans="1:5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  <c r="E110" s="84">
        <f>SUM(E111:E118)</f>
        <v>0</v>
      </c>
    </row>
    <row r="111" spans="1:5" s="15" customFormat="1" ht="25.5">
      <c r="A111" s="61" t="s">
        <v>91</v>
      </c>
      <c r="B111" s="205" t="s">
        <v>308</v>
      </c>
      <c r="C111" s="55">
        <v>0</v>
      </c>
      <c r="D111" s="55">
        <v>0</v>
      </c>
      <c r="E111" s="55">
        <v>0</v>
      </c>
    </row>
    <row r="112" spans="1:5" s="15" customFormat="1" ht="25.5">
      <c r="A112" s="61" t="s">
        <v>93</v>
      </c>
      <c r="B112" s="102" t="s">
        <v>255</v>
      </c>
      <c r="C112" s="55"/>
      <c r="D112" s="55"/>
      <c r="E112" s="55"/>
    </row>
    <row r="113" spans="1:5" s="15" customFormat="1" ht="25.5">
      <c r="A113" s="61" t="s">
        <v>120</v>
      </c>
      <c r="B113" s="95" t="s">
        <v>239</v>
      </c>
      <c r="C113" s="55"/>
      <c r="D113" s="55"/>
      <c r="E113" s="55"/>
    </row>
    <row r="114" spans="1:5" s="15" customFormat="1" ht="18.75">
      <c r="A114" s="61" t="s">
        <v>121</v>
      </c>
      <c r="B114" s="95" t="s">
        <v>254</v>
      </c>
      <c r="C114" s="55"/>
      <c r="D114" s="55"/>
      <c r="E114" s="55"/>
    </row>
    <row r="115" spans="1:5" s="15" customFormat="1" ht="18.75">
      <c r="A115" s="61" t="s">
        <v>122</v>
      </c>
      <c r="B115" s="95" t="s">
        <v>253</v>
      </c>
      <c r="C115" s="55"/>
      <c r="D115" s="55"/>
      <c r="E115" s="55"/>
    </row>
    <row r="116" spans="1:5" s="15" customFormat="1" ht="25.5">
      <c r="A116" s="61" t="s">
        <v>246</v>
      </c>
      <c r="B116" s="95" t="s">
        <v>242</v>
      </c>
      <c r="C116" s="55"/>
      <c r="D116" s="55"/>
      <c r="E116" s="55"/>
    </row>
    <row r="117" spans="1:5" s="15" customFormat="1" ht="18.75">
      <c r="A117" s="61" t="s">
        <v>247</v>
      </c>
      <c r="B117" s="95" t="s">
        <v>252</v>
      </c>
      <c r="C117" s="55"/>
      <c r="D117" s="55"/>
      <c r="E117" s="55"/>
    </row>
    <row r="118" spans="1:5" s="15" customFormat="1" ht="26.25" thickBot="1">
      <c r="A118" s="82" t="s">
        <v>248</v>
      </c>
      <c r="B118" s="95" t="s">
        <v>251</v>
      </c>
      <c r="C118" s="55"/>
      <c r="D118" s="55"/>
      <c r="E118" s="55"/>
    </row>
    <row r="119" spans="1:5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  <c r="E119" s="53">
        <f>+E120+E121</f>
        <v>0</v>
      </c>
    </row>
    <row r="120" spans="1:5" s="15" customFormat="1" ht="18" customHeight="1">
      <c r="A120" s="61" t="s">
        <v>61</v>
      </c>
      <c r="B120" s="102" t="s">
        <v>38</v>
      </c>
      <c r="C120" s="55"/>
      <c r="D120" s="55"/>
      <c r="E120" s="55"/>
    </row>
    <row r="121" spans="1:5" s="15" customFormat="1" ht="18" customHeight="1" thickBot="1">
      <c r="A121" s="63" t="s">
        <v>62</v>
      </c>
      <c r="B121" s="98" t="s">
        <v>39</v>
      </c>
      <c r="C121" s="55"/>
      <c r="D121" s="55"/>
      <c r="E121" s="55"/>
    </row>
    <row r="122" spans="1:5" s="15" customFormat="1" ht="18" customHeight="1" thickBot="1">
      <c r="A122" s="60" t="s">
        <v>8</v>
      </c>
      <c r="B122" s="193" t="s">
        <v>257</v>
      </c>
      <c r="C122" s="53">
        <f>+C89+C105+C119</f>
        <v>0</v>
      </c>
      <c r="D122" s="53">
        <f>+D89+D105+D119</f>
        <v>0</v>
      </c>
      <c r="E122" s="53">
        <f>+E89+E105+E119</f>
        <v>0</v>
      </c>
    </row>
    <row r="123" spans="1:5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  <c r="E123" s="53">
        <f>+E124+E125+E126</f>
        <v>0</v>
      </c>
    </row>
    <row r="124" spans="1:5" s="15" customFormat="1" ht="18" customHeight="1">
      <c r="A124" s="61" t="s">
        <v>65</v>
      </c>
      <c r="B124" s="102" t="s">
        <v>258</v>
      </c>
      <c r="C124" s="55"/>
      <c r="D124" s="55"/>
      <c r="E124" s="55"/>
    </row>
    <row r="125" spans="1:5" s="15" customFormat="1" ht="18" customHeight="1">
      <c r="A125" s="61" t="s">
        <v>66</v>
      </c>
      <c r="B125" s="102" t="s">
        <v>361</v>
      </c>
      <c r="C125" s="55"/>
      <c r="D125" s="55"/>
      <c r="E125" s="55"/>
    </row>
    <row r="126" spans="1:5" s="15" customFormat="1" ht="18" customHeight="1" thickBot="1">
      <c r="A126" s="82" t="s">
        <v>67</v>
      </c>
      <c r="B126" s="206" t="s">
        <v>259</v>
      </c>
      <c r="C126" s="55"/>
      <c r="D126" s="55"/>
      <c r="E126" s="55"/>
    </row>
    <row r="127" spans="1:5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  <c r="E127" s="53">
        <f>+E128+E129+E130+E131</f>
        <v>0</v>
      </c>
    </row>
    <row r="128" spans="1:5" s="15" customFormat="1" ht="18" customHeight="1">
      <c r="A128" s="61" t="s">
        <v>68</v>
      </c>
      <c r="B128" s="102" t="s">
        <v>260</v>
      </c>
      <c r="C128" s="55"/>
      <c r="D128" s="55"/>
      <c r="E128" s="55"/>
    </row>
    <row r="129" spans="1:5" s="15" customFormat="1" ht="18" customHeight="1">
      <c r="A129" s="61" t="s">
        <v>69</v>
      </c>
      <c r="B129" s="102" t="s">
        <v>261</v>
      </c>
      <c r="C129" s="55"/>
      <c r="D129" s="55"/>
      <c r="E129" s="55"/>
    </row>
    <row r="130" spans="1:5" s="15" customFormat="1" ht="18" customHeight="1">
      <c r="A130" s="61" t="s">
        <v>177</v>
      </c>
      <c r="B130" s="102" t="s">
        <v>262</v>
      </c>
      <c r="C130" s="55"/>
      <c r="D130" s="55"/>
      <c r="E130" s="55"/>
    </row>
    <row r="131" spans="1:5" s="15" customFormat="1" ht="18" customHeight="1" thickBot="1">
      <c r="A131" s="82" t="s">
        <v>178</v>
      </c>
      <c r="B131" s="206" t="s">
        <v>263</v>
      </c>
      <c r="C131" s="55"/>
      <c r="D131" s="55"/>
      <c r="E131" s="55"/>
    </row>
    <row r="132" spans="1:5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  <c r="E132" s="53">
        <f>SUM(E133:E136)</f>
        <v>0</v>
      </c>
    </row>
    <row r="133" spans="1:5" s="15" customFormat="1" ht="18" customHeight="1">
      <c r="A133" s="61" t="s">
        <v>70</v>
      </c>
      <c r="B133" s="102" t="s">
        <v>265</v>
      </c>
      <c r="C133" s="55"/>
      <c r="D133" s="55"/>
      <c r="E133" s="55"/>
    </row>
    <row r="134" spans="1:5" s="15" customFormat="1" ht="18" customHeight="1">
      <c r="A134" s="61" t="s">
        <v>71</v>
      </c>
      <c r="B134" s="102" t="s">
        <v>274</v>
      </c>
      <c r="C134" s="55"/>
      <c r="D134" s="55"/>
      <c r="E134" s="55"/>
    </row>
    <row r="135" spans="1:5" s="15" customFormat="1" ht="18" customHeight="1">
      <c r="A135" s="61" t="s">
        <v>187</v>
      </c>
      <c r="B135" s="102" t="s">
        <v>266</v>
      </c>
      <c r="C135" s="55"/>
      <c r="D135" s="55"/>
      <c r="E135" s="55"/>
    </row>
    <row r="136" spans="1:5" s="15" customFormat="1" ht="18" customHeight="1" thickBot="1">
      <c r="A136" s="82" t="s">
        <v>188</v>
      </c>
      <c r="B136" s="206" t="s">
        <v>320</v>
      </c>
      <c r="C136" s="55"/>
      <c r="D136" s="55"/>
      <c r="E136" s="55"/>
    </row>
    <row r="137" spans="1:5" s="15" customFormat="1" ht="18" customHeight="1" thickBot="1">
      <c r="A137" s="60" t="s">
        <v>12</v>
      </c>
      <c r="B137" s="193" t="s">
        <v>267</v>
      </c>
      <c r="C137" s="85"/>
      <c r="D137" s="85"/>
      <c r="E137" s="85"/>
    </row>
    <row r="138" spans="1:5" s="15" customFormat="1" ht="18" customHeight="1">
      <c r="A138" s="61" t="s">
        <v>113</v>
      </c>
      <c r="B138" s="102" t="s">
        <v>268</v>
      </c>
      <c r="C138" s="55"/>
      <c r="D138" s="55"/>
      <c r="E138" s="55"/>
    </row>
    <row r="139" spans="1:5" s="15" customFormat="1" ht="18" customHeight="1">
      <c r="A139" s="61" t="s">
        <v>114</v>
      </c>
      <c r="B139" s="102" t="s">
        <v>269</v>
      </c>
      <c r="C139" s="55"/>
      <c r="D139" s="55"/>
      <c r="E139" s="55"/>
    </row>
    <row r="140" spans="1:5" s="15" customFormat="1" ht="18" customHeight="1">
      <c r="A140" s="61" t="s">
        <v>132</v>
      </c>
      <c r="B140" s="102" t="s">
        <v>270</v>
      </c>
      <c r="C140" s="55"/>
      <c r="D140" s="55"/>
      <c r="E140" s="55"/>
    </row>
    <row r="141" spans="1:5" s="15" customFormat="1" ht="18" customHeight="1" thickBot="1">
      <c r="A141" s="61" t="s">
        <v>190</v>
      </c>
      <c r="B141" s="102" t="s">
        <v>271</v>
      </c>
      <c r="C141" s="55"/>
      <c r="D141" s="55"/>
      <c r="E141" s="55"/>
    </row>
    <row r="142" spans="1:5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  <c r="E142" s="86">
        <f>+E123+E127+E132+E137</f>
        <v>0</v>
      </c>
    </row>
    <row r="143" spans="1:5" s="15" customFormat="1" ht="18" customHeight="1" thickBot="1">
      <c r="A143" s="87" t="s">
        <v>14</v>
      </c>
      <c r="B143" s="207" t="s">
        <v>273</v>
      </c>
      <c r="C143" s="86">
        <f>+C122+C142</f>
        <v>0</v>
      </c>
      <c r="D143" s="86">
        <f>+D122+D142</f>
        <v>0</v>
      </c>
      <c r="E143" s="86">
        <f>+E122+E142</f>
        <v>0</v>
      </c>
    </row>
    <row r="144" spans="1:5" s="15" customFormat="1" ht="18" customHeight="1" thickBot="1">
      <c r="A144" s="88"/>
      <c r="B144" s="89"/>
      <c r="C144" s="75"/>
      <c r="D144" s="75"/>
      <c r="E144" s="75"/>
    </row>
    <row r="145" spans="1:7" s="15" customFormat="1" ht="18" customHeight="1" thickBot="1">
      <c r="A145" s="90" t="s">
        <v>338</v>
      </c>
      <c r="B145" s="91"/>
      <c r="C145" s="92"/>
      <c r="D145" s="92"/>
      <c r="E145" s="92"/>
      <c r="F145" s="23"/>
      <c r="G145" s="23"/>
    </row>
    <row r="146" spans="1:5" s="21" customFormat="1" ht="18" customHeight="1" thickBot="1">
      <c r="A146" s="90" t="s">
        <v>128</v>
      </c>
      <c r="B146" s="91"/>
      <c r="C146" s="92"/>
      <c r="D146" s="92"/>
      <c r="E146" s="92"/>
    </row>
    <row r="147" spans="3:5" s="15" customFormat="1" ht="18" customHeight="1">
      <c r="C147" s="24"/>
      <c r="D147" s="24"/>
      <c r="E147" s="24"/>
    </row>
  </sheetData>
  <sheetProtection/>
  <mergeCells count="4">
    <mergeCell ref="B2:C2"/>
    <mergeCell ref="A3:C3"/>
    <mergeCell ref="A4:B4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CE,Félkövér"&amp;14
Nagymányok Város Önkormányzata
&amp;R&amp;"Times New Roman CE,Félkövér dőlt"&amp;11 9.1.3 melléklet az 1/2019 (II.16.)  önkormányzati rendelethez</oddHeader>
  </headerFooter>
  <rowBreaks count="1" manualBreakCount="1">
    <brk id="8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7"/>
  <sheetViews>
    <sheetView view="pageLayout" workbookViewId="0" topLeftCell="B1">
      <selection activeCell="F4" sqref="F4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9.125" style="11" customWidth="1"/>
    <col min="4" max="4" width="17.00390625" style="11" customWidth="1"/>
    <col min="5" max="16384" width="9.375" style="12" customWidth="1"/>
  </cols>
  <sheetData>
    <row r="1" spans="1:4" s="15" customFormat="1" ht="39.75" customHeight="1">
      <c r="A1" s="293" t="s">
        <v>373</v>
      </c>
      <c r="B1" s="293"/>
      <c r="C1" s="293"/>
      <c r="D1" s="293"/>
    </row>
    <row r="2" spans="1:3" s="15" customFormat="1" ht="18" customHeight="1">
      <c r="A2" s="181"/>
      <c r="B2" s="292" t="s">
        <v>347</v>
      </c>
      <c r="C2" s="292"/>
    </row>
    <row r="3" spans="1:3" s="15" customFormat="1" ht="18" customHeight="1">
      <c r="A3" s="281" t="s">
        <v>2</v>
      </c>
      <c r="B3" s="281"/>
      <c r="C3" s="281"/>
    </row>
    <row r="4" spans="1:4" s="15" customFormat="1" ht="18" customHeight="1" thickBot="1">
      <c r="A4" s="282"/>
      <c r="B4" s="282"/>
      <c r="C4" s="16"/>
      <c r="D4" s="16"/>
    </row>
    <row r="5" spans="1:4" s="15" customFormat="1" ht="29.25" thickBot="1">
      <c r="A5" s="224" t="s">
        <v>47</v>
      </c>
      <c r="B5" s="222" t="s">
        <v>4</v>
      </c>
      <c r="C5" s="223" t="s">
        <v>315</v>
      </c>
      <c r="D5" s="223" t="s">
        <v>389</v>
      </c>
    </row>
    <row r="6" spans="1:4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</row>
    <row r="7" spans="1:4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</row>
    <row r="8" spans="1:4" s="21" customFormat="1" ht="27">
      <c r="A8" s="61" t="s">
        <v>72</v>
      </c>
      <c r="B8" s="169" t="s">
        <v>321</v>
      </c>
      <c r="C8" s="55">
        <f>SUM('9.2.1'!C8,'9.2.2'!C8,'9.2.3'!C8)</f>
        <v>0</v>
      </c>
      <c r="D8" s="55">
        <f>SUM('9.2.1'!D8,'9.2.2'!D8,'9.2.3'!D8)</f>
        <v>0</v>
      </c>
    </row>
    <row r="9" spans="1:4" s="21" customFormat="1" ht="27">
      <c r="A9" s="62" t="s">
        <v>73</v>
      </c>
      <c r="B9" s="93" t="s">
        <v>322</v>
      </c>
      <c r="C9" s="55">
        <f>SUM('9.2.1'!C9,'9.2.2'!C9,'9.2.3'!C9)</f>
        <v>0</v>
      </c>
      <c r="D9" s="55">
        <f>SUM('9.2.1'!D9,'9.2.2'!D9,'9.2.3'!D9)</f>
        <v>0</v>
      </c>
    </row>
    <row r="10" spans="1:4" s="21" customFormat="1" ht="27">
      <c r="A10" s="62" t="s">
        <v>74</v>
      </c>
      <c r="B10" s="93" t="s">
        <v>323</v>
      </c>
      <c r="C10" s="55">
        <f>SUM('9.2.1'!C10,'9.2.2'!C10,'9.2.3'!C10)</f>
        <v>0</v>
      </c>
      <c r="D10" s="55">
        <f>SUM('9.2.1'!D10,'9.2.2'!D10,'9.2.3'!D10)</f>
        <v>0</v>
      </c>
    </row>
    <row r="11" spans="1:4" s="21" customFormat="1" ht="18.75">
      <c r="A11" s="62" t="s">
        <v>317</v>
      </c>
      <c r="B11" s="93" t="s">
        <v>324</v>
      </c>
      <c r="C11" s="55">
        <f>SUM('9.2.1'!C11,'9.2.2'!C11,'9.2.3'!C11)</f>
        <v>0</v>
      </c>
      <c r="D11" s="55">
        <f>SUM('9.2.1'!D11,'9.2.2'!D11,'9.2.3'!D11)</f>
        <v>0</v>
      </c>
    </row>
    <row r="12" spans="1:4" s="21" customFormat="1" ht="25.5">
      <c r="A12" s="62" t="s">
        <v>86</v>
      </c>
      <c r="B12" s="190" t="s">
        <v>326</v>
      </c>
      <c r="C12" s="58"/>
      <c r="D12" s="58"/>
    </row>
    <row r="13" spans="1:4" s="21" customFormat="1" ht="19.5" thickBot="1">
      <c r="A13" s="63" t="s">
        <v>318</v>
      </c>
      <c r="B13" s="93" t="s">
        <v>325</v>
      </c>
      <c r="C13" s="59"/>
      <c r="D13" s="59"/>
    </row>
    <row r="14" spans="1:4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</row>
    <row r="15" spans="1:4" s="21" customFormat="1" ht="18" customHeight="1">
      <c r="A15" s="61" t="s">
        <v>78</v>
      </c>
      <c r="B15" s="169" t="s">
        <v>153</v>
      </c>
      <c r="C15" s="55">
        <f>SUM('9.2.1'!C15,'9.2.2'!C15,'9.2.3'!C15)</f>
        <v>0</v>
      </c>
      <c r="D15" s="55">
        <f>SUM('9.2.1'!D15,'9.2.2'!D15,'9.2.3'!D15)</f>
        <v>0</v>
      </c>
    </row>
    <row r="16" spans="1:4" s="21" customFormat="1" ht="18.75">
      <c r="A16" s="62" t="s">
        <v>79</v>
      </c>
      <c r="B16" s="93" t="s">
        <v>154</v>
      </c>
      <c r="C16" s="55">
        <f>SUM('9.2.1'!C16,'9.2.2'!C16,'9.2.3'!C16)</f>
        <v>0</v>
      </c>
      <c r="D16" s="55">
        <f>SUM('9.2.1'!D16,'9.2.2'!D16,'9.2.3'!D16)</f>
        <v>0</v>
      </c>
    </row>
    <row r="17" spans="1:4" s="21" customFormat="1" ht="27">
      <c r="A17" s="62" t="s">
        <v>80</v>
      </c>
      <c r="B17" s="93" t="s">
        <v>304</v>
      </c>
      <c r="C17" s="55">
        <f>SUM('9.2.1'!C17,'9.2.2'!C17,'9.2.3'!C17)</f>
        <v>0</v>
      </c>
      <c r="D17" s="55">
        <f>SUM('9.2.1'!D17,'9.2.2'!D17,'9.2.3'!D17)</f>
        <v>0</v>
      </c>
    </row>
    <row r="18" spans="1:4" s="21" customFormat="1" ht="27">
      <c r="A18" s="62" t="s">
        <v>81</v>
      </c>
      <c r="B18" s="93" t="s">
        <v>305</v>
      </c>
      <c r="C18" s="55">
        <f>SUM('9.2.1'!C18,'9.2.2'!C18,'9.2.3'!C18)</f>
        <v>0</v>
      </c>
      <c r="D18" s="55">
        <f>SUM('9.2.1'!D18,'9.2.2'!D18,'9.2.3'!D18)</f>
        <v>0</v>
      </c>
    </row>
    <row r="19" spans="1:4" s="21" customFormat="1" ht="25.5">
      <c r="A19" s="62" t="s">
        <v>82</v>
      </c>
      <c r="B19" s="51" t="s">
        <v>327</v>
      </c>
      <c r="C19" s="55">
        <f>SUM('9.2.1'!C19,'9.2.2'!C19,'9.2.3'!C19)</f>
        <v>0</v>
      </c>
      <c r="D19" s="55">
        <f>SUM('9.2.1'!D19,'9.2.2'!D19,'9.2.3'!D19)</f>
        <v>0</v>
      </c>
    </row>
    <row r="20" spans="1:4" s="21" customFormat="1" ht="19.5" thickBot="1">
      <c r="A20" s="63" t="s">
        <v>91</v>
      </c>
      <c r="B20" s="192" t="s">
        <v>155</v>
      </c>
      <c r="C20" s="55">
        <f>SUM('9.2.1'!C20,'9.2.2'!C20,'9.2.3'!C20)</f>
        <v>0</v>
      </c>
      <c r="D20" s="55">
        <f>SUM('9.2.1'!D20,'9.2.2'!D20,'9.2.3'!D20)</f>
        <v>0</v>
      </c>
    </row>
    <row r="21" spans="1:4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</row>
    <row r="22" spans="1:4" s="21" customFormat="1" ht="18.75">
      <c r="A22" s="61" t="s">
        <v>61</v>
      </c>
      <c r="B22" s="169" t="s">
        <v>319</v>
      </c>
      <c r="C22" s="55">
        <f>SUM('9.2.1'!C22,'9.2.2'!C22,'9.2.3'!C22)</f>
        <v>0</v>
      </c>
      <c r="D22" s="55">
        <f>SUM('9.2.1'!D22,'9.2.2'!D22,'9.2.3'!D22)</f>
        <v>0</v>
      </c>
    </row>
    <row r="23" spans="1:4" s="21" customFormat="1" ht="27">
      <c r="A23" s="62" t="s">
        <v>62</v>
      </c>
      <c r="B23" s="93" t="s">
        <v>156</v>
      </c>
      <c r="C23" s="55">
        <f>SUM('9.2.1'!C23,'9.2.2'!C23,'9.2.3'!C23)</f>
        <v>0</v>
      </c>
      <c r="D23" s="55">
        <f>SUM('9.2.1'!D23,'9.2.2'!D23,'9.2.3'!D23)</f>
        <v>0</v>
      </c>
    </row>
    <row r="24" spans="1:4" s="21" customFormat="1" ht="27">
      <c r="A24" s="62" t="s">
        <v>63</v>
      </c>
      <c r="B24" s="93" t="s">
        <v>306</v>
      </c>
      <c r="C24" s="55">
        <f>SUM('9.2.1'!C24,'9.2.2'!C24,'9.2.3'!C24)</f>
        <v>0</v>
      </c>
      <c r="D24" s="55">
        <f>SUM('9.2.1'!D24,'9.2.2'!D24,'9.2.3'!D24)</f>
        <v>0</v>
      </c>
    </row>
    <row r="25" spans="1:4" s="21" customFormat="1" ht="27">
      <c r="A25" s="62" t="s">
        <v>64</v>
      </c>
      <c r="B25" s="93" t="s">
        <v>307</v>
      </c>
      <c r="C25" s="55">
        <f>SUM('9.2.1'!C25,'9.2.2'!C25,'9.2.3'!C25)</f>
        <v>0</v>
      </c>
      <c r="D25" s="55">
        <f>SUM('9.2.1'!D25,'9.2.2'!D25,'9.2.3'!D25)</f>
        <v>0</v>
      </c>
    </row>
    <row r="26" spans="1:4" s="21" customFormat="1" ht="18.75">
      <c r="A26" s="62" t="s">
        <v>103</v>
      </c>
      <c r="B26" s="93" t="s">
        <v>157</v>
      </c>
      <c r="C26" s="55">
        <f>SUM('9.2.1'!C26,'9.2.2'!C26,'9.2.3'!C26)</f>
        <v>0</v>
      </c>
      <c r="D26" s="55">
        <f>SUM('9.2.1'!D26,'9.2.2'!D26,'9.2.3'!D26)</f>
        <v>0</v>
      </c>
    </row>
    <row r="27" spans="1:4" s="21" customFormat="1" ht="18" customHeight="1" thickBot="1">
      <c r="A27" s="63" t="s">
        <v>104</v>
      </c>
      <c r="B27" s="192" t="s">
        <v>158</v>
      </c>
      <c r="C27" s="55">
        <f>SUM('9.2.1'!C27,'9.2.2'!C27,'9.2.3'!C27)</f>
        <v>0</v>
      </c>
      <c r="D27" s="55">
        <f>SUM('9.2.1'!D27,'9.2.2'!D27,'9.2.3'!D27)</f>
        <v>0</v>
      </c>
    </row>
    <row r="28" spans="1:4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</row>
    <row r="29" spans="1:4" s="21" customFormat="1" ht="18" customHeight="1">
      <c r="A29" s="61" t="s">
        <v>160</v>
      </c>
      <c r="B29" s="169" t="s">
        <v>166</v>
      </c>
      <c r="C29" s="66">
        <f>+C30+C31</f>
        <v>0</v>
      </c>
      <c r="D29" s="66">
        <f>+D30+D31</f>
        <v>0</v>
      </c>
    </row>
    <row r="30" spans="1:4" s="21" customFormat="1" ht="18" customHeight="1">
      <c r="A30" s="62" t="s">
        <v>161</v>
      </c>
      <c r="B30" s="93" t="s">
        <v>329</v>
      </c>
      <c r="C30" s="55">
        <f>SUM('9.2.1'!C30,'9.2.2'!C30,'9.2.3'!C30)</f>
        <v>0</v>
      </c>
      <c r="D30" s="55">
        <f>SUM('9.2.1'!D30,'9.2.2'!D30,'9.2.3'!D30)</f>
        <v>0</v>
      </c>
    </row>
    <row r="31" spans="1:4" s="21" customFormat="1" ht="18" customHeight="1">
      <c r="A31" s="62" t="s">
        <v>162</v>
      </c>
      <c r="B31" s="93" t="s">
        <v>330</v>
      </c>
      <c r="C31" s="55">
        <f>SUM('9.2.1'!C31,'9.2.2'!C31,'9.2.3'!C31)</f>
        <v>0</v>
      </c>
      <c r="D31" s="55">
        <f>SUM('9.2.1'!D31,'9.2.2'!D31,'9.2.3'!D31)</f>
        <v>0</v>
      </c>
    </row>
    <row r="32" spans="1:4" s="21" customFormat="1" ht="18" customHeight="1">
      <c r="A32" s="62" t="s">
        <v>163</v>
      </c>
      <c r="B32" s="93" t="s">
        <v>331</v>
      </c>
      <c r="C32" s="55">
        <f>SUM('9.2.1'!C32,'9.2.2'!C32,'9.2.3'!C32)</f>
        <v>0</v>
      </c>
      <c r="D32" s="55">
        <f>SUM('9.2.1'!D32,'9.2.2'!D32,'9.2.3'!D32)</f>
        <v>0</v>
      </c>
    </row>
    <row r="33" spans="1:4" s="21" customFormat="1" ht="18.75">
      <c r="A33" s="62" t="s">
        <v>164</v>
      </c>
      <c r="B33" s="93" t="s">
        <v>167</v>
      </c>
      <c r="C33" s="55">
        <f>SUM('9.2.1'!C33,'9.2.2'!C33,'9.2.3'!C33)</f>
        <v>0</v>
      </c>
      <c r="D33" s="55">
        <f>SUM('9.2.1'!D33,'9.2.2'!D33,'9.2.3'!D33)</f>
        <v>0</v>
      </c>
    </row>
    <row r="34" spans="1:4" s="21" customFormat="1" ht="18" customHeight="1" thickBot="1">
      <c r="A34" s="63" t="s">
        <v>165</v>
      </c>
      <c r="B34" s="192" t="s">
        <v>168</v>
      </c>
      <c r="C34" s="55">
        <f>SUM('9.2.1'!C34,'9.2.2'!C34,'9.2.3'!C34)</f>
        <v>0</v>
      </c>
      <c r="D34" s="55">
        <f>SUM('9.2.1'!D34,'9.2.2'!D34,'9.2.3'!D34)</f>
        <v>0</v>
      </c>
    </row>
    <row r="35" spans="1:4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</row>
    <row r="36" spans="1:4" s="21" customFormat="1" ht="18" customHeight="1">
      <c r="A36" s="61" t="s">
        <v>65</v>
      </c>
      <c r="B36" s="169" t="s">
        <v>172</v>
      </c>
      <c r="C36" s="55">
        <f>SUM('9.2.1'!C36,'9.2.2'!C36,'9.2.3'!C36)</f>
        <v>0</v>
      </c>
      <c r="D36" s="55">
        <f>SUM('9.2.1'!D36,'9.2.2'!D36,'9.2.3'!D36)</f>
        <v>0</v>
      </c>
    </row>
    <row r="37" spans="1:4" s="21" customFormat="1" ht="18" customHeight="1">
      <c r="A37" s="62" t="s">
        <v>66</v>
      </c>
      <c r="B37" s="93" t="s">
        <v>332</v>
      </c>
      <c r="C37" s="55">
        <f>SUM('9.2.1'!C37,'9.2.2'!C37,'9.2.3'!C37)</f>
        <v>0</v>
      </c>
      <c r="D37" s="55">
        <f>SUM('9.2.1'!D37,'9.2.2'!D37,'9.2.3'!D37)</f>
        <v>0</v>
      </c>
    </row>
    <row r="38" spans="1:4" s="21" customFormat="1" ht="18" customHeight="1">
      <c r="A38" s="62" t="s">
        <v>67</v>
      </c>
      <c r="B38" s="93" t="s">
        <v>333</v>
      </c>
      <c r="C38" s="55">
        <f>SUM('9.2.1'!C38,'9.2.2'!C38,'9.2.3'!C38)</f>
        <v>0</v>
      </c>
      <c r="D38" s="55">
        <f>SUM('9.2.1'!D38,'9.2.2'!D38,'9.2.3'!D38)</f>
        <v>0</v>
      </c>
    </row>
    <row r="39" spans="1:4" s="21" customFormat="1" ht="18" customHeight="1">
      <c r="A39" s="62" t="s">
        <v>107</v>
      </c>
      <c r="B39" s="93" t="s">
        <v>334</v>
      </c>
      <c r="C39" s="55">
        <f>SUM('9.2.1'!C39,'9.2.2'!C39,'9.2.3'!C39)</f>
        <v>0</v>
      </c>
      <c r="D39" s="55">
        <f>SUM('9.2.1'!D39,'9.2.2'!D39,'9.2.3'!D39)</f>
        <v>0</v>
      </c>
    </row>
    <row r="40" spans="1:4" s="21" customFormat="1" ht="18" customHeight="1">
      <c r="A40" s="62" t="s">
        <v>108</v>
      </c>
      <c r="B40" s="93" t="s">
        <v>335</v>
      </c>
      <c r="C40" s="55">
        <f>SUM('9.2.1'!C40,'9.2.2'!C40,'9.2.3'!C40)</f>
        <v>0</v>
      </c>
      <c r="D40" s="55">
        <f>SUM('9.2.1'!D40,'9.2.2'!D40,'9.2.3'!D40)</f>
        <v>0</v>
      </c>
    </row>
    <row r="41" spans="1:4" s="21" customFormat="1" ht="18" customHeight="1">
      <c r="A41" s="62" t="s">
        <v>109</v>
      </c>
      <c r="B41" s="93" t="s">
        <v>336</v>
      </c>
      <c r="C41" s="55">
        <f>SUM('9.2.1'!C41,'9.2.2'!C41,'9.2.3'!C41)</f>
        <v>0</v>
      </c>
      <c r="D41" s="55">
        <f>SUM('9.2.1'!D41,'9.2.2'!D41,'9.2.3'!D41)</f>
        <v>0</v>
      </c>
    </row>
    <row r="42" spans="1:4" s="21" customFormat="1" ht="18" customHeight="1">
      <c r="A42" s="62" t="s">
        <v>110</v>
      </c>
      <c r="B42" s="93" t="s">
        <v>173</v>
      </c>
      <c r="C42" s="55">
        <f>SUM('9.2.1'!C42,'9.2.2'!C42,'9.2.3'!C42)</f>
        <v>0</v>
      </c>
      <c r="D42" s="55">
        <f>SUM('9.2.1'!D42,'9.2.2'!D42,'9.2.3'!D42)</f>
        <v>0</v>
      </c>
    </row>
    <row r="43" spans="1:4" s="21" customFormat="1" ht="18" customHeight="1">
      <c r="A43" s="62" t="s">
        <v>111</v>
      </c>
      <c r="B43" s="93" t="s">
        <v>174</v>
      </c>
      <c r="C43" s="55">
        <f>SUM('9.2.1'!C43,'9.2.2'!C43,'9.2.3'!C43)</f>
        <v>0</v>
      </c>
      <c r="D43" s="55">
        <f>SUM('9.2.1'!D43,'9.2.2'!D43,'9.2.3'!D43)</f>
        <v>0</v>
      </c>
    </row>
    <row r="44" spans="1:4" s="21" customFormat="1" ht="18" customHeight="1">
      <c r="A44" s="62" t="s">
        <v>170</v>
      </c>
      <c r="B44" s="93" t="s">
        <v>175</v>
      </c>
      <c r="C44" s="55">
        <f>SUM('9.2.1'!C44,'9.2.2'!C44,'9.2.3'!C44)</f>
        <v>0</v>
      </c>
      <c r="D44" s="55">
        <f>SUM('9.2.1'!D44,'9.2.2'!D44,'9.2.3'!D44)</f>
        <v>0</v>
      </c>
    </row>
    <row r="45" spans="1:4" s="21" customFormat="1" ht="18" customHeight="1" thickBot="1">
      <c r="A45" s="63" t="s">
        <v>171</v>
      </c>
      <c r="B45" s="192" t="s">
        <v>337</v>
      </c>
      <c r="C45" s="55">
        <f>SUM('9.2.1'!C45,'9.2.2'!C45,'9.2.3'!C45)</f>
        <v>0</v>
      </c>
      <c r="D45" s="55">
        <f>SUM('9.2.1'!D45,'9.2.2'!D45,'9.2.3'!D45)</f>
        <v>0</v>
      </c>
    </row>
    <row r="46" spans="1:4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</row>
    <row r="47" spans="1:4" s="21" customFormat="1" ht="18" customHeight="1">
      <c r="A47" s="61" t="s">
        <v>68</v>
      </c>
      <c r="B47" s="169" t="s">
        <v>180</v>
      </c>
      <c r="C47" s="55">
        <f>SUM('9.2.1'!C47,'9.2.2'!C47,'9.2.3'!C47)</f>
        <v>0</v>
      </c>
      <c r="D47" s="55">
        <f>SUM('9.2.1'!D47,'9.2.2'!D47,'9.2.3'!D47)</f>
        <v>0</v>
      </c>
    </row>
    <row r="48" spans="1:4" s="21" customFormat="1" ht="18" customHeight="1">
      <c r="A48" s="62" t="s">
        <v>69</v>
      </c>
      <c r="B48" s="93" t="s">
        <v>181</v>
      </c>
      <c r="C48" s="55">
        <f>SUM('9.2.1'!C48,'9.2.2'!C48,'9.2.3'!C48)</f>
        <v>0</v>
      </c>
      <c r="D48" s="55">
        <f>SUM('9.2.1'!D48,'9.2.2'!D48,'9.2.3'!D48)</f>
        <v>0</v>
      </c>
    </row>
    <row r="49" spans="1:4" s="21" customFormat="1" ht="18" customHeight="1">
      <c r="A49" s="62" t="s">
        <v>177</v>
      </c>
      <c r="B49" s="93" t="s">
        <v>182</v>
      </c>
      <c r="C49" s="55">
        <f>SUM('9.2.1'!C49,'9.2.2'!C49,'9.2.3'!C49)</f>
        <v>0</v>
      </c>
      <c r="D49" s="55">
        <f>SUM('9.2.1'!D49,'9.2.2'!D49,'9.2.3'!D49)</f>
        <v>0</v>
      </c>
    </row>
    <row r="50" spans="1:4" s="21" customFormat="1" ht="18" customHeight="1">
      <c r="A50" s="62" t="s">
        <v>178</v>
      </c>
      <c r="B50" s="93" t="s">
        <v>183</v>
      </c>
      <c r="C50" s="55">
        <f>SUM('9.2.1'!C50,'9.2.2'!C50,'9.2.3'!C50)</f>
        <v>0</v>
      </c>
      <c r="D50" s="55">
        <f>SUM('9.2.1'!D50,'9.2.2'!D50,'9.2.3'!D50)</f>
        <v>0</v>
      </c>
    </row>
    <row r="51" spans="1:4" s="21" customFormat="1" ht="18" customHeight="1" thickBot="1">
      <c r="A51" s="63" t="s">
        <v>179</v>
      </c>
      <c r="B51" s="192" t="s">
        <v>184</v>
      </c>
      <c r="C51" s="55">
        <f>SUM('9.2.1'!C51,'9.2.2'!C51,'9.2.3'!C51)</f>
        <v>0</v>
      </c>
      <c r="D51" s="55">
        <f>SUM('9.2.1'!D51,'9.2.2'!D51,'9.2.3'!D51)</f>
        <v>0</v>
      </c>
    </row>
    <row r="52" spans="1:4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</row>
    <row r="53" spans="1:4" s="21" customFormat="1" ht="27">
      <c r="A53" s="61" t="s">
        <v>70</v>
      </c>
      <c r="B53" s="169" t="s">
        <v>311</v>
      </c>
      <c r="C53" s="55">
        <f>SUM('9.2.1'!C53,'9.2.2'!C53,'9.2.3'!C53)</f>
        <v>0</v>
      </c>
      <c r="D53" s="55">
        <f>SUM('9.2.1'!D53,'9.2.2'!D53,'9.2.3'!D53)</f>
        <v>0</v>
      </c>
    </row>
    <row r="54" spans="1:4" s="21" customFormat="1" ht="27">
      <c r="A54" s="62" t="s">
        <v>71</v>
      </c>
      <c r="B54" s="93" t="s">
        <v>312</v>
      </c>
      <c r="C54" s="55">
        <f>SUM('9.2.1'!C54,'9.2.2'!C54,'9.2.3'!C54)</f>
        <v>0</v>
      </c>
      <c r="D54" s="55">
        <f>SUM('9.2.1'!D54,'9.2.2'!D54,'9.2.3'!D54)</f>
        <v>0</v>
      </c>
    </row>
    <row r="55" spans="1:4" s="21" customFormat="1" ht="18.75">
      <c r="A55" s="62" t="s">
        <v>187</v>
      </c>
      <c r="B55" s="93" t="s">
        <v>185</v>
      </c>
      <c r="C55" s="55">
        <f>SUM('9.2.1'!C55,'9.2.2'!C55,'9.2.3'!C55)</f>
        <v>0</v>
      </c>
      <c r="D55" s="55">
        <f>SUM('9.2.1'!D55,'9.2.2'!D55,'9.2.3'!D55)</f>
        <v>0</v>
      </c>
    </row>
    <row r="56" spans="1:4" s="21" customFormat="1" ht="19.5" thickBot="1">
      <c r="A56" s="63" t="s">
        <v>188</v>
      </c>
      <c r="B56" s="192" t="s">
        <v>186</v>
      </c>
      <c r="C56" s="55">
        <f>SUM('9.2.1'!C56,'9.2.2'!C56,'9.2.3'!C56)</f>
        <v>0</v>
      </c>
      <c r="D56" s="55">
        <f>SUM('9.2.1'!D56,'9.2.2'!D56,'9.2.3'!D56)</f>
        <v>0</v>
      </c>
    </row>
    <row r="57" spans="1:4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</row>
    <row r="58" spans="1:4" s="21" customFormat="1" ht="27">
      <c r="A58" s="61" t="s">
        <v>113</v>
      </c>
      <c r="B58" s="169" t="s">
        <v>313</v>
      </c>
      <c r="C58" s="55">
        <f>SUM('9.2.1'!C58,'9.2.2'!C58,'9.2.3'!C58)</f>
        <v>0</v>
      </c>
      <c r="D58" s="55">
        <f>SUM('9.2.1'!D58,'9.2.2'!D58,'9.2.3'!D58)</f>
        <v>0</v>
      </c>
    </row>
    <row r="59" spans="1:4" s="21" customFormat="1" ht="18.75">
      <c r="A59" s="62" t="s">
        <v>114</v>
      </c>
      <c r="B59" s="93" t="s">
        <v>314</v>
      </c>
      <c r="C59" s="55">
        <f>SUM('9.2.1'!C59,'9.2.2'!C59,'9.2.3'!C59)</f>
        <v>0</v>
      </c>
      <c r="D59" s="55">
        <f>SUM('9.2.1'!D59,'9.2.2'!D59,'9.2.3'!D59)</f>
        <v>0</v>
      </c>
    </row>
    <row r="60" spans="1:4" s="21" customFormat="1" ht="18.75">
      <c r="A60" s="62" t="s">
        <v>132</v>
      </c>
      <c r="B60" s="93" t="s">
        <v>191</v>
      </c>
      <c r="C60" s="55">
        <f>SUM('9.2.1'!C60,'9.2.2'!C60,'9.2.3'!C60)</f>
        <v>0</v>
      </c>
      <c r="D60" s="55">
        <f>SUM('9.2.1'!D60,'9.2.2'!D60,'9.2.3'!D60)</f>
        <v>0</v>
      </c>
    </row>
    <row r="61" spans="1:4" s="21" customFormat="1" ht="19.5" thickBot="1">
      <c r="A61" s="63" t="s">
        <v>190</v>
      </c>
      <c r="B61" s="192" t="s">
        <v>192</v>
      </c>
      <c r="C61" s="55">
        <f>SUM('9.2.1'!C61,'9.2.2'!C61,'9.2.3'!C61)</f>
        <v>0</v>
      </c>
      <c r="D61" s="55">
        <f>SUM('9.2.1'!D61,'9.2.2'!D61,'9.2.3'!D61)</f>
        <v>0</v>
      </c>
    </row>
    <row r="62" spans="1:4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</row>
    <row r="63" spans="1:4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</row>
    <row r="64" spans="1:4" s="21" customFormat="1" ht="18" customHeight="1">
      <c r="A64" s="61" t="s">
        <v>222</v>
      </c>
      <c r="B64" s="169" t="s">
        <v>194</v>
      </c>
      <c r="C64" s="55">
        <f>SUM('9.2.1'!C64,'9.2.2'!C64,'9.2.3'!C64)</f>
        <v>0</v>
      </c>
      <c r="D64" s="55">
        <f>SUM('9.2.1'!D64,'9.2.2'!D64,'9.2.3'!D64)</f>
        <v>0</v>
      </c>
    </row>
    <row r="65" spans="1:4" s="21" customFormat="1" ht="27">
      <c r="A65" s="62" t="s">
        <v>231</v>
      </c>
      <c r="B65" s="93" t="s">
        <v>195</v>
      </c>
      <c r="C65" s="55">
        <f>SUM('9.2.1'!C65,'9.2.2'!C65,'9.2.3'!C65)</f>
        <v>0</v>
      </c>
      <c r="D65" s="55">
        <f>SUM('9.2.1'!D65,'9.2.2'!D65,'9.2.3'!D65)</f>
        <v>0</v>
      </c>
    </row>
    <row r="66" spans="1:4" s="21" customFormat="1" ht="19.5" thickBot="1">
      <c r="A66" s="63" t="s">
        <v>232</v>
      </c>
      <c r="B66" s="194" t="s">
        <v>196</v>
      </c>
      <c r="C66" s="55">
        <f>SUM('9.2.1'!C66,'9.2.2'!C66,'9.2.3'!C66)</f>
        <v>0</v>
      </c>
      <c r="D66" s="55">
        <f>SUM('9.2.1'!D66,'9.2.2'!D66,'9.2.3'!D66)</f>
        <v>0</v>
      </c>
    </row>
    <row r="67" spans="1:4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</row>
    <row r="68" spans="1:4" s="21" customFormat="1" ht="18.75">
      <c r="A68" s="61" t="s">
        <v>95</v>
      </c>
      <c r="B68" s="169" t="s">
        <v>199</v>
      </c>
      <c r="C68" s="55">
        <f>SUM('9.2.1'!C68,'9.2.2'!C68,'9.2.3'!C68)</f>
        <v>0</v>
      </c>
      <c r="D68" s="55">
        <f>SUM('9.2.1'!D68,'9.2.2'!D68,'9.2.3'!D68)</f>
        <v>0</v>
      </c>
    </row>
    <row r="69" spans="1:4" s="21" customFormat="1" ht="18.75">
      <c r="A69" s="62" t="s">
        <v>96</v>
      </c>
      <c r="B69" s="93" t="s">
        <v>200</v>
      </c>
      <c r="C69" s="55">
        <f>SUM('9.2.1'!C69,'9.2.2'!C69,'9.2.3'!C69)</f>
        <v>0</v>
      </c>
      <c r="D69" s="55">
        <f>SUM('9.2.1'!D69,'9.2.2'!D69,'9.2.3'!D69)</f>
        <v>0</v>
      </c>
    </row>
    <row r="70" spans="1:4" s="21" customFormat="1" ht="18.75">
      <c r="A70" s="62" t="s">
        <v>223</v>
      </c>
      <c r="B70" s="93" t="s">
        <v>201</v>
      </c>
      <c r="C70" s="55">
        <f>SUM('9.2.1'!C70,'9.2.2'!C70,'9.2.3'!C70)</f>
        <v>0</v>
      </c>
      <c r="D70" s="55">
        <f>SUM('9.2.1'!D70,'9.2.2'!D70,'9.2.3'!D70)</f>
        <v>0</v>
      </c>
    </row>
    <row r="71" spans="1:4" s="21" customFormat="1" ht="19.5" thickBot="1">
      <c r="A71" s="63" t="s">
        <v>224</v>
      </c>
      <c r="B71" s="192" t="s">
        <v>202</v>
      </c>
      <c r="C71" s="55">
        <f>SUM('9.2.1'!C71,'9.2.2'!C71,'9.2.3'!C71)</f>
        <v>0</v>
      </c>
      <c r="D71" s="55">
        <f>SUM('9.2.1'!D71,'9.2.2'!D71,'9.2.3'!D71)</f>
        <v>0</v>
      </c>
    </row>
    <row r="72" spans="1:4" s="21" customFormat="1" ht="18" customHeight="1" thickBot="1">
      <c r="A72" s="67" t="s">
        <v>203</v>
      </c>
      <c r="B72" s="191" t="s">
        <v>204</v>
      </c>
      <c r="C72" s="53">
        <f>SUM(C73:C74)</f>
        <v>584266</v>
      </c>
      <c r="D72" s="53">
        <f>SUM(D73:D74)</f>
        <v>545986</v>
      </c>
    </row>
    <row r="73" spans="1:4" s="21" customFormat="1" ht="18" customHeight="1">
      <c r="A73" s="61" t="s">
        <v>225</v>
      </c>
      <c r="B73" s="169" t="s">
        <v>205</v>
      </c>
      <c r="C73" s="55">
        <f>SUM('9.2.1'!C73,'9.2.2'!C73,'9.2.3'!C73)</f>
        <v>584266</v>
      </c>
      <c r="D73" s="55">
        <f>SUM('9.2.1'!D73,'9.2.2'!D73,'9.2.3'!D73)</f>
        <v>545986</v>
      </c>
    </row>
    <row r="74" spans="1:4" s="21" customFormat="1" ht="18" customHeight="1" thickBot="1">
      <c r="A74" s="63" t="s">
        <v>226</v>
      </c>
      <c r="B74" s="169" t="s">
        <v>362</v>
      </c>
      <c r="C74" s="55">
        <f>SUM('9.2.1'!C74,'9.2.2'!C74,'9.2.3'!C74)</f>
        <v>0</v>
      </c>
      <c r="D74" s="55">
        <f>SUM('9.2.1'!D74,'9.2.2'!D74,'9.2.3'!D74)</f>
        <v>0</v>
      </c>
    </row>
    <row r="75" spans="1:4" s="21" customFormat="1" ht="18" customHeight="1" thickBot="1">
      <c r="A75" s="67" t="s">
        <v>206</v>
      </c>
      <c r="B75" s="191" t="s">
        <v>207</v>
      </c>
      <c r="C75" s="53">
        <f>SUM(C76:C78)</f>
        <v>66023000</v>
      </c>
      <c r="D75" s="53">
        <f>SUM(D76:D78)</f>
        <v>66023000</v>
      </c>
    </row>
    <row r="76" spans="1:4" s="21" customFormat="1" ht="18" customHeight="1">
      <c r="A76" s="61" t="s">
        <v>227</v>
      </c>
      <c r="B76" s="169" t="s">
        <v>344</v>
      </c>
      <c r="C76" s="55">
        <f>SUM('9.2.1'!C76,'9.2.2'!C76,'9.2.3'!C76)</f>
        <v>0</v>
      </c>
      <c r="D76" s="55">
        <f>SUM('9.2.1'!D76,'9.2.2'!D76,'9.2.3'!D76)</f>
        <v>0</v>
      </c>
    </row>
    <row r="77" spans="1:4" s="21" customFormat="1" ht="18" customHeight="1">
      <c r="A77" s="62" t="s">
        <v>228</v>
      </c>
      <c r="B77" s="93" t="s">
        <v>208</v>
      </c>
      <c r="C77" s="55">
        <f>SUM('9.2.1'!C77,'9.2.2'!C77,'9.2.3'!C77)</f>
        <v>0</v>
      </c>
      <c r="D77" s="55">
        <f>SUM('9.2.1'!D77,'9.2.2'!D77,'9.2.3'!D77)</f>
        <v>0</v>
      </c>
    </row>
    <row r="78" spans="1:4" s="21" customFormat="1" ht="18" customHeight="1" thickBot="1">
      <c r="A78" s="63" t="s">
        <v>229</v>
      </c>
      <c r="B78" s="192" t="s">
        <v>354</v>
      </c>
      <c r="C78" s="55">
        <f>SUM('9.2.1'!C78,'9.2.2'!C78,'9.2.3'!C78)</f>
        <v>66023000</v>
      </c>
      <c r="D78" s="55">
        <f>SUM('9.2.1'!D78,'9.2.2'!D78,'9.2.3'!D78)</f>
        <v>66023000</v>
      </c>
    </row>
    <row r="79" spans="1:4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</row>
    <row r="80" spans="1:4" s="21" customFormat="1" ht="18" customHeight="1">
      <c r="A80" s="68" t="s">
        <v>211</v>
      </c>
      <c r="B80" s="169" t="s">
        <v>212</v>
      </c>
      <c r="C80" s="55">
        <f>SUM('9.2.1'!C80,'9.2.2'!C80,'9.2.3'!C80)</f>
        <v>0</v>
      </c>
      <c r="D80" s="55">
        <f>SUM('9.2.1'!D80,'9.2.2'!D80,'9.2.3'!D80)</f>
        <v>0</v>
      </c>
    </row>
    <row r="81" spans="1:4" s="21" customFormat="1" ht="30">
      <c r="A81" s="69" t="s">
        <v>213</v>
      </c>
      <c r="B81" s="93" t="s">
        <v>214</v>
      </c>
      <c r="C81" s="55">
        <f>SUM('9.2.1'!C81,'9.2.2'!C81,'9.2.3'!C81)</f>
        <v>0</v>
      </c>
      <c r="D81" s="55">
        <f>SUM('9.2.1'!D81,'9.2.2'!D81,'9.2.3'!D81)</f>
        <v>0</v>
      </c>
    </row>
    <row r="82" spans="1:4" s="21" customFormat="1" ht="20.25" customHeight="1">
      <c r="A82" s="69" t="s">
        <v>215</v>
      </c>
      <c r="B82" s="93" t="s">
        <v>216</v>
      </c>
      <c r="C82" s="55">
        <f>SUM('9.2.1'!C82,'9.2.2'!C82,'9.2.3'!C82)</f>
        <v>0</v>
      </c>
      <c r="D82" s="55">
        <f>SUM('9.2.1'!D82,'9.2.2'!D82,'9.2.3'!D82)</f>
        <v>0</v>
      </c>
    </row>
    <row r="83" spans="1:4" s="21" customFormat="1" ht="18" customHeight="1" thickBot="1">
      <c r="A83" s="70" t="s">
        <v>217</v>
      </c>
      <c r="B83" s="192" t="s">
        <v>218</v>
      </c>
      <c r="C83" s="55">
        <f>SUM('9.2.1'!C83,'9.2.2'!C83,'9.2.3'!C83)</f>
        <v>0</v>
      </c>
      <c r="D83" s="55">
        <f>SUM('9.2.1'!D83,'9.2.2'!D83,'9.2.3'!D83)</f>
        <v>0</v>
      </c>
    </row>
    <row r="84" spans="1:4" s="21" customFormat="1" ht="18" customHeight="1" thickBot="1">
      <c r="A84" s="67" t="s">
        <v>219</v>
      </c>
      <c r="B84" s="191" t="s">
        <v>353</v>
      </c>
      <c r="C84" s="55">
        <f>SUM('9.2.1'!C84,'9.2.2'!C84,'9.2.3'!C84)</f>
        <v>0</v>
      </c>
      <c r="D84" s="55">
        <f>SUM('9.2.1'!D84,'9.2.2'!D84,'9.2.3'!D84)</f>
        <v>0</v>
      </c>
    </row>
    <row r="85" spans="1:4" s="21" customFormat="1" ht="19.5" thickBot="1">
      <c r="A85" s="67" t="s">
        <v>220</v>
      </c>
      <c r="B85" s="195" t="s">
        <v>221</v>
      </c>
      <c r="C85" s="53">
        <f>+C63+C67+C72+C75+C79+C84</f>
        <v>66607266</v>
      </c>
      <c r="D85" s="53">
        <f>+D63+D67+D72+D75+D79+D84</f>
        <v>66568986</v>
      </c>
    </row>
    <row r="86" spans="1:4" s="21" customFormat="1" ht="18" customHeight="1" thickBot="1">
      <c r="A86" s="72" t="s">
        <v>233</v>
      </c>
      <c r="B86" s="196" t="s">
        <v>300</v>
      </c>
      <c r="C86" s="53">
        <f>+C62+C85</f>
        <v>66607266</v>
      </c>
      <c r="D86" s="53">
        <f>+D62+D85</f>
        <v>66568986</v>
      </c>
    </row>
    <row r="87" spans="1:4" s="21" customFormat="1" ht="19.5" thickBot="1">
      <c r="A87" s="73"/>
      <c r="B87" s="197"/>
      <c r="C87" s="74"/>
      <c r="D87" s="74"/>
    </row>
    <row r="88" spans="1:4" s="15" customFormat="1" ht="18" customHeight="1" thickBot="1">
      <c r="A88" s="76" t="s">
        <v>37</v>
      </c>
      <c r="B88" s="198"/>
      <c r="C88" s="77"/>
      <c r="D88" s="77"/>
    </row>
    <row r="89" spans="1:4" s="22" customFormat="1" ht="18" customHeight="1" thickBot="1">
      <c r="A89" s="78" t="s">
        <v>5</v>
      </c>
      <c r="B89" s="199" t="s">
        <v>351</v>
      </c>
      <c r="C89" s="79">
        <f>SUM(C90:C94)</f>
        <v>65607776</v>
      </c>
      <c r="D89" s="79">
        <f>SUM(D90:D94)</f>
        <v>65541496</v>
      </c>
    </row>
    <row r="90" spans="1:4" s="15" customFormat="1" ht="18" customHeight="1">
      <c r="A90" s="80" t="s">
        <v>72</v>
      </c>
      <c r="B90" s="200" t="s">
        <v>33</v>
      </c>
      <c r="C90" s="186">
        <f>SUM('9.2.1'!C90,'9.2.2'!C90,'9.2.3'!C90)</f>
        <v>47089373</v>
      </c>
      <c r="D90" s="186">
        <f>SUM('9.2.1'!D90,'9.2.2'!D90,'9.2.3'!D90)</f>
        <v>44523734</v>
      </c>
    </row>
    <row r="91" spans="1:4" s="21" customFormat="1" ht="18" customHeight="1">
      <c r="A91" s="62" t="s">
        <v>73</v>
      </c>
      <c r="B91" s="95" t="s">
        <v>115</v>
      </c>
      <c r="C91" s="187">
        <f>SUM('9.2.1'!C91,'9.2.2'!C91,'9.2.3'!C91)</f>
        <v>9808655</v>
      </c>
      <c r="D91" s="187">
        <f>SUM('9.2.1'!D91,'9.2.2'!D91,'9.2.3'!D91)</f>
        <v>12374294</v>
      </c>
    </row>
    <row r="92" spans="1:4" s="15" customFormat="1" ht="18" customHeight="1">
      <c r="A92" s="62" t="s">
        <v>74</v>
      </c>
      <c r="B92" s="95" t="s">
        <v>94</v>
      </c>
      <c r="C92" s="187">
        <f>SUM('9.2.1'!C92,'9.2.2'!C92,'9.2.3'!C92)</f>
        <v>8709748</v>
      </c>
      <c r="D92" s="187">
        <f>SUM('9.2.1'!D92,'9.2.2'!D92,'9.2.3'!D92)</f>
        <v>8643468</v>
      </c>
    </row>
    <row r="93" spans="1:4" s="15" customFormat="1" ht="18" customHeight="1">
      <c r="A93" s="62" t="s">
        <v>75</v>
      </c>
      <c r="B93" s="201" t="s">
        <v>116</v>
      </c>
      <c r="C93" s="187">
        <f>SUM('9.2.1'!C93,'9.2.2'!C93,'9.2.3'!C93)</f>
        <v>0</v>
      </c>
      <c r="D93" s="187">
        <f>SUM('9.2.1'!D93,'9.2.2'!D93,'9.2.3'!D93)</f>
        <v>0</v>
      </c>
    </row>
    <row r="94" spans="1:4" s="15" customFormat="1" ht="18" customHeight="1">
      <c r="A94" s="62" t="s">
        <v>86</v>
      </c>
      <c r="B94" s="202" t="s">
        <v>117</v>
      </c>
      <c r="C94" s="187">
        <f>SUM('9.2.1'!C94,'9.2.2'!C94,'9.2.3'!C94)</f>
        <v>0</v>
      </c>
      <c r="D94" s="187">
        <f>SUM('9.2.1'!D94,'9.2.2'!D94,'9.2.3'!D94)</f>
        <v>0</v>
      </c>
    </row>
    <row r="95" spans="1:4" s="15" customFormat="1" ht="18" customHeight="1">
      <c r="A95" s="62" t="s">
        <v>76</v>
      </c>
      <c r="B95" s="95" t="s">
        <v>236</v>
      </c>
      <c r="C95" s="187">
        <f>SUM('9.2.1'!C95,'9.2.2'!C95,'9.2.3'!C95)</f>
        <v>0</v>
      </c>
      <c r="D95" s="187">
        <f>SUM('9.2.1'!D95,'9.2.2'!D95,'9.2.3'!D95)</f>
        <v>0</v>
      </c>
    </row>
    <row r="96" spans="1:4" s="15" customFormat="1" ht="18" customHeight="1">
      <c r="A96" s="62" t="s">
        <v>77</v>
      </c>
      <c r="B96" s="97" t="s">
        <v>237</v>
      </c>
      <c r="C96" s="187">
        <f>SUM('9.2.1'!C96,'9.2.2'!C96,'9.2.3'!C96)</f>
        <v>0</v>
      </c>
      <c r="D96" s="187">
        <f>SUM('9.2.1'!D96,'9.2.2'!D96,'9.2.3'!D96)</f>
        <v>0</v>
      </c>
    </row>
    <row r="97" spans="1:4" s="15" customFormat="1" ht="18" customHeight="1">
      <c r="A97" s="62" t="s">
        <v>87</v>
      </c>
      <c r="B97" s="95" t="s">
        <v>238</v>
      </c>
      <c r="C97" s="187">
        <f>SUM('9.2.1'!C97,'9.2.2'!C97,'9.2.3'!C97)</f>
        <v>0</v>
      </c>
      <c r="D97" s="187">
        <f>SUM('9.2.1'!D97,'9.2.2'!D97,'9.2.3'!D97)</f>
        <v>0</v>
      </c>
    </row>
    <row r="98" spans="1:4" s="15" customFormat="1" ht="18" customHeight="1">
      <c r="A98" s="62" t="s">
        <v>88</v>
      </c>
      <c r="B98" s="95" t="s">
        <v>358</v>
      </c>
      <c r="C98" s="187">
        <f>SUM('9.2.1'!C98,'9.2.2'!C98,'9.2.3'!C98)</f>
        <v>0</v>
      </c>
      <c r="D98" s="187">
        <f>SUM('9.2.1'!D98,'9.2.2'!D98,'9.2.3'!D98)</f>
        <v>0</v>
      </c>
    </row>
    <row r="99" spans="1:4" s="15" customFormat="1" ht="18" customHeight="1">
      <c r="A99" s="62" t="s">
        <v>89</v>
      </c>
      <c r="B99" s="97" t="s">
        <v>240</v>
      </c>
      <c r="C99" s="187">
        <f>SUM('9.2.1'!C99,'9.2.2'!C99,'9.2.3'!C99)</f>
        <v>0</v>
      </c>
      <c r="D99" s="187">
        <f>SUM('9.2.1'!D99,'9.2.2'!D99,'9.2.3'!D99)</f>
        <v>0</v>
      </c>
    </row>
    <row r="100" spans="1:4" s="15" customFormat="1" ht="18" customHeight="1">
      <c r="A100" s="62" t="s">
        <v>90</v>
      </c>
      <c r="B100" s="97" t="s">
        <v>241</v>
      </c>
      <c r="C100" s="187">
        <f>SUM('9.2.1'!C100,'9.2.2'!C100,'9.2.3'!C100)</f>
        <v>0</v>
      </c>
      <c r="D100" s="187">
        <f>SUM('9.2.1'!D100,'9.2.2'!D100,'9.2.3'!D100)</f>
        <v>0</v>
      </c>
    </row>
    <row r="101" spans="1:4" s="15" customFormat="1" ht="18" customHeight="1">
      <c r="A101" s="62" t="s">
        <v>92</v>
      </c>
      <c r="B101" s="95" t="s">
        <v>359</v>
      </c>
      <c r="C101" s="187">
        <f>SUM('9.2.1'!C101,'9.2.2'!C101,'9.2.3'!C101)</f>
        <v>0</v>
      </c>
      <c r="D101" s="187">
        <f>SUM('9.2.1'!D101,'9.2.2'!D101,'9.2.3'!D101)</f>
        <v>0</v>
      </c>
    </row>
    <row r="102" spans="1:4" s="15" customFormat="1" ht="18" customHeight="1">
      <c r="A102" s="82" t="s">
        <v>118</v>
      </c>
      <c r="B102" s="98" t="s">
        <v>243</v>
      </c>
      <c r="C102" s="187">
        <f>SUM('9.2.1'!C102,'9.2.2'!C102,'9.2.3'!C102)</f>
        <v>0</v>
      </c>
      <c r="D102" s="187">
        <f>SUM('9.2.1'!D102,'9.2.2'!D102,'9.2.3'!D102)</f>
        <v>0</v>
      </c>
    </row>
    <row r="103" spans="1:4" s="15" customFormat="1" ht="18" customHeight="1">
      <c r="A103" s="62" t="s">
        <v>234</v>
      </c>
      <c r="B103" s="98" t="s">
        <v>244</v>
      </c>
      <c r="C103" s="187">
        <f>SUM('9.2.1'!C103,'9.2.2'!C103,'9.2.3'!C103)</f>
        <v>0</v>
      </c>
      <c r="D103" s="187">
        <f>SUM('9.2.1'!D103,'9.2.2'!D103,'9.2.3'!D103)</f>
        <v>0</v>
      </c>
    </row>
    <row r="104" spans="1:4" s="15" customFormat="1" ht="18" customHeight="1" thickBot="1">
      <c r="A104" s="83" t="s">
        <v>235</v>
      </c>
      <c r="B104" s="99" t="s">
        <v>245</v>
      </c>
      <c r="C104" s="187">
        <f>SUM('9.2.1'!C104,'9.2.2'!C104,'9.2.3'!C104)</f>
        <v>0</v>
      </c>
      <c r="D104" s="187">
        <f>SUM('9.2.1'!D104,'9.2.2'!D104,'9.2.3'!D104)</f>
        <v>0</v>
      </c>
    </row>
    <row r="105" spans="1:4" s="15" customFormat="1" ht="18" customHeight="1" thickBot="1">
      <c r="A105" s="60" t="s">
        <v>6</v>
      </c>
      <c r="B105" s="203" t="s">
        <v>352</v>
      </c>
      <c r="C105" s="188">
        <f>+C106+C108+C110</f>
        <v>999490</v>
      </c>
      <c r="D105" s="188">
        <f>+D106+D108+D110</f>
        <v>1027490</v>
      </c>
    </row>
    <row r="106" spans="1:4" s="15" customFormat="1" ht="18" customHeight="1">
      <c r="A106" s="61" t="s">
        <v>78</v>
      </c>
      <c r="B106" s="95" t="s">
        <v>131</v>
      </c>
      <c r="C106" s="187">
        <f>SUM('9.2.1'!C106,'9.2.2'!C106,'9.2.3'!C106)</f>
        <v>999490</v>
      </c>
      <c r="D106" s="187">
        <f>SUM('9.2.1'!D106,'9.2.2'!D106,'9.2.3'!D106)</f>
        <v>1027490</v>
      </c>
    </row>
    <row r="107" spans="1:4" s="15" customFormat="1" ht="18" customHeight="1">
      <c r="A107" s="61" t="s">
        <v>79</v>
      </c>
      <c r="B107" s="98" t="s">
        <v>249</v>
      </c>
      <c r="C107" s="187">
        <f>SUM('9.2.1'!C107,'9.2.2'!C107,'9.2.3'!C107)</f>
        <v>0</v>
      </c>
      <c r="D107" s="187">
        <f>SUM('9.2.1'!D107,'9.2.2'!D107,'9.2.3'!D107)</f>
        <v>0</v>
      </c>
    </row>
    <row r="108" spans="1:4" s="15" customFormat="1" ht="18" customHeight="1">
      <c r="A108" s="61" t="s">
        <v>80</v>
      </c>
      <c r="B108" s="98" t="s">
        <v>119</v>
      </c>
      <c r="C108" s="187">
        <f>SUM('9.2.1'!C108,'9.2.2'!C108,'9.2.3'!C108)</f>
        <v>0</v>
      </c>
      <c r="D108" s="187">
        <f>SUM('9.2.1'!D108,'9.2.2'!D108,'9.2.3'!D108)</f>
        <v>0</v>
      </c>
    </row>
    <row r="109" spans="1:4" s="15" customFormat="1" ht="18" customHeight="1">
      <c r="A109" s="61" t="s">
        <v>81</v>
      </c>
      <c r="B109" s="98" t="s">
        <v>250</v>
      </c>
      <c r="C109" s="187">
        <f>SUM('9.2.1'!C109,'9.2.2'!C109,'9.2.3'!C109)</f>
        <v>0</v>
      </c>
      <c r="D109" s="187">
        <f>SUM('9.2.1'!D109,'9.2.2'!D109,'9.2.3'!D109)</f>
        <v>0</v>
      </c>
    </row>
    <row r="110" spans="1:4" s="15" customFormat="1" ht="18" customHeight="1">
      <c r="A110" s="61" t="s">
        <v>82</v>
      </c>
      <c r="B110" s="204" t="s">
        <v>133</v>
      </c>
      <c r="C110" s="187">
        <f>SUM('9.2.1'!C110,'9.2.2'!C110,'9.2.3'!C110)</f>
        <v>0</v>
      </c>
      <c r="D110" s="187">
        <f>SUM('9.2.1'!D110,'9.2.2'!D110,'9.2.3'!D110)</f>
        <v>0</v>
      </c>
    </row>
    <row r="111" spans="1:4" s="15" customFormat="1" ht="25.5">
      <c r="A111" s="61" t="s">
        <v>91</v>
      </c>
      <c r="B111" s="205" t="s">
        <v>308</v>
      </c>
      <c r="C111" s="187">
        <f>SUM('9.2.1'!C111,'9.2.2'!C111,'9.2.3'!C111)</f>
        <v>0</v>
      </c>
      <c r="D111" s="187">
        <f>SUM('9.2.1'!D111,'9.2.2'!D111,'9.2.3'!D111)</f>
        <v>0</v>
      </c>
    </row>
    <row r="112" spans="1:4" s="15" customFormat="1" ht="25.5">
      <c r="A112" s="61" t="s">
        <v>93</v>
      </c>
      <c r="B112" s="102" t="s">
        <v>255</v>
      </c>
      <c r="C112" s="187">
        <f>SUM('9.2.1'!C112,'9.2.2'!C112,'9.2.3'!C112)</f>
        <v>0</v>
      </c>
      <c r="D112" s="187">
        <f>SUM('9.2.1'!D112,'9.2.2'!D112,'9.2.3'!D112)</f>
        <v>0</v>
      </c>
    </row>
    <row r="113" spans="1:4" s="15" customFormat="1" ht="25.5">
      <c r="A113" s="61" t="s">
        <v>120</v>
      </c>
      <c r="B113" s="95" t="s">
        <v>239</v>
      </c>
      <c r="C113" s="187">
        <f>SUM('9.2.1'!C113,'9.2.2'!C113,'9.2.3'!C113)</f>
        <v>0</v>
      </c>
      <c r="D113" s="187">
        <f>SUM('9.2.1'!D113,'9.2.2'!D113,'9.2.3'!D113)</f>
        <v>0</v>
      </c>
    </row>
    <row r="114" spans="1:4" s="15" customFormat="1" ht="18.75">
      <c r="A114" s="61" t="s">
        <v>121</v>
      </c>
      <c r="B114" s="95" t="s">
        <v>254</v>
      </c>
      <c r="C114" s="187">
        <f>SUM('9.2.1'!C114,'9.2.2'!C114,'9.2.3'!C114)</f>
        <v>0</v>
      </c>
      <c r="D114" s="187">
        <f>SUM('9.2.1'!D114,'9.2.2'!D114,'9.2.3'!D114)</f>
        <v>0</v>
      </c>
    </row>
    <row r="115" spans="1:4" s="15" customFormat="1" ht="18.75">
      <c r="A115" s="61" t="s">
        <v>122</v>
      </c>
      <c r="B115" s="95" t="s">
        <v>253</v>
      </c>
      <c r="C115" s="187">
        <f>SUM('9.2.1'!C115,'9.2.2'!C115,'9.2.3'!C115)</f>
        <v>0</v>
      </c>
      <c r="D115" s="187">
        <f>SUM('9.2.1'!D115,'9.2.2'!D115,'9.2.3'!D115)</f>
        <v>0</v>
      </c>
    </row>
    <row r="116" spans="1:4" s="15" customFormat="1" ht="25.5">
      <c r="A116" s="61" t="s">
        <v>246</v>
      </c>
      <c r="B116" s="95" t="s">
        <v>242</v>
      </c>
      <c r="C116" s="187">
        <f>SUM('9.2.1'!C116,'9.2.2'!C116,'9.2.3'!C116)</f>
        <v>0</v>
      </c>
      <c r="D116" s="187">
        <f>SUM('9.2.1'!D116,'9.2.2'!D116,'9.2.3'!D116)</f>
        <v>0</v>
      </c>
    </row>
    <row r="117" spans="1:4" s="15" customFormat="1" ht="18.75">
      <c r="A117" s="61" t="s">
        <v>247</v>
      </c>
      <c r="B117" s="95" t="s">
        <v>252</v>
      </c>
      <c r="C117" s="187">
        <f>SUM('9.2.1'!C117,'9.2.2'!C117,'9.2.3'!C117)</f>
        <v>0</v>
      </c>
      <c r="D117" s="187">
        <f>SUM('9.2.1'!D117,'9.2.2'!D117,'9.2.3'!D117)</f>
        <v>0</v>
      </c>
    </row>
    <row r="118" spans="1:4" s="15" customFormat="1" ht="26.25" thickBot="1">
      <c r="A118" s="82" t="s">
        <v>248</v>
      </c>
      <c r="B118" s="95" t="s">
        <v>251</v>
      </c>
      <c r="C118" s="187">
        <f>SUM('9.2.1'!C118,'9.2.2'!C118,'9.2.3'!C118)</f>
        <v>0</v>
      </c>
      <c r="D118" s="187">
        <f>SUM('9.2.1'!D118,'9.2.2'!D118,'9.2.3'!D118)</f>
        <v>0</v>
      </c>
    </row>
    <row r="119" spans="1:4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</row>
    <row r="120" spans="1:4" s="15" customFormat="1" ht="18" customHeight="1">
      <c r="A120" s="61" t="s">
        <v>61</v>
      </c>
      <c r="B120" s="102" t="s">
        <v>38</v>
      </c>
      <c r="C120" s="187">
        <f>SUM('9.2.1'!C120,'9.2.2'!C120,'9.2.3'!C120)</f>
        <v>0</v>
      </c>
      <c r="D120" s="187">
        <f>SUM('9.2.1'!D120,'9.2.2'!D120,'9.2.3'!D120)</f>
        <v>0</v>
      </c>
    </row>
    <row r="121" spans="1:4" s="15" customFormat="1" ht="18" customHeight="1" thickBot="1">
      <c r="A121" s="63" t="s">
        <v>62</v>
      </c>
      <c r="B121" s="98" t="s">
        <v>39</v>
      </c>
      <c r="C121" s="187">
        <f>SUM('9.2.1'!C121,'9.2.2'!C121,'9.2.3'!C121)</f>
        <v>0</v>
      </c>
      <c r="D121" s="187">
        <f>SUM('9.2.1'!D121,'9.2.2'!D121,'9.2.3'!D121)</f>
        <v>0</v>
      </c>
    </row>
    <row r="122" spans="1:4" s="15" customFormat="1" ht="18" customHeight="1" thickBot="1">
      <c r="A122" s="60" t="s">
        <v>8</v>
      </c>
      <c r="B122" s="193" t="s">
        <v>257</v>
      </c>
      <c r="C122" s="53">
        <f>+C89+C105+C119</f>
        <v>66607266</v>
      </c>
      <c r="D122" s="53">
        <f>+D89+D105+D119</f>
        <v>66568986</v>
      </c>
    </row>
    <row r="123" spans="1:4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</row>
    <row r="124" spans="1:4" s="15" customFormat="1" ht="18" customHeight="1">
      <c r="A124" s="61" t="s">
        <v>65</v>
      </c>
      <c r="B124" s="102" t="s">
        <v>258</v>
      </c>
      <c r="C124" s="187">
        <f>SUM('9.2.1'!C124,'9.2.2'!C124,'9.2.3'!C124)</f>
        <v>0</v>
      </c>
      <c r="D124" s="187">
        <f>SUM('9.2.1'!D124,'9.2.2'!D124,'9.2.3'!D124)</f>
        <v>0</v>
      </c>
    </row>
    <row r="125" spans="1:4" s="15" customFormat="1" ht="18" customHeight="1">
      <c r="A125" s="61" t="s">
        <v>66</v>
      </c>
      <c r="B125" s="102" t="s">
        <v>361</v>
      </c>
      <c r="C125" s="187">
        <f>SUM('9.2.1'!C125,'9.2.2'!C125,'9.2.3'!C125)</f>
        <v>0</v>
      </c>
      <c r="D125" s="187">
        <f>SUM('9.2.1'!D125,'9.2.2'!D125,'9.2.3'!D125)</f>
        <v>0</v>
      </c>
    </row>
    <row r="126" spans="1:4" s="15" customFormat="1" ht="18" customHeight="1" thickBot="1">
      <c r="A126" s="82" t="s">
        <v>67</v>
      </c>
      <c r="B126" s="206" t="s">
        <v>259</v>
      </c>
      <c r="C126" s="187">
        <f>SUM('9.2.1'!C126,'9.2.2'!C126,'9.2.3'!C126)</f>
        <v>0</v>
      </c>
      <c r="D126" s="187">
        <f>SUM('9.2.1'!D126,'9.2.2'!D126,'9.2.3'!D126)</f>
        <v>0</v>
      </c>
    </row>
    <row r="127" spans="1:4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</row>
    <row r="128" spans="1:4" s="15" customFormat="1" ht="18" customHeight="1">
      <c r="A128" s="61" t="s">
        <v>68</v>
      </c>
      <c r="B128" s="102" t="s">
        <v>260</v>
      </c>
      <c r="C128" s="187">
        <f>SUM('9.2.1'!C128,'9.2.2'!C128,'9.2.3'!C128)</f>
        <v>0</v>
      </c>
      <c r="D128" s="187">
        <f>SUM('9.2.1'!D128,'9.2.2'!D128,'9.2.3'!D128)</f>
        <v>0</v>
      </c>
    </row>
    <row r="129" spans="1:4" s="15" customFormat="1" ht="18" customHeight="1">
      <c r="A129" s="61" t="s">
        <v>69</v>
      </c>
      <c r="B129" s="102" t="s">
        <v>261</v>
      </c>
      <c r="C129" s="187">
        <f>SUM('9.2.1'!C129,'9.2.2'!C129,'9.2.3'!C129)</f>
        <v>0</v>
      </c>
      <c r="D129" s="187">
        <f>SUM('9.2.1'!D129,'9.2.2'!D129,'9.2.3'!D129)</f>
        <v>0</v>
      </c>
    </row>
    <row r="130" spans="1:4" s="15" customFormat="1" ht="18" customHeight="1">
      <c r="A130" s="61" t="s">
        <v>177</v>
      </c>
      <c r="B130" s="102" t="s">
        <v>262</v>
      </c>
      <c r="C130" s="187">
        <f>SUM('9.2.1'!C130,'9.2.2'!C130,'9.2.3'!C130)</f>
        <v>0</v>
      </c>
      <c r="D130" s="187">
        <f>SUM('9.2.1'!D130,'9.2.2'!D130,'9.2.3'!D130)</f>
        <v>0</v>
      </c>
    </row>
    <row r="131" spans="1:4" s="15" customFormat="1" ht="18" customHeight="1" thickBot="1">
      <c r="A131" s="82" t="s">
        <v>178</v>
      </c>
      <c r="B131" s="206" t="s">
        <v>263</v>
      </c>
      <c r="C131" s="187">
        <f>SUM('9.2.1'!C131,'9.2.2'!C131,'9.2.3'!C131)</f>
        <v>0</v>
      </c>
      <c r="D131" s="187">
        <f>SUM('9.2.1'!D131,'9.2.2'!D131,'9.2.3'!D131)</f>
        <v>0</v>
      </c>
    </row>
    <row r="132" spans="1:4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</row>
    <row r="133" spans="1:4" s="15" customFormat="1" ht="18" customHeight="1">
      <c r="A133" s="61" t="s">
        <v>70</v>
      </c>
      <c r="B133" s="102" t="s">
        <v>265</v>
      </c>
      <c r="C133" s="187">
        <f>SUM('9.2.1'!C133,'9.2.2'!C133,'9.2.3'!C133)</f>
        <v>0</v>
      </c>
      <c r="D133" s="187">
        <f>SUM('9.2.1'!D133,'9.2.2'!D133,'9.2.3'!D133)</f>
        <v>0</v>
      </c>
    </row>
    <row r="134" spans="1:4" s="15" customFormat="1" ht="18" customHeight="1">
      <c r="A134" s="61" t="s">
        <v>71</v>
      </c>
      <c r="B134" s="102" t="s">
        <v>274</v>
      </c>
      <c r="C134" s="187">
        <f>SUM('9.2.1'!C134,'9.2.2'!C134,'9.2.3'!C134)</f>
        <v>0</v>
      </c>
      <c r="D134" s="187">
        <f>SUM('9.2.1'!D134,'9.2.2'!D134,'9.2.3'!D134)</f>
        <v>0</v>
      </c>
    </row>
    <row r="135" spans="1:4" s="15" customFormat="1" ht="18" customHeight="1">
      <c r="A135" s="61" t="s">
        <v>187</v>
      </c>
      <c r="B135" s="102" t="s">
        <v>266</v>
      </c>
      <c r="C135" s="187">
        <f>SUM('9.2.1'!C135,'9.2.2'!C135,'9.2.3'!C135)</f>
        <v>0</v>
      </c>
      <c r="D135" s="187">
        <f>SUM('9.2.1'!D135,'9.2.2'!D135,'9.2.3'!D135)</f>
        <v>0</v>
      </c>
    </row>
    <row r="136" spans="1:4" s="15" customFormat="1" ht="18" customHeight="1" thickBot="1">
      <c r="A136" s="82" t="s">
        <v>188</v>
      </c>
      <c r="B136" s="206" t="s">
        <v>320</v>
      </c>
      <c r="C136" s="187">
        <f>SUM('9.2.1'!C136,'9.2.2'!C136,'9.2.3'!C136)</f>
        <v>0</v>
      </c>
      <c r="D136" s="187">
        <f>SUM('9.2.1'!D136,'9.2.2'!D136,'9.2.3'!D136)</f>
        <v>0</v>
      </c>
    </row>
    <row r="137" spans="1:4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</row>
    <row r="138" spans="1:4" s="15" customFormat="1" ht="18" customHeight="1">
      <c r="A138" s="61" t="s">
        <v>113</v>
      </c>
      <c r="B138" s="102" t="s">
        <v>268</v>
      </c>
      <c r="C138" s="187">
        <f>SUM('9.2.1'!C138,'9.2.2'!C138,'9.2.3'!C138)</f>
        <v>0</v>
      </c>
      <c r="D138" s="187">
        <f>SUM('9.2.1'!D138,'9.2.2'!D138,'9.2.3'!D138)</f>
        <v>0</v>
      </c>
    </row>
    <row r="139" spans="1:4" s="15" customFormat="1" ht="18" customHeight="1">
      <c r="A139" s="61" t="s">
        <v>114</v>
      </c>
      <c r="B139" s="102" t="s">
        <v>269</v>
      </c>
      <c r="C139" s="187">
        <f>SUM('9.2.1'!C139,'9.2.2'!C139,'9.2.3'!C139)</f>
        <v>0</v>
      </c>
      <c r="D139" s="187">
        <f>SUM('9.2.1'!D139,'9.2.2'!D139,'9.2.3'!D139)</f>
        <v>0</v>
      </c>
    </row>
    <row r="140" spans="1:4" s="15" customFormat="1" ht="18" customHeight="1">
      <c r="A140" s="61" t="s">
        <v>132</v>
      </c>
      <c r="B140" s="102" t="s">
        <v>270</v>
      </c>
      <c r="C140" s="187">
        <f>SUM('9.2.1'!C140,'9.2.2'!C140,'9.2.3'!C140)</f>
        <v>0</v>
      </c>
      <c r="D140" s="187">
        <f>SUM('9.2.1'!D140,'9.2.2'!D140,'9.2.3'!D140)</f>
        <v>0</v>
      </c>
    </row>
    <row r="141" spans="1:4" s="15" customFormat="1" ht="18" customHeight="1" thickBot="1">
      <c r="A141" s="61" t="s">
        <v>190</v>
      </c>
      <c r="B141" s="102" t="s">
        <v>271</v>
      </c>
      <c r="C141" s="187">
        <f>SUM('9.2.1'!C141,'9.2.2'!C141,'9.2.3'!C141)</f>
        <v>0</v>
      </c>
      <c r="D141" s="187">
        <f>SUM('9.2.1'!D141,'9.2.2'!D141,'9.2.3'!D141)</f>
        <v>0</v>
      </c>
    </row>
    <row r="142" spans="1:4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</row>
    <row r="143" spans="1:4" s="15" customFormat="1" ht="18" customHeight="1" thickBot="1">
      <c r="A143" s="87" t="s">
        <v>14</v>
      </c>
      <c r="B143" s="207" t="s">
        <v>273</v>
      </c>
      <c r="C143" s="86">
        <f>+C122+C142</f>
        <v>66607266</v>
      </c>
      <c r="D143" s="86">
        <f>+D122+D142</f>
        <v>66568986</v>
      </c>
    </row>
    <row r="144" spans="1:4" s="15" customFormat="1" ht="18" customHeight="1" thickBot="1">
      <c r="A144" s="88"/>
      <c r="B144" s="89"/>
      <c r="C144" s="75"/>
      <c r="D144" s="75"/>
    </row>
    <row r="145" spans="1:5" s="15" customFormat="1" ht="18" customHeight="1" thickBot="1">
      <c r="A145" s="90" t="s">
        <v>338</v>
      </c>
      <c r="B145" s="91"/>
      <c r="C145" s="92">
        <f>SUM('9.2.1'!C145,'9.2.2'!C145,'9.2.3'!C145)</f>
        <v>10</v>
      </c>
      <c r="D145" s="92">
        <f>SUM('9.2.1'!D145,'9.2.2'!D145,'9.2.3'!D145)</f>
        <v>10</v>
      </c>
      <c r="E145" s="23"/>
    </row>
    <row r="146" spans="1:4" s="21" customFormat="1" ht="18" customHeight="1" thickBot="1">
      <c r="A146" s="90" t="s">
        <v>128</v>
      </c>
      <c r="B146" s="91"/>
      <c r="C146" s="92">
        <f>SUM('9.2.1'!C146,'9.2.2'!C146,'9.2.3'!C146)</f>
        <v>0</v>
      </c>
      <c r="D146" s="92">
        <f>SUM('9.2.1'!D146,'9.2.2'!D146,'9.2.3'!D146)</f>
        <v>0</v>
      </c>
    </row>
    <row r="147" spans="3:4" s="15" customFormat="1" ht="18" customHeight="1">
      <c r="C147" s="24"/>
      <c r="D147" s="24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NAGYMÁNYOK VÁROS ÖNKORMÁNYZATÁNAK&amp;R&amp;"Times New Roman CE,Félkövér dőlt"&amp;11 1. melléklet az 6/2019 (IX.30.) önkormányzati rendelethez</oddHeader>
  </headerFooter>
  <rowBreaks count="1" manualBreakCount="1">
    <brk id="87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88">
      <selection activeCell="E97" sqref="E1:E16384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6.125" style="11" bestFit="1" customWidth="1"/>
    <col min="4" max="4" width="21.625" style="11" customWidth="1"/>
    <col min="5" max="16384" width="9.375" style="12" customWidth="1"/>
  </cols>
  <sheetData>
    <row r="1" spans="1:4" s="15" customFormat="1" ht="39" customHeight="1">
      <c r="A1" s="293" t="s">
        <v>371</v>
      </c>
      <c r="B1" s="293"/>
      <c r="C1" s="293"/>
      <c r="D1" s="293"/>
    </row>
    <row r="2" spans="1:3" s="15" customFormat="1" ht="18" customHeight="1">
      <c r="A2" s="181"/>
      <c r="B2" s="292" t="s">
        <v>347</v>
      </c>
      <c r="C2" s="292"/>
    </row>
    <row r="3" spans="1:3" s="15" customFormat="1" ht="18" customHeight="1">
      <c r="A3" s="281" t="s">
        <v>2</v>
      </c>
      <c r="B3" s="281"/>
      <c r="C3" s="281"/>
    </row>
    <row r="4" spans="1:4" s="15" customFormat="1" ht="18" customHeight="1" thickBot="1">
      <c r="A4" s="282"/>
      <c r="B4" s="282"/>
      <c r="C4" s="16"/>
      <c r="D4" s="16"/>
    </row>
    <row r="5" spans="1:4" s="15" customFormat="1" ht="18" customHeight="1" thickBot="1">
      <c r="A5" s="17" t="s">
        <v>47</v>
      </c>
      <c r="B5" s="208" t="s">
        <v>4</v>
      </c>
      <c r="C5" s="18" t="s">
        <v>315</v>
      </c>
      <c r="D5" s="18" t="s">
        <v>387</v>
      </c>
    </row>
    <row r="6" spans="1:4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</row>
    <row r="7" spans="1:4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</row>
    <row r="8" spans="1:4" s="21" customFormat="1" ht="27">
      <c r="A8" s="61" t="s">
        <v>72</v>
      </c>
      <c r="B8" s="169" t="s">
        <v>321</v>
      </c>
      <c r="C8" s="55"/>
      <c r="D8" s="55"/>
    </row>
    <row r="9" spans="1:4" s="21" customFormat="1" ht="27">
      <c r="A9" s="62" t="s">
        <v>73</v>
      </c>
      <c r="B9" s="93" t="s">
        <v>322</v>
      </c>
      <c r="C9" s="57"/>
      <c r="D9" s="57"/>
    </row>
    <row r="10" spans="1:4" s="21" customFormat="1" ht="27">
      <c r="A10" s="62" t="s">
        <v>74</v>
      </c>
      <c r="B10" s="93" t="s">
        <v>323</v>
      </c>
      <c r="C10" s="57"/>
      <c r="D10" s="57"/>
    </row>
    <row r="11" spans="1:4" s="21" customFormat="1" ht="18.75">
      <c r="A11" s="62" t="s">
        <v>317</v>
      </c>
      <c r="B11" s="93" t="s">
        <v>324</v>
      </c>
      <c r="C11" s="57"/>
      <c r="D11" s="57"/>
    </row>
    <row r="12" spans="1:4" s="21" customFormat="1" ht="25.5">
      <c r="A12" s="62" t="s">
        <v>86</v>
      </c>
      <c r="B12" s="190" t="s">
        <v>326</v>
      </c>
      <c r="C12" s="58"/>
      <c r="D12" s="58"/>
    </row>
    <row r="13" spans="1:4" s="21" customFormat="1" ht="19.5" thickBot="1">
      <c r="A13" s="63" t="s">
        <v>318</v>
      </c>
      <c r="B13" s="93" t="s">
        <v>325</v>
      </c>
      <c r="C13" s="59"/>
      <c r="D13" s="59"/>
    </row>
    <row r="14" spans="1:4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</row>
    <row r="15" spans="1:4" s="21" customFormat="1" ht="18" customHeight="1">
      <c r="A15" s="61" t="s">
        <v>78</v>
      </c>
      <c r="B15" s="169" t="s">
        <v>153</v>
      </c>
      <c r="C15" s="55"/>
      <c r="D15" s="55"/>
    </row>
    <row r="16" spans="1:4" s="21" customFormat="1" ht="18.75">
      <c r="A16" s="62" t="s">
        <v>79</v>
      </c>
      <c r="B16" s="93" t="s">
        <v>154</v>
      </c>
      <c r="C16" s="57"/>
      <c r="D16" s="57"/>
    </row>
    <row r="17" spans="1:4" s="21" customFormat="1" ht="27">
      <c r="A17" s="62" t="s">
        <v>80</v>
      </c>
      <c r="B17" s="93" t="s">
        <v>304</v>
      </c>
      <c r="C17" s="57"/>
      <c r="D17" s="57"/>
    </row>
    <row r="18" spans="1:4" s="21" customFormat="1" ht="27">
      <c r="A18" s="62" t="s">
        <v>81</v>
      </c>
      <c r="B18" s="93" t="s">
        <v>305</v>
      </c>
      <c r="C18" s="57"/>
      <c r="D18" s="57"/>
    </row>
    <row r="19" spans="1:4" s="21" customFormat="1" ht="25.5">
      <c r="A19" s="62" t="s">
        <v>82</v>
      </c>
      <c r="B19" s="51" t="s">
        <v>327</v>
      </c>
      <c r="C19" s="57"/>
      <c r="D19" s="57">
        <v>0</v>
      </c>
    </row>
    <row r="20" spans="1:4" s="21" customFormat="1" ht="19.5" thickBot="1">
      <c r="A20" s="63" t="s">
        <v>91</v>
      </c>
      <c r="B20" s="192" t="s">
        <v>155</v>
      </c>
      <c r="C20" s="65"/>
      <c r="D20" s="65"/>
    </row>
    <row r="21" spans="1:4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</row>
    <row r="22" spans="1:4" s="21" customFormat="1" ht="18.75">
      <c r="A22" s="61" t="s">
        <v>61</v>
      </c>
      <c r="B22" s="169" t="s">
        <v>319</v>
      </c>
      <c r="C22" s="55"/>
      <c r="D22" s="55"/>
    </row>
    <row r="23" spans="1:4" s="21" customFormat="1" ht="27">
      <c r="A23" s="62" t="s">
        <v>62</v>
      </c>
      <c r="B23" s="93" t="s">
        <v>156</v>
      </c>
      <c r="C23" s="57"/>
      <c r="D23" s="57"/>
    </row>
    <row r="24" spans="1:4" s="21" customFormat="1" ht="27">
      <c r="A24" s="62" t="s">
        <v>63</v>
      </c>
      <c r="B24" s="93" t="s">
        <v>306</v>
      </c>
      <c r="C24" s="57"/>
      <c r="D24" s="57"/>
    </row>
    <row r="25" spans="1:4" s="21" customFormat="1" ht="27">
      <c r="A25" s="62" t="s">
        <v>64</v>
      </c>
      <c r="B25" s="93" t="s">
        <v>307</v>
      </c>
      <c r="C25" s="57"/>
      <c r="D25" s="57"/>
    </row>
    <row r="26" spans="1:4" s="21" customFormat="1" ht="18.75">
      <c r="A26" s="62" t="s">
        <v>103</v>
      </c>
      <c r="B26" s="93" t="s">
        <v>157</v>
      </c>
      <c r="C26" s="57"/>
      <c r="D26" s="57"/>
    </row>
    <row r="27" spans="1:4" s="21" customFormat="1" ht="18" customHeight="1" thickBot="1">
      <c r="A27" s="63" t="s">
        <v>104</v>
      </c>
      <c r="B27" s="192" t="s">
        <v>158</v>
      </c>
      <c r="C27" s="65"/>
      <c r="D27" s="65"/>
    </row>
    <row r="28" spans="1:4" s="21" customFormat="1" ht="18" customHeight="1" thickBot="1">
      <c r="A28" s="60" t="s">
        <v>105</v>
      </c>
      <c r="B28" s="193" t="s">
        <v>159</v>
      </c>
      <c r="C28" s="53">
        <f>SUM(C29,C32:C34)</f>
        <v>0</v>
      </c>
      <c r="D28" s="53">
        <f>SUM(D29,D32:D34)</f>
        <v>0</v>
      </c>
    </row>
    <row r="29" spans="1:4" s="21" customFormat="1" ht="18" customHeight="1">
      <c r="A29" s="61" t="s">
        <v>160</v>
      </c>
      <c r="B29" s="169" t="s">
        <v>166</v>
      </c>
      <c r="C29" s="66">
        <f>SUM(C30:C31)</f>
        <v>0</v>
      </c>
      <c r="D29" s="66">
        <f>SUM(D30:D31)</f>
        <v>0</v>
      </c>
    </row>
    <row r="30" spans="1:4" s="21" customFormat="1" ht="18" customHeight="1">
      <c r="A30" s="62" t="s">
        <v>161</v>
      </c>
      <c r="B30" s="93" t="s">
        <v>329</v>
      </c>
      <c r="C30" s="94"/>
      <c r="D30" s="94"/>
    </row>
    <row r="31" spans="1:4" s="21" customFormat="1" ht="18" customHeight="1">
      <c r="A31" s="62" t="s">
        <v>162</v>
      </c>
      <c r="B31" s="93" t="s">
        <v>330</v>
      </c>
      <c r="C31" s="94"/>
      <c r="D31" s="94"/>
    </row>
    <row r="32" spans="1:4" s="21" customFormat="1" ht="18" customHeight="1">
      <c r="A32" s="62" t="s">
        <v>163</v>
      </c>
      <c r="B32" s="93" t="s">
        <v>331</v>
      </c>
      <c r="C32" s="57"/>
      <c r="D32" s="57"/>
    </row>
    <row r="33" spans="1:4" s="21" customFormat="1" ht="18.75">
      <c r="A33" s="62" t="s">
        <v>164</v>
      </c>
      <c r="B33" s="93" t="s">
        <v>167</v>
      </c>
      <c r="C33" s="57"/>
      <c r="D33" s="57"/>
    </row>
    <row r="34" spans="1:4" s="21" customFormat="1" ht="18" customHeight="1" thickBot="1">
      <c r="A34" s="63" t="s">
        <v>165</v>
      </c>
      <c r="B34" s="192" t="s">
        <v>168</v>
      </c>
      <c r="C34" s="65"/>
      <c r="D34" s="65"/>
    </row>
    <row r="35" spans="1:4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</row>
    <row r="36" spans="1:4" s="21" customFormat="1" ht="18" customHeight="1">
      <c r="A36" s="61" t="s">
        <v>65</v>
      </c>
      <c r="B36" s="169" t="s">
        <v>172</v>
      </c>
      <c r="C36" s="55"/>
      <c r="D36" s="55"/>
    </row>
    <row r="37" spans="1:4" s="21" customFormat="1" ht="18" customHeight="1">
      <c r="A37" s="62" t="s">
        <v>66</v>
      </c>
      <c r="B37" s="93" t="s">
        <v>332</v>
      </c>
      <c r="C37" s="57"/>
      <c r="D37" s="57"/>
    </row>
    <row r="38" spans="1:4" s="21" customFormat="1" ht="18" customHeight="1">
      <c r="A38" s="62" t="s">
        <v>67</v>
      </c>
      <c r="B38" s="93" t="s">
        <v>333</v>
      </c>
      <c r="C38" s="57"/>
      <c r="D38" s="57"/>
    </row>
    <row r="39" spans="1:4" s="21" customFormat="1" ht="18" customHeight="1">
      <c r="A39" s="62" t="s">
        <v>107</v>
      </c>
      <c r="B39" s="93" t="s">
        <v>334</v>
      </c>
      <c r="C39" s="57"/>
      <c r="D39" s="57"/>
    </row>
    <row r="40" spans="1:4" s="21" customFormat="1" ht="18" customHeight="1">
      <c r="A40" s="62" t="s">
        <v>108</v>
      </c>
      <c r="B40" s="93" t="s">
        <v>335</v>
      </c>
      <c r="C40" s="57"/>
      <c r="D40" s="57"/>
    </row>
    <row r="41" spans="1:4" s="21" customFormat="1" ht="18" customHeight="1">
      <c r="A41" s="62" t="s">
        <v>109</v>
      </c>
      <c r="B41" s="93" t="s">
        <v>336</v>
      </c>
      <c r="C41" s="57"/>
      <c r="D41" s="57"/>
    </row>
    <row r="42" spans="1:4" s="21" customFormat="1" ht="18" customHeight="1">
      <c r="A42" s="62" t="s">
        <v>110</v>
      </c>
      <c r="B42" s="93" t="s">
        <v>173</v>
      </c>
      <c r="C42" s="57"/>
      <c r="D42" s="57"/>
    </row>
    <row r="43" spans="1:4" s="21" customFormat="1" ht="18" customHeight="1">
      <c r="A43" s="62" t="s">
        <v>111</v>
      </c>
      <c r="B43" s="93" t="s">
        <v>174</v>
      </c>
      <c r="C43" s="57"/>
      <c r="D43" s="57"/>
    </row>
    <row r="44" spans="1:4" s="21" customFormat="1" ht="18" customHeight="1">
      <c r="A44" s="62" t="s">
        <v>170</v>
      </c>
      <c r="B44" s="93" t="s">
        <v>175</v>
      </c>
      <c r="C44" s="57"/>
      <c r="D44" s="57"/>
    </row>
    <row r="45" spans="1:4" s="21" customFormat="1" ht="18" customHeight="1" thickBot="1">
      <c r="A45" s="63" t="s">
        <v>171</v>
      </c>
      <c r="B45" s="192" t="s">
        <v>337</v>
      </c>
      <c r="C45" s="65"/>
      <c r="D45" s="65"/>
    </row>
    <row r="46" spans="1:4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</row>
    <row r="47" spans="1:4" s="21" customFormat="1" ht="18" customHeight="1">
      <c r="A47" s="61" t="s">
        <v>68</v>
      </c>
      <c r="B47" s="169" t="s">
        <v>180</v>
      </c>
      <c r="C47" s="55"/>
      <c r="D47" s="55"/>
    </row>
    <row r="48" spans="1:4" s="21" customFormat="1" ht="18" customHeight="1">
      <c r="A48" s="62" t="s">
        <v>69</v>
      </c>
      <c r="B48" s="93" t="s">
        <v>181</v>
      </c>
      <c r="C48" s="57"/>
      <c r="D48" s="57"/>
    </row>
    <row r="49" spans="1:4" s="21" customFormat="1" ht="18" customHeight="1">
      <c r="A49" s="62" t="s">
        <v>177</v>
      </c>
      <c r="B49" s="93" t="s">
        <v>182</v>
      </c>
      <c r="C49" s="57"/>
      <c r="D49" s="57"/>
    </row>
    <row r="50" spans="1:4" s="21" customFormat="1" ht="18" customHeight="1">
      <c r="A50" s="62" t="s">
        <v>178</v>
      </c>
      <c r="B50" s="93" t="s">
        <v>183</v>
      </c>
      <c r="C50" s="57"/>
      <c r="D50" s="57"/>
    </row>
    <row r="51" spans="1:4" s="21" customFormat="1" ht="18" customHeight="1" thickBot="1">
      <c r="A51" s="63" t="s">
        <v>179</v>
      </c>
      <c r="B51" s="192" t="s">
        <v>184</v>
      </c>
      <c r="C51" s="65"/>
      <c r="D51" s="65"/>
    </row>
    <row r="52" spans="1:4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</row>
    <row r="53" spans="1:4" s="21" customFormat="1" ht="27">
      <c r="A53" s="61" t="s">
        <v>70</v>
      </c>
      <c r="B53" s="169" t="s">
        <v>311</v>
      </c>
      <c r="C53" s="55"/>
      <c r="D53" s="55"/>
    </row>
    <row r="54" spans="1:4" s="21" customFormat="1" ht="27">
      <c r="A54" s="62" t="s">
        <v>71</v>
      </c>
      <c r="B54" s="93" t="s">
        <v>312</v>
      </c>
      <c r="C54" s="57"/>
      <c r="D54" s="57"/>
    </row>
    <row r="55" spans="1:4" s="21" customFormat="1" ht="18.75">
      <c r="A55" s="62" t="s">
        <v>187</v>
      </c>
      <c r="B55" s="93" t="s">
        <v>185</v>
      </c>
      <c r="C55" s="57"/>
      <c r="D55" s="57"/>
    </row>
    <row r="56" spans="1:4" s="21" customFormat="1" ht="19.5" thickBot="1">
      <c r="A56" s="63" t="s">
        <v>188</v>
      </c>
      <c r="B56" s="192" t="s">
        <v>186</v>
      </c>
      <c r="C56" s="65"/>
      <c r="D56" s="65"/>
    </row>
    <row r="57" spans="1:4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</row>
    <row r="58" spans="1:4" s="21" customFormat="1" ht="27">
      <c r="A58" s="61" t="s">
        <v>113</v>
      </c>
      <c r="B58" s="169" t="s">
        <v>313</v>
      </c>
      <c r="C58" s="57"/>
      <c r="D58" s="57"/>
    </row>
    <row r="59" spans="1:4" s="21" customFormat="1" ht="18.75">
      <c r="A59" s="62" t="s">
        <v>114</v>
      </c>
      <c r="B59" s="93" t="s">
        <v>314</v>
      </c>
      <c r="C59" s="57"/>
      <c r="D59" s="57"/>
    </row>
    <row r="60" spans="1:4" s="21" customFormat="1" ht="18.75">
      <c r="A60" s="62" t="s">
        <v>132</v>
      </c>
      <c r="B60" s="93" t="s">
        <v>191</v>
      </c>
      <c r="C60" s="57"/>
      <c r="D60" s="57"/>
    </row>
    <row r="61" spans="1:4" s="21" customFormat="1" ht="19.5" thickBot="1">
      <c r="A61" s="63" t="s">
        <v>190</v>
      </c>
      <c r="B61" s="192" t="s">
        <v>192</v>
      </c>
      <c r="C61" s="57"/>
      <c r="D61" s="57"/>
    </row>
    <row r="62" spans="1:4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</row>
    <row r="63" spans="1:4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</row>
    <row r="64" spans="1:4" s="21" customFormat="1" ht="18" customHeight="1">
      <c r="A64" s="61" t="s">
        <v>222</v>
      </c>
      <c r="B64" s="169" t="s">
        <v>194</v>
      </c>
      <c r="C64" s="57"/>
      <c r="D64" s="57"/>
    </row>
    <row r="65" spans="1:4" s="21" customFormat="1" ht="27">
      <c r="A65" s="62" t="s">
        <v>231</v>
      </c>
      <c r="B65" s="93" t="s">
        <v>195</v>
      </c>
      <c r="C65" s="57"/>
      <c r="D65" s="57"/>
    </row>
    <row r="66" spans="1:4" s="21" customFormat="1" ht="19.5" thickBot="1">
      <c r="A66" s="63" t="s">
        <v>232</v>
      </c>
      <c r="B66" s="194" t="s">
        <v>196</v>
      </c>
      <c r="C66" s="57"/>
      <c r="D66" s="57"/>
    </row>
    <row r="67" spans="1:4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</row>
    <row r="68" spans="1:4" s="21" customFormat="1" ht="18.75">
      <c r="A68" s="61" t="s">
        <v>95</v>
      </c>
      <c r="B68" s="169" t="s">
        <v>199</v>
      </c>
      <c r="C68" s="57"/>
      <c r="D68" s="57"/>
    </row>
    <row r="69" spans="1:4" s="21" customFormat="1" ht="18.75">
      <c r="A69" s="62" t="s">
        <v>96</v>
      </c>
      <c r="B69" s="93" t="s">
        <v>200</v>
      </c>
      <c r="C69" s="57"/>
      <c r="D69" s="57"/>
    </row>
    <row r="70" spans="1:4" s="21" customFormat="1" ht="18.75">
      <c r="A70" s="62" t="s">
        <v>223</v>
      </c>
      <c r="B70" s="93" t="s">
        <v>201</v>
      </c>
      <c r="C70" s="57"/>
      <c r="D70" s="57"/>
    </row>
    <row r="71" spans="1:4" s="21" customFormat="1" ht="19.5" thickBot="1">
      <c r="A71" s="63" t="s">
        <v>224</v>
      </c>
      <c r="B71" s="192" t="s">
        <v>202</v>
      </c>
      <c r="C71" s="57"/>
      <c r="D71" s="57"/>
    </row>
    <row r="72" spans="1:4" s="21" customFormat="1" ht="18" customHeight="1" thickBot="1">
      <c r="A72" s="67" t="s">
        <v>203</v>
      </c>
      <c r="B72" s="191" t="s">
        <v>204</v>
      </c>
      <c r="C72" s="53">
        <f>SUM(C73:C74)</f>
        <v>584266</v>
      </c>
      <c r="D72" s="53">
        <f>SUM(D73:D74)</f>
        <v>545986</v>
      </c>
    </row>
    <row r="73" spans="1:4" s="21" customFormat="1" ht="18" customHeight="1">
      <c r="A73" s="61" t="s">
        <v>225</v>
      </c>
      <c r="B73" s="169" t="s">
        <v>205</v>
      </c>
      <c r="C73" s="57">
        <v>584266</v>
      </c>
      <c r="D73" s="57">
        <v>545986</v>
      </c>
    </row>
    <row r="74" spans="1:4" s="21" customFormat="1" ht="18" customHeight="1" thickBot="1">
      <c r="A74" s="63" t="s">
        <v>226</v>
      </c>
      <c r="B74" s="169" t="s">
        <v>362</v>
      </c>
      <c r="C74" s="57">
        <v>0</v>
      </c>
      <c r="D74" s="57">
        <v>0</v>
      </c>
    </row>
    <row r="75" spans="1:4" s="21" customFormat="1" ht="18" customHeight="1" thickBot="1">
      <c r="A75" s="67" t="s">
        <v>206</v>
      </c>
      <c r="B75" s="191" t="s">
        <v>207</v>
      </c>
      <c r="C75" s="53">
        <f>SUM(C76:C78)</f>
        <v>66023000</v>
      </c>
      <c r="D75" s="53">
        <f>SUM(D76:D78)</f>
        <v>66023000</v>
      </c>
    </row>
    <row r="76" spans="1:2" s="21" customFormat="1" ht="18" customHeight="1">
      <c r="A76" s="61" t="s">
        <v>227</v>
      </c>
      <c r="B76" s="169" t="s">
        <v>344</v>
      </c>
    </row>
    <row r="77" spans="1:4" s="21" customFormat="1" ht="18" customHeight="1">
      <c r="A77" s="62" t="s">
        <v>228</v>
      </c>
      <c r="B77" s="93" t="s">
        <v>208</v>
      </c>
      <c r="C77" s="57"/>
      <c r="D77" s="57"/>
    </row>
    <row r="78" spans="1:4" s="21" customFormat="1" ht="18" customHeight="1" thickBot="1">
      <c r="A78" s="63" t="s">
        <v>229</v>
      </c>
      <c r="B78" s="192" t="s">
        <v>354</v>
      </c>
      <c r="C78" s="57">
        <v>66023000</v>
      </c>
      <c r="D78" s="57">
        <v>66023000</v>
      </c>
    </row>
    <row r="79" spans="1:4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</row>
    <row r="80" spans="1:4" s="21" customFormat="1" ht="18" customHeight="1">
      <c r="A80" s="68" t="s">
        <v>211</v>
      </c>
      <c r="B80" s="169" t="s">
        <v>212</v>
      </c>
      <c r="C80" s="57"/>
      <c r="D80" s="57"/>
    </row>
    <row r="81" spans="1:4" s="21" customFormat="1" ht="30">
      <c r="A81" s="69" t="s">
        <v>213</v>
      </c>
      <c r="B81" s="93" t="s">
        <v>214</v>
      </c>
      <c r="C81" s="57"/>
      <c r="D81" s="57"/>
    </row>
    <row r="82" spans="1:4" s="21" customFormat="1" ht="20.25" customHeight="1">
      <c r="A82" s="69" t="s">
        <v>215</v>
      </c>
      <c r="B82" s="93" t="s">
        <v>216</v>
      </c>
      <c r="C82" s="57"/>
      <c r="D82" s="57"/>
    </row>
    <row r="83" spans="1:4" s="21" customFormat="1" ht="18" customHeight="1" thickBot="1">
      <c r="A83" s="70" t="s">
        <v>217</v>
      </c>
      <c r="B83" s="192" t="s">
        <v>218</v>
      </c>
      <c r="C83" s="57"/>
      <c r="D83" s="57"/>
    </row>
    <row r="84" spans="1:4" s="21" customFormat="1" ht="19.5" thickBot="1">
      <c r="A84" s="67" t="s">
        <v>219</v>
      </c>
      <c r="B84" s="191" t="s">
        <v>353</v>
      </c>
      <c r="C84" s="71"/>
      <c r="D84" s="71"/>
    </row>
    <row r="85" spans="1:4" s="21" customFormat="1" ht="19.5" thickBot="1">
      <c r="A85" s="67" t="s">
        <v>220</v>
      </c>
      <c r="B85" s="195" t="s">
        <v>221</v>
      </c>
      <c r="C85" s="53">
        <f>+C63+C67+C72+C75+C79+C84</f>
        <v>66607266</v>
      </c>
      <c r="D85" s="53">
        <f>+D63+D67+D72+D75+D79+D84</f>
        <v>66568986</v>
      </c>
    </row>
    <row r="86" spans="1:4" s="21" customFormat="1" ht="18" customHeight="1" thickBot="1">
      <c r="A86" s="72" t="s">
        <v>233</v>
      </c>
      <c r="B86" s="196" t="s">
        <v>300</v>
      </c>
      <c r="C86" s="53">
        <f>+C62+C85</f>
        <v>66607266</v>
      </c>
      <c r="D86" s="53">
        <f>+D62+D85</f>
        <v>66568986</v>
      </c>
    </row>
    <row r="87" spans="1:4" s="21" customFormat="1" ht="19.5" thickBot="1">
      <c r="A87" s="73"/>
      <c r="B87" s="197"/>
      <c r="C87" s="74"/>
      <c r="D87" s="74"/>
    </row>
    <row r="88" spans="1:4" s="15" customFormat="1" ht="18" customHeight="1" thickBot="1">
      <c r="A88" s="183" t="s">
        <v>37</v>
      </c>
      <c r="B88" s="198"/>
      <c r="C88" s="184"/>
      <c r="D88" s="184"/>
    </row>
    <row r="89" spans="1:4" s="22" customFormat="1" ht="18" customHeight="1" thickBot="1">
      <c r="A89" s="60" t="s">
        <v>5</v>
      </c>
      <c r="B89" s="199" t="s">
        <v>351</v>
      </c>
      <c r="C89" s="185">
        <f>SUM(C90:C94)</f>
        <v>65607776</v>
      </c>
      <c r="D89" s="185">
        <f>SUM(D90:D94)</f>
        <v>65541496</v>
      </c>
    </row>
    <row r="90" spans="1:4" s="15" customFormat="1" ht="18" customHeight="1">
      <c r="A90" s="61" t="s">
        <v>72</v>
      </c>
      <c r="B90" s="200" t="s">
        <v>33</v>
      </c>
      <c r="C90" s="55">
        <v>47089373</v>
      </c>
      <c r="D90" s="55">
        <v>44523734</v>
      </c>
    </row>
    <row r="91" spans="1:4" s="21" customFormat="1" ht="18" customHeight="1">
      <c r="A91" s="62" t="s">
        <v>73</v>
      </c>
      <c r="B91" s="95" t="s">
        <v>115</v>
      </c>
      <c r="C91" s="55">
        <v>9808655</v>
      </c>
      <c r="D91" s="55">
        <v>12374294</v>
      </c>
    </row>
    <row r="92" spans="1:4" s="15" customFormat="1" ht="18" customHeight="1">
      <c r="A92" s="62" t="s">
        <v>74</v>
      </c>
      <c r="B92" s="95" t="s">
        <v>94</v>
      </c>
      <c r="C92" s="55">
        <v>8709748</v>
      </c>
      <c r="D92" s="55">
        <v>8643468</v>
      </c>
    </row>
    <row r="93" spans="1:4" s="15" customFormat="1" ht="18" customHeight="1">
      <c r="A93" s="62" t="s">
        <v>75</v>
      </c>
      <c r="B93" s="201" t="s">
        <v>116</v>
      </c>
      <c r="C93" s="55"/>
      <c r="D93" s="55"/>
    </row>
    <row r="94" spans="1:4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</row>
    <row r="95" spans="1:4" s="15" customFormat="1" ht="18" customHeight="1">
      <c r="A95" s="62" t="s">
        <v>76</v>
      </c>
      <c r="B95" s="95" t="s">
        <v>236</v>
      </c>
      <c r="C95" s="55"/>
      <c r="D95" s="55"/>
    </row>
    <row r="96" spans="1:4" s="15" customFormat="1" ht="18" customHeight="1">
      <c r="A96" s="62" t="s">
        <v>77</v>
      </c>
      <c r="B96" s="97" t="s">
        <v>237</v>
      </c>
      <c r="C96" s="55"/>
      <c r="D96" s="55"/>
    </row>
    <row r="97" spans="1:4" s="15" customFormat="1" ht="18" customHeight="1">
      <c r="A97" s="62" t="s">
        <v>87</v>
      </c>
      <c r="B97" s="95" t="s">
        <v>238</v>
      </c>
      <c r="C97" s="55"/>
      <c r="D97" s="55"/>
    </row>
    <row r="98" spans="1:4" s="15" customFormat="1" ht="18" customHeight="1">
      <c r="A98" s="62" t="s">
        <v>88</v>
      </c>
      <c r="B98" s="95" t="s">
        <v>358</v>
      </c>
      <c r="C98" s="55"/>
      <c r="D98" s="55"/>
    </row>
    <row r="99" spans="1:4" s="15" customFormat="1" ht="18" customHeight="1">
      <c r="A99" s="62" t="s">
        <v>89</v>
      </c>
      <c r="B99" s="97" t="s">
        <v>240</v>
      </c>
      <c r="C99" s="55"/>
      <c r="D99" s="55"/>
    </row>
    <row r="100" spans="1:4" s="15" customFormat="1" ht="18" customHeight="1">
      <c r="A100" s="62" t="s">
        <v>90</v>
      </c>
      <c r="B100" s="97" t="s">
        <v>241</v>
      </c>
      <c r="C100" s="55"/>
      <c r="D100" s="55"/>
    </row>
    <row r="101" spans="1:4" s="15" customFormat="1" ht="18" customHeight="1">
      <c r="A101" s="62" t="s">
        <v>92</v>
      </c>
      <c r="B101" s="95" t="s">
        <v>359</v>
      </c>
      <c r="C101" s="55"/>
      <c r="D101" s="55"/>
    </row>
    <row r="102" spans="1:4" s="15" customFormat="1" ht="18" customHeight="1">
      <c r="A102" s="82" t="s">
        <v>118</v>
      </c>
      <c r="B102" s="98" t="s">
        <v>243</v>
      </c>
      <c r="C102" s="55"/>
      <c r="D102" s="55"/>
    </row>
    <row r="103" spans="1:4" s="15" customFormat="1" ht="18" customHeight="1">
      <c r="A103" s="62" t="s">
        <v>234</v>
      </c>
      <c r="B103" s="98" t="s">
        <v>244</v>
      </c>
      <c r="C103" s="55"/>
      <c r="D103" s="55"/>
    </row>
    <row r="104" spans="1:4" s="15" customFormat="1" ht="18" customHeight="1" thickBot="1">
      <c r="A104" s="83" t="s">
        <v>235</v>
      </c>
      <c r="B104" s="99" t="s">
        <v>245</v>
      </c>
      <c r="C104" s="55"/>
      <c r="D104" s="55"/>
    </row>
    <row r="105" spans="1:4" s="15" customFormat="1" ht="18" customHeight="1" thickBot="1">
      <c r="A105" s="60" t="s">
        <v>6</v>
      </c>
      <c r="B105" s="203" t="s">
        <v>352</v>
      </c>
      <c r="C105" s="53">
        <f>+C106+C108+C110</f>
        <v>999490</v>
      </c>
      <c r="D105" s="53">
        <f>+D106+D108+D110</f>
        <v>1027490</v>
      </c>
    </row>
    <row r="106" spans="1:4" s="15" customFormat="1" ht="18" customHeight="1">
      <c r="A106" s="61" t="s">
        <v>78</v>
      </c>
      <c r="B106" s="95" t="s">
        <v>131</v>
      </c>
      <c r="C106" s="55">
        <v>999490</v>
      </c>
      <c r="D106" s="55">
        <v>1027490</v>
      </c>
    </row>
    <row r="107" spans="1:4" s="15" customFormat="1" ht="18" customHeight="1">
      <c r="A107" s="61" t="s">
        <v>79</v>
      </c>
      <c r="B107" s="98" t="s">
        <v>249</v>
      </c>
      <c r="C107" s="55"/>
      <c r="D107" s="55"/>
    </row>
    <row r="108" spans="1:4" s="15" customFormat="1" ht="18" customHeight="1">
      <c r="A108" s="61" t="s">
        <v>80</v>
      </c>
      <c r="B108" s="98" t="s">
        <v>119</v>
      </c>
      <c r="C108" s="55"/>
      <c r="D108" s="55"/>
    </row>
    <row r="109" spans="1:4" s="15" customFormat="1" ht="18" customHeight="1">
      <c r="A109" s="61" t="s">
        <v>81</v>
      </c>
      <c r="B109" s="98" t="s">
        <v>250</v>
      </c>
      <c r="C109" s="55"/>
      <c r="D109" s="55"/>
    </row>
    <row r="110" spans="1:4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</row>
    <row r="111" spans="1:4" s="15" customFormat="1" ht="25.5">
      <c r="A111" s="61" t="s">
        <v>91</v>
      </c>
      <c r="B111" s="205" t="s">
        <v>308</v>
      </c>
      <c r="C111" s="55"/>
      <c r="D111" s="55"/>
    </row>
    <row r="112" spans="1:4" s="15" customFormat="1" ht="25.5">
      <c r="A112" s="61" t="s">
        <v>93</v>
      </c>
      <c r="B112" s="102" t="s">
        <v>255</v>
      </c>
      <c r="C112" s="55"/>
      <c r="D112" s="55"/>
    </row>
    <row r="113" spans="1:4" s="15" customFormat="1" ht="25.5">
      <c r="A113" s="61" t="s">
        <v>120</v>
      </c>
      <c r="B113" s="95" t="s">
        <v>239</v>
      </c>
      <c r="C113" s="55"/>
      <c r="D113" s="55"/>
    </row>
    <row r="114" spans="1:4" s="15" customFormat="1" ht="18.75">
      <c r="A114" s="61" t="s">
        <v>121</v>
      </c>
      <c r="B114" s="95" t="s">
        <v>254</v>
      </c>
      <c r="C114" s="55"/>
      <c r="D114" s="55"/>
    </row>
    <row r="115" spans="1:4" s="15" customFormat="1" ht="18.75">
      <c r="A115" s="61" t="s">
        <v>122</v>
      </c>
      <c r="B115" s="95" t="s">
        <v>253</v>
      </c>
      <c r="C115" s="55"/>
      <c r="D115" s="55"/>
    </row>
    <row r="116" spans="1:4" s="15" customFormat="1" ht="25.5">
      <c r="A116" s="61" t="s">
        <v>246</v>
      </c>
      <c r="B116" s="95" t="s">
        <v>242</v>
      </c>
      <c r="C116" s="55"/>
      <c r="D116" s="55"/>
    </row>
    <row r="117" spans="1:4" s="15" customFormat="1" ht="18.75">
      <c r="A117" s="61" t="s">
        <v>247</v>
      </c>
      <c r="B117" s="95" t="s">
        <v>252</v>
      </c>
      <c r="C117" s="55"/>
      <c r="D117" s="55"/>
    </row>
    <row r="118" spans="1:4" s="15" customFormat="1" ht="26.25" thickBot="1">
      <c r="A118" s="82" t="s">
        <v>248</v>
      </c>
      <c r="B118" s="95" t="s">
        <v>251</v>
      </c>
      <c r="C118" s="55"/>
      <c r="D118" s="55"/>
    </row>
    <row r="119" spans="1:4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</row>
    <row r="120" spans="1:4" s="15" customFormat="1" ht="18" customHeight="1">
      <c r="A120" s="61" t="s">
        <v>61</v>
      </c>
      <c r="B120" s="102" t="s">
        <v>38</v>
      </c>
      <c r="C120" s="55"/>
      <c r="D120" s="55"/>
    </row>
    <row r="121" spans="1:4" s="15" customFormat="1" ht="18" customHeight="1" thickBot="1">
      <c r="A121" s="63" t="s">
        <v>62</v>
      </c>
      <c r="B121" s="98" t="s">
        <v>39</v>
      </c>
      <c r="C121" s="55"/>
      <c r="D121" s="55"/>
    </row>
    <row r="122" spans="1:4" s="15" customFormat="1" ht="18" customHeight="1" thickBot="1">
      <c r="A122" s="60" t="s">
        <v>8</v>
      </c>
      <c r="B122" s="193" t="s">
        <v>257</v>
      </c>
      <c r="C122" s="53">
        <f>+C89+C105+C119</f>
        <v>66607266</v>
      </c>
      <c r="D122" s="53">
        <f>+D89+D105+D119</f>
        <v>66568986</v>
      </c>
    </row>
    <row r="123" spans="1:4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</row>
    <row r="124" spans="1:4" s="15" customFormat="1" ht="18" customHeight="1">
      <c r="A124" s="61" t="s">
        <v>65</v>
      </c>
      <c r="B124" s="102" t="s">
        <v>258</v>
      </c>
      <c r="C124" s="55"/>
      <c r="D124" s="55"/>
    </row>
    <row r="125" spans="1:4" s="15" customFormat="1" ht="18" customHeight="1">
      <c r="A125" s="61" t="s">
        <v>66</v>
      </c>
      <c r="B125" s="102" t="s">
        <v>361</v>
      </c>
      <c r="C125" s="55"/>
      <c r="D125" s="55"/>
    </row>
    <row r="126" spans="1:4" s="15" customFormat="1" ht="18" customHeight="1" thickBot="1">
      <c r="A126" s="82" t="s">
        <v>67</v>
      </c>
      <c r="B126" s="206" t="s">
        <v>259</v>
      </c>
      <c r="C126" s="55"/>
      <c r="D126" s="55"/>
    </row>
    <row r="127" spans="1:4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</row>
    <row r="128" spans="1:4" s="15" customFormat="1" ht="18" customHeight="1">
      <c r="A128" s="61" t="s">
        <v>68</v>
      </c>
      <c r="B128" s="102" t="s">
        <v>260</v>
      </c>
      <c r="C128" s="55"/>
      <c r="D128" s="55"/>
    </row>
    <row r="129" spans="1:4" s="15" customFormat="1" ht="18" customHeight="1">
      <c r="A129" s="61" t="s">
        <v>69</v>
      </c>
      <c r="B129" s="102" t="s">
        <v>261</v>
      </c>
      <c r="C129" s="55"/>
      <c r="D129" s="55"/>
    </row>
    <row r="130" spans="1:4" s="15" customFormat="1" ht="18" customHeight="1">
      <c r="A130" s="61" t="s">
        <v>177</v>
      </c>
      <c r="B130" s="102" t="s">
        <v>262</v>
      </c>
      <c r="C130" s="55"/>
      <c r="D130" s="55"/>
    </row>
    <row r="131" spans="1:4" s="15" customFormat="1" ht="18" customHeight="1" thickBot="1">
      <c r="A131" s="82" t="s">
        <v>178</v>
      </c>
      <c r="B131" s="206" t="s">
        <v>263</v>
      </c>
      <c r="C131" s="55"/>
      <c r="D131" s="55"/>
    </row>
    <row r="132" spans="1:4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</row>
    <row r="133" spans="1:4" s="15" customFormat="1" ht="18" customHeight="1">
      <c r="A133" s="61" t="s">
        <v>70</v>
      </c>
      <c r="B133" s="102" t="s">
        <v>265</v>
      </c>
      <c r="C133" s="55"/>
      <c r="D133" s="55"/>
    </row>
    <row r="134" spans="1:4" s="15" customFormat="1" ht="18" customHeight="1">
      <c r="A134" s="61" t="s">
        <v>71</v>
      </c>
      <c r="B134" s="102" t="s">
        <v>274</v>
      </c>
      <c r="C134" s="55"/>
      <c r="D134" s="55"/>
    </row>
    <row r="135" spans="1:4" s="15" customFormat="1" ht="18" customHeight="1">
      <c r="A135" s="61" t="s">
        <v>187</v>
      </c>
      <c r="B135" s="102" t="s">
        <v>266</v>
      </c>
      <c r="C135" s="55"/>
      <c r="D135" s="55"/>
    </row>
    <row r="136" spans="1:4" s="15" customFormat="1" ht="18" customHeight="1" thickBot="1">
      <c r="A136" s="82" t="s">
        <v>188</v>
      </c>
      <c r="B136" s="206" t="s">
        <v>320</v>
      </c>
      <c r="C136" s="55"/>
      <c r="D136" s="55"/>
    </row>
    <row r="137" spans="1:4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</row>
    <row r="138" spans="1:4" s="15" customFormat="1" ht="18" customHeight="1">
      <c r="A138" s="61" t="s">
        <v>113</v>
      </c>
      <c r="B138" s="102" t="s">
        <v>268</v>
      </c>
      <c r="C138" s="55"/>
      <c r="D138" s="55"/>
    </row>
    <row r="139" spans="1:4" s="15" customFormat="1" ht="18" customHeight="1">
      <c r="A139" s="61" t="s">
        <v>114</v>
      </c>
      <c r="B139" s="102" t="s">
        <v>269</v>
      </c>
      <c r="C139" s="55"/>
      <c r="D139" s="55"/>
    </row>
    <row r="140" spans="1:4" s="15" customFormat="1" ht="18" customHeight="1">
      <c r="A140" s="61" t="s">
        <v>132</v>
      </c>
      <c r="B140" s="102" t="s">
        <v>270</v>
      </c>
      <c r="C140" s="55"/>
      <c r="D140" s="55"/>
    </row>
    <row r="141" spans="1:4" s="15" customFormat="1" ht="18" customHeight="1" thickBot="1">
      <c r="A141" s="61" t="s">
        <v>190</v>
      </c>
      <c r="B141" s="102" t="s">
        <v>271</v>
      </c>
      <c r="C141" s="55"/>
      <c r="D141" s="55"/>
    </row>
    <row r="142" spans="1:4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</row>
    <row r="143" spans="1:4" s="15" customFormat="1" ht="18" customHeight="1" thickBot="1">
      <c r="A143" s="87" t="s">
        <v>14</v>
      </c>
      <c r="B143" s="207" t="s">
        <v>273</v>
      </c>
      <c r="C143" s="86">
        <f>+C122+C142</f>
        <v>66607266</v>
      </c>
      <c r="D143" s="86">
        <f>+D122+D142</f>
        <v>66568986</v>
      </c>
    </row>
    <row r="144" spans="1:4" s="15" customFormat="1" ht="18" customHeight="1" thickBot="1">
      <c r="A144" s="88"/>
      <c r="B144" s="210"/>
      <c r="C144" s="75"/>
      <c r="D144" s="75"/>
    </row>
    <row r="145" spans="1:6" s="15" customFormat="1" ht="18" customHeight="1" thickBot="1">
      <c r="A145" s="90" t="s">
        <v>338</v>
      </c>
      <c r="B145" s="211"/>
      <c r="C145" s="92">
        <v>10</v>
      </c>
      <c r="D145" s="92">
        <v>10</v>
      </c>
      <c r="E145" s="23"/>
      <c r="F145" s="23"/>
    </row>
    <row r="146" spans="1:4" s="21" customFormat="1" ht="18" customHeight="1" thickBot="1">
      <c r="A146" s="90" t="s">
        <v>128</v>
      </c>
      <c r="B146" s="211"/>
      <c r="C146" s="92"/>
      <c r="D146" s="92"/>
    </row>
    <row r="147" spans="3:4" s="15" customFormat="1" ht="18" customHeight="1">
      <c r="C147" s="24"/>
      <c r="D147" s="24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1. melléklet az 6/2019 (IX.30.) önkormányzati rendelethez</oddHeader>
  </headerFooter>
  <rowBreaks count="1" manualBreakCount="1">
    <brk id="87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BreakPreview" zoomScale="60" workbookViewId="0" topLeftCell="A1">
      <selection activeCell="D9" sqref="D9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5.125" style="11" bestFit="1" customWidth="1"/>
    <col min="4" max="5" width="21.625" style="11" customWidth="1"/>
    <col min="6" max="16384" width="9.375" style="12" customWidth="1"/>
  </cols>
  <sheetData>
    <row r="1" spans="1:5" s="15" customFormat="1" ht="42.75" customHeight="1">
      <c r="A1" s="293" t="s">
        <v>370</v>
      </c>
      <c r="B1" s="294"/>
      <c r="C1" s="294"/>
      <c r="D1" s="294"/>
      <c r="E1" s="294"/>
    </row>
    <row r="2" spans="1:3" s="15" customFormat="1" ht="18" customHeight="1">
      <c r="A2" s="181"/>
      <c r="B2" s="292" t="s">
        <v>347</v>
      </c>
      <c r="C2" s="292"/>
    </row>
    <row r="3" spans="1:3" s="15" customFormat="1" ht="18" customHeight="1">
      <c r="A3" s="281" t="s">
        <v>2</v>
      </c>
      <c r="B3" s="281"/>
      <c r="C3" s="281"/>
    </row>
    <row r="4" spans="1:5" s="15" customFormat="1" ht="18" customHeight="1" thickBot="1">
      <c r="A4" s="282"/>
      <c r="B4" s="282"/>
      <c r="C4" s="16"/>
      <c r="D4" s="16"/>
      <c r="E4" s="16" t="s">
        <v>341</v>
      </c>
    </row>
    <row r="5" spans="1:5" s="15" customFormat="1" ht="29.25" thickBot="1">
      <c r="A5" s="224" t="s">
        <v>47</v>
      </c>
      <c r="B5" s="222" t="s">
        <v>4</v>
      </c>
      <c r="C5" s="223" t="s">
        <v>315</v>
      </c>
      <c r="D5" s="223" t="s">
        <v>387</v>
      </c>
      <c r="E5" s="223" t="s">
        <v>388</v>
      </c>
    </row>
    <row r="6" spans="1:5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  <c r="E6" s="227">
        <v>5</v>
      </c>
    </row>
    <row r="7" spans="1:5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  <c r="E7" s="53">
        <f>SUM(E8:E11)</f>
        <v>0</v>
      </c>
    </row>
    <row r="8" spans="1:5" s="21" customFormat="1" ht="27">
      <c r="A8" s="61" t="s">
        <v>72</v>
      </c>
      <c r="B8" s="169" t="s">
        <v>321</v>
      </c>
      <c r="C8" s="55"/>
      <c r="D8" s="55"/>
      <c r="E8" s="55"/>
    </row>
    <row r="9" spans="1:5" s="21" customFormat="1" ht="27">
      <c r="A9" s="62" t="s">
        <v>73</v>
      </c>
      <c r="B9" s="93" t="s">
        <v>322</v>
      </c>
      <c r="C9" s="55"/>
      <c r="D9" s="55"/>
      <c r="E9" s="55"/>
    </row>
    <row r="10" spans="1:5" s="21" customFormat="1" ht="27">
      <c r="A10" s="62" t="s">
        <v>74</v>
      </c>
      <c r="B10" s="93" t="s">
        <v>323</v>
      </c>
      <c r="C10" s="55"/>
      <c r="D10" s="55"/>
      <c r="E10" s="55"/>
    </row>
    <row r="11" spans="1:5" s="21" customFormat="1" ht="18.75">
      <c r="A11" s="62" t="s">
        <v>317</v>
      </c>
      <c r="B11" s="93" t="s">
        <v>324</v>
      </c>
      <c r="C11" s="55"/>
      <c r="D11" s="55"/>
      <c r="E11" s="55"/>
    </row>
    <row r="12" spans="1:5" s="21" customFormat="1" ht="25.5">
      <c r="A12" s="62" t="s">
        <v>86</v>
      </c>
      <c r="B12" s="190" t="s">
        <v>326</v>
      </c>
      <c r="C12" s="58"/>
      <c r="D12" s="58"/>
      <c r="E12" s="58"/>
    </row>
    <row r="13" spans="1:5" s="21" customFormat="1" ht="19.5" thickBot="1">
      <c r="A13" s="63" t="s">
        <v>318</v>
      </c>
      <c r="B13" s="93" t="s">
        <v>325</v>
      </c>
      <c r="C13" s="59"/>
      <c r="D13" s="59"/>
      <c r="E13" s="59"/>
    </row>
    <row r="14" spans="1:5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  <c r="E14" s="53">
        <f>+E15+E16+E17+E18+E19</f>
        <v>0</v>
      </c>
    </row>
    <row r="15" spans="1:5" s="21" customFormat="1" ht="18" customHeight="1">
      <c r="A15" s="61" t="s">
        <v>78</v>
      </c>
      <c r="B15" s="169" t="s">
        <v>153</v>
      </c>
      <c r="C15" s="55"/>
      <c r="D15" s="55"/>
      <c r="E15" s="55"/>
    </row>
    <row r="16" spans="1:5" s="21" customFormat="1" ht="27">
      <c r="A16" s="62" t="s">
        <v>79</v>
      </c>
      <c r="B16" s="93" t="s">
        <v>154</v>
      </c>
      <c r="C16" s="55"/>
      <c r="D16" s="55"/>
      <c r="E16" s="55"/>
    </row>
    <row r="17" spans="1:5" s="21" customFormat="1" ht="27">
      <c r="A17" s="62" t="s">
        <v>80</v>
      </c>
      <c r="B17" s="93" t="s">
        <v>304</v>
      </c>
      <c r="C17" s="55"/>
      <c r="D17" s="55"/>
      <c r="E17" s="55"/>
    </row>
    <row r="18" spans="1:5" s="21" customFormat="1" ht="27">
      <c r="A18" s="62" t="s">
        <v>81</v>
      </c>
      <c r="B18" s="93" t="s">
        <v>305</v>
      </c>
      <c r="C18" s="55"/>
      <c r="D18" s="55"/>
      <c r="E18" s="55"/>
    </row>
    <row r="19" spans="1:5" s="21" customFormat="1" ht="25.5">
      <c r="A19" s="62" t="s">
        <v>82</v>
      </c>
      <c r="B19" s="51" t="s">
        <v>327</v>
      </c>
      <c r="C19" s="55"/>
      <c r="D19" s="55"/>
      <c r="E19" s="55"/>
    </row>
    <row r="20" spans="1:5" s="21" customFormat="1" ht="19.5" thickBot="1">
      <c r="A20" s="63" t="s">
        <v>91</v>
      </c>
      <c r="B20" s="192" t="s">
        <v>155</v>
      </c>
      <c r="C20" s="55"/>
      <c r="D20" s="55"/>
      <c r="E20" s="55"/>
    </row>
    <row r="21" spans="1:5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  <c r="E21" s="53">
        <f>+E22+E23+E24+E25+E26</f>
        <v>0</v>
      </c>
    </row>
    <row r="22" spans="1:5" s="21" customFormat="1" ht="18.75">
      <c r="A22" s="61" t="s">
        <v>61</v>
      </c>
      <c r="B22" s="169" t="s">
        <v>319</v>
      </c>
      <c r="C22" s="55"/>
      <c r="D22" s="55"/>
      <c r="E22" s="55"/>
    </row>
    <row r="23" spans="1:5" s="21" customFormat="1" ht="27">
      <c r="A23" s="62" t="s">
        <v>62</v>
      </c>
      <c r="B23" s="93" t="s">
        <v>156</v>
      </c>
      <c r="C23" s="55"/>
      <c r="D23" s="55"/>
      <c r="E23" s="55"/>
    </row>
    <row r="24" spans="1:5" s="21" customFormat="1" ht="27">
      <c r="A24" s="62" t="s">
        <v>63</v>
      </c>
      <c r="B24" s="93" t="s">
        <v>306</v>
      </c>
      <c r="C24" s="55"/>
      <c r="D24" s="55"/>
      <c r="E24" s="55"/>
    </row>
    <row r="25" spans="1:5" s="21" customFormat="1" ht="27">
      <c r="A25" s="62" t="s">
        <v>64</v>
      </c>
      <c r="B25" s="93" t="s">
        <v>307</v>
      </c>
      <c r="C25" s="55"/>
      <c r="D25" s="55"/>
      <c r="E25" s="55"/>
    </row>
    <row r="26" spans="1:5" s="21" customFormat="1" ht="18.75">
      <c r="A26" s="62" t="s">
        <v>103</v>
      </c>
      <c r="B26" s="93" t="s">
        <v>157</v>
      </c>
      <c r="C26" s="55"/>
      <c r="D26" s="55"/>
      <c r="E26" s="55"/>
    </row>
    <row r="27" spans="1:5" s="21" customFormat="1" ht="18" customHeight="1" thickBot="1">
      <c r="A27" s="63" t="s">
        <v>104</v>
      </c>
      <c r="B27" s="192" t="s">
        <v>158</v>
      </c>
      <c r="C27" s="55"/>
      <c r="D27" s="55"/>
      <c r="E27" s="55"/>
    </row>
    <row r="28" spans="1:5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  <c r="E28" s="53">
        <f>+E29+E32+E33+E34</f>
        <v>0</v>
      </c>
    </row>
    <row r="29" spans="1:5" s="21" customFormat="1" ht="18" customHeight="1">
      <c r="A29" s="61" t="s">
        <v>160</v>
      </c>
      <c r="B29" s="169" t="s">
        <v>166</v>
      </c>
      <c r="C29" s="66">
        <f>+C30+C31</f>
        <v>0</v>
      </c>
      <c r="D29" s="66">
        <f>+D30+D31</f>
        <v>0</v>
      </c>
      <c r="E29" s="66">
        <f>+E30+E31</f>
        <v>0</v>
      </c>
    </row>
    <row r="30" spans="1:5" s="21" customFormat="1" ht="18" customHeight="1">
      <c r="A30" s="62" t="s">
        <v>161</v>
      </c>
      <c r="B30" s="93" t="s">
        <v>329</v>
      </c>
      <c r="C30" s="55"/>
      <c r="D30" s="55"/>
      <c r="E30" s="55"/>
    </row>
    <row r="31" spans="1:5" s="21" customFormat="1" ht="18" customHeight="1">
      <c r="A31" s="62" t="s">
        <v>162</v>
      </c>
      <c r="B31" s="93" t="s">
        <v>330</v>
      </c>
      <c r="C31" s="55"/>
      <c r="D31" s="55"/>
      <c r="E31" s="55"/>
    </row>
    <row r="32" spans="1:5" s="21" customFormat="1" ht="18" customHeight="1">
      <c r="A32" s="62" t="s">
        <v>163</v>
      </c>
      <c r="B32" s="93" t="s">
        <v>331</v>
      </c>
      <c r="C32" s="55"/>
      <c r="D32" s="55"/>
      <c r="E32" s="55"/>
    </row>
    <row r="33" spans="1:5" s="21" customFormat="1" ht="18.75">
      <c r="A33" s="62" t="s">
        <v>164</v>
      </c>
      <c r="B33" s="93" t="s">
        <v>167</v>
      </c>
      <c r="C33" s="55"/>
      <c r="D33" s="55"/>
      <c r="E33" s="55"/>
    </row>
    <row r="34" spans="1:5" s="21" customFormat="1" ht="18" customHeight="1" thickBot="1">
      <c r="A34" s="63" t="s">
        <v>165</v>
      </c>
      <c r="B34" s="192" t="s">
        <v>168</v>
      </c>
      <c r="C34" s="55"/>
      <c r="D34" s="55"/>
      <c r="E34" s="55"/>
    </row>
    <row r="35" spans="1:5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  <c r="E35" s="53">
        <f>SUM(E36:E45)</f>
        <v>0</v>
      </c>
    </row>
    <row r="36" spans="1:5" s="21" customFormat="1" ht="18" customHeight="1">
      <c r="A36" s="61" t="s">
        <v>65</v>
      </c>
      <c r="B36" s="169" t="s">
        <v>172</v>
      </c>
      <c r="C36" s="55"/>
      <c r="D36" s="55"/>
      <c r="E36" s="55"/>
    </row>
    <row r="37" spans="1:5" s="21" customFormat="1" ht="18" customHeight="1">
      <c r="A37" s="62" t="s">
        <v>66</v>
      </c>
      <c r="B37" s="93" t="s">
        <v>332</v>
      </c>
      <c r="C37" s="55"/>
      <c r="D37" s="55"/>
      <c r="E37" s="55"/>
    </row>
    <row r="38" spans="1:5" s="21" customFormat="1" ht="18" customHeight="1">
      <c r="A38" s="62" t="s">
        <v>67</v>
      </c>
      <c r="B38" s="93" t="s">
        <v>333</v>
      </c>
      <c r="C38" s="55"/>
      <c r="D38" s="55"/>
      <c r="E38" s="55"/>
    </row>
    <row r="39" spans="1:5" s="21" customFormat="1" ht="18" customHeight="1">
      <c r="A39" s="62" t="s">
        <v>107</v>
      </c>
      <c r="B39" s="93" t="s">
        <v>334</v>
      </c>
      <c r="C39" s="55"/>
      <c r="D39" s="55"/>
      <c r="E39" s="55"/>
    </row>
    <row r="40" spans="1:5" s="21" customFormat="1" ht="18" customHeight="1">
      <c r="A40" s="62" t="s">
        <v>108</v>
      </c>
      <c r="B40" s="93" t="s">
        <v>335</v>
      </c>
      <c r="C40" s="55"/>
      <c r="D40" s="55"/>
      <c r="E40" s="55"/>
    </row>
    <row r="41" spans="1:5" s="21" customFormat="1" ht="18" customHeight="1">
      <c r="A41" s="62" t="s">
        <v>109</v>
      </c>
      <c r="B41" s="93" t="s">
        <v>336</v>
      </c>
      <c r="C41" s="55"/>
      <c r="D41" s="55"/>
      <c r="E41" s="55"/>
    </row>
    <row r="42" spans="1:5" s="21" customFormat="1" ht="18" customHeight="1">
      <c r="A42" s="62" t="s">
        <v>110</v>
      </c>
      <c r="B42" s="93" t="s">
        <v>173</v>
      </c>
      <c r="C42" s="55"/>
      <c r="D42" s="55"/>
      <c r="E42" s="55"/>
    </row>
    <row r="43" spans="1:5" s="21" customFormat="1" ht="18" customHeight="1">
      <c r="A43" s="62" t="s">
        <v>111</v>
      </c>
      <c r="B43" s="93" t="s">
        <v>174</v>
      </c>
      <c r="C43" s="55"/>
      <c r="D43" s="55"/>
      <c r="E43" s="55"/>
    </row>
    <row r="44" spans="1:5" s="21" customFormat="1" ht="18" customHeight="1">
      <c r="A44" s="62" t="s">
        <v>170</v>
      </c>
      <c r="B44" s="93" t="s">
        <v>175</v>
      </c>
      <c r="C44" s="55"/>
      <c r="D44" s="55"/>
      <c r="E44" s="55"/>
    </row>
    <row r="45" spans="1:5" s="21" customFormat="1" ht="18" customHeight="1" thickBot="1">
      <c r="A45" s="63" t="s">
        <v>171</v>
      </c>
      <c r="B45" s="192" t="s">
        <v>337</v>
      </c>
      <c r="C45" s="55"/>
      <c r="D45" s="55"/>
      <c r="E45" s="55"/>
    </row>
    <row r="46" spans="1:5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  <c r="E46" s="53">
        <f>SUM(E47:E51)</f>
        <v>0</v>
      </c>
    </row>
    <row r="47" spans="1:5" s="21" customFormat="1" ht="18" customHeight="1">
      <c r="A47" s="61" t="s">
        <v>68</v>
      </c>
      <c r="B47" s="169" t="s">
        <v>180</v>
      </c>
      <c r="C47" s="55"/>
      <c r="D47" s="55"/>
      <c r="E47" s="55"/>
    </row>
    <row r="48" spans="1:5" s="21" customFormat="1" ht="18" customHeight="1">
      <c r="A48" s="62" t="s">
        <v>69</v>
      </c>
      <c r="B48" s="93" t="s">
        <v>181</v>
      </c>
      <c r="C48" s="55"/>
      <c r="D48" s="55"/>
      <c r="E48" s="55"/>
    </row>
    <row r="49" spans="1:5" s="21" customFormat="1" ht="18" customHeight="1">
      <c r="A49" s="62" t="s">
        <v>177</v>
      </c>
      <c r="B49" s="93" t="s">
        <v>182</v>
      </c>
      <c r="C49" s="55"/>
      <c r="D49" s="55"/>
      <c r="E49" s="55"/>
    </row>
    <row r="50" spans="1:5" s="21" customFormat="1" ht="18" customHeight="1">
      <c r="A50" s="62" t="s">
        <v>178</v>
      </c>
      <c r="B50" s="93" t="s">
        <v>183</v>
      </c>
      <c r="C50" s="55"/>
      <c r="D50" s="55"/>
      <c r="E50" s="55"/>
    </row>
    <row r="51" spans="1:5" s="21" customFormat="1" ht="18" customHeight="1" thickBot="1">
      <c r="A51" s="63" t="s">
        <v>179</v>
      </c>
      <c r="B51" s="192" t="s">
        <v>184</v>
      </c>
      <c r="C51" s="55"/>
      <c r="D51" s="55"/>
      <c r="E51" s="55"/>
    </row>
    <row r="52" spans="1:5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  <c r="E52" s="53">
        <f>SUM(E53:E55)</f>
        <v>0</v>
      </c>
    </row>
    <row r="53" spans="1:5" s="21" customFormat="1" ht="27">
      <c r="A53" s="61" t="s">
        <v>70</v>
      </c>
      <c r="B53" s="169" t="s">
        <v>311</v>
      </c>
      <c r="C53" s="55"/>
      <c r="D53" s="55"/>
      <c r="E53" s="55"/>
    </row>
    <row r="54" spans="1:5" s="21" customFormat="1" ht="27">
      <c r="A54" s="62" t="s">
        <v>71</v>
      </c>
      <c r="B54" s="93" t="s">
        <v>312</v>
      </c>
      <c r="C54" s="55"/>
      <c r="D54" s="55"/>
      <c r="E54" s="55"/>
    </row>
    <row r="55" spans="1:5" s="21" customFormat="1" ht="18.75">
      <c r="A55" s="62" t="s">
        <v>187</v>
      </c>
      <c r="B55" s="93" t="s">
        <v>185</v>
      </c>
      <c r="C55" s="55"/>
      <c r="D55" s="55"/>
      <c r="E55" s="55"/>
    </row>
    <row r="56" spans="1:5" s="21" customFormat="1" ht="19.5" thickBot="1">
      <c r="A56" s="63" t="s">
        <v>188</v>
      </c>
      <c r="B56" s="192" t="s">
        <v>186</v>
      </c>
      <c r="C56" s="55"/>
      <c r="D56" s="55"/>
      <c r="E56" s="55"/>
    </row>
    <row r="57" spans="1:5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  <c r="E57" s="53">
        <f>SUM(E58:E60)</f>
        <v>0</v>
      </c>
    </row>
    <row r="58" spans="1:5" s="21" customFormat="1" ht="27">
      <c r="A58" s="61" t="s">
        <v>113</v>
      </c>
      <c r="B58" s="169" t="s">
        <v>313</v>
      </c>
      <c r="C58" s="55"/>
      <c r="D58" s="55"/>
      <c r="E58" s="55"/>
    </row>
    <row r="59" spans="1:5" s="21" customFormat="1" ht="18.75">
      <c r="A59" s="62" t="s">
        <v>114</v>
      </c>
      <c r="B59" s="93" t="s">
        <v>314</v>
      </c>
      <c r="C59" s="55"/>
      <c r="D59" s="55"/>
      <c r="E59" s="55"/>
    </row>
    <row r="60" spans="1:5" s="21" customFormat="1" ht="18.75">
      <c r="A60" s="62" t="s">
        <v>132</v>
      </c>
      <c r="B60" s="93" t="s">
        <v>191</v>
      </c>
      <c r="C60" s="55"/>
      <c r="D60" s="55"/>
      <c r="E60" s="55"/>
    </row>
    <row r="61" spans="1:5" s="21" customFormat="1" ht="19.5" thickBot="1">
      <c r="A61" s="63" t="s">
        <v>190</v>
      </c>
      <c r="B61" s="192" t="s">
        <v>192</v>
      </c>
      <c r="C61" s="55"/>
      <c r="D61" s="55"/>
      <c r="E61" s="55"/>
    </row>
    <row r="62" spans="1:5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  <c r="E62" s="53">
        <f>+E7+E14+E21+E28+E35+E46+E52+E57</f>
        <v>0</v>
      </c>
    </row>
    <row r="63" spans="1:5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  <c r="E63" s="53">
        <f>SUM(E64:E66)</f>
        <v>0</v>
      </c>
    </row>
    <row r="64" spans="1:5" s="21" customFormat="1" ht="18" customHeight="1">
      <c r="A64" s="61" t="s">
        <v>222</v>
      </c>
      <c r="B64" s="169" t="s">
        <v>194</v>
      </c>
      <c r="C64" s="55"/>
      <c r="D64" s="55"/>
      <c r="E64" s="55"/>
    </row>
    <row r="65" spans="1:5" s="21" customFormat="1" ht="27">
      <c r="A65" s="62" t="s">
        <v>231</v>
      </c>
      <c r="B65" s="93" t="s">
        <v>195</v>
      </c>
      <c r="C65" s="55"/>
      <c r="D65" s="55"/>
      <c r="E65" s="55"/>
    </row>
    <row r="66" spans="1:5" s="21" customFormat="1" ht="19.5" thickBot="1">
      <c r="A66" s="63" t="s">
        <v>232</v>
      </c>
      <c r="B66" s="194" t="s">
        <v>196</v>
      </c>
      <c r="C66" s="55"/>
      <c r="D66" s="55"/>
      <c r="E66" s="55"/>
    </row>
    <row r="67" spans="1:5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  <c r="E67" s="53">
        <f>SUM(E68:E71)</f>
        <v>0</v>
      </c>
    </row>
    <row r="68" spans="1:5" s="21" customFormat="1" ht="18.75">
      <c r="A68" s="61" t="s">
        <v>95</v>
      </c>
      <c r="B68" s="169" t="s">
        <v>199</v>
      </c>
      <c r="C68" s="55"/>
      <c r="D68" s="55"/>
      <c r="E68" s="55"/>
    </row>
    <row r="69" spans="1:5" s="21" customFormat="1" ht="18.75">
      <c r="A69" s="62" t="s">
        <v>96</v>
      </c>
      <c r="B69" s="93" t="s">
        <v>200</v>
      </c>
      <c r="C69" s="55"/>
      <c r="D69" s="55"/>
      <c r="E69" s="55"/>
    </row>
    <row r="70" spans="1:5" s="21" customFormat="1" ht="18.75">
      <c r="A70" s="62" t="s">
        <v>223</v>
      </c>
      <c r="B70" s="93" t="s">
        <v>201</v>
      </c>
      <c r="C70" s="55"/>
      <c r="D70" s="55"/>
      <c r="E70" s="55"/>
    </row>
    <row r="71" spans="1:5" s="21" customFormat="1" ht="19.5" thickBot="1">
      <c r="A71" s="63" t="s">
        <v>224</v>
      </c>
      <c r="B71" s="192" t="s">
        <v>202</v>
      </c>
      <c r="C71" s="55"/>
      <c r="D71" s="55"/>
      <c r="E71" s="55"/>
    </row>
    <row r="72" spans="1:5" s="21" customFormat="1" ht="18" customHeight="1" thickBot="1">
      <c r="A72" s="67" t="s">
        <v>203</v>
      </c>
      <c r="B72" s="191" t="s">
        <v>204</v>
      </c>
      <c r="C72" s="53">
        <f>SUM(C73:C74)</f>
        <v>0</v>
      </c>
      <c r="D72" s="53">
        <f>SUM(D73:D74)</f>
        <v>0</v>
      </c>
      <c r="E72" s="53">
        <f>SUM(E73:E74)</f>
        <v>0</v>
      </c>
    </row>
    <row r="73" spans="1:5" s="21" customFormat="1" ht="18" customHeight="1">
      <c r="A73" s="61" t="s">
        <v>225</v>
      </c>
      <c r="B73" s="169" t="s">
        <v>205</v>
      </c>
      <c r="C73" s="55"/>
      <c r="D73" s="55"/>
      <c r="E73" s="55"/>
    </row>
    <row r="74" spans="1:5" s="21" customFormat="1" ht="18" customHeight="1" thickBot="1">
      <c r="A74" s="63" t="s">
        <v>226</v>
      </c>
      <c r="B74" s="169" t="s">
        <v>362</v>
      </c>
      <c r="C74" s="55"/>
      <c r="D74" s="55"/>
      <c r="E74" s="55"/>
    </row>
    <row r="75" spans="1:5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  <c r="E75" s="53">
        <f>SUM(E76:E78)</f>
        <v>0</v>
      </c>
    </row>
    <row r="76" spans="1:5" s="21" customFormat="1" ht="18" customHeight="1">
      <c r="A76" s="61" t="s">
        <v>227</v>
      </c>
      <c r="B76" s="169" t="s">
        <v>344</v>
      </c>
      <c r="C76" s="55"/>
      <c r="D76" s="55"/>
      <c r="E76" s="55"/>
    </row>
    <row r="77" spans="1:5" s="21" customFormat="1" ht="18" customHeight="1">
      <c r="A77" s="62" t="s">
        <v>228</v>
      </c>
      <c r="B77" s="93" t="s">
        <v>208</v>
      </c>
      <c r="C77" s="55"/>
      <c r="D77" s="55"/>
      <c r="E77" s="55"/>
    </row>
    <row r="78" spans="1:5" s="21" customFormat="1" ht="18" customHeight="1" thickBot="1">
      <c r="A78" s="63" t="s">
        <v>229</v>
      </c>
      <c r="B78" s="192" t="s">
        <v>354</v>
      </c>
      <c r="C78" s="55"/>
      <c r="D78" s="55"/>
      <c r="E78" s="55"/>
    </row>
    <row r="79" spans="1:5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  <c r="E79" s="53">
        <f>SUM(E80:E83)</f>
        <v>0</v>
      </c>
    </row>
    <row r="80" spans="1:5" s="21" customFormat="1" ht="18" customHeight="1">
      <c r="A80" s="68" t="s">
        <v>211</v>
      </c>
      <c r="B80" s="169" t="s">
        <v>212</v>
      </c>
      <c r="C80" s="55"/>
      <c r="D80" s="55"/>
      <c r="E80" s="55"/>
    </row>
    <row r="81" spans="1:5" s="21" customFormat="1" ht="30">
      <c r="A81" s="69" t="s">
        <v>213</v>
      </c>
      <c r="B81" s="93" t="s">
        <v>214</v>
      </c>
      <c r="C81" s="55"/>
      <c r="D81" s="55"/>
      <c r="E81" s="55"/>
    </row>
    <row r="82" spans="1:5" s="21" customFormat="1" ht="20.25" customHeight="1">
      <c r="A82" s="69" t="s">
        <v>215</v>
      </c>
      <c r="B82" s="93" t="s">
        <v>216</v>
      </c>
      <c r="C82" s="55"/>
      <c r="D82" s="55"/>
      <c r="E82" s="55"/>
    </row>
    <row r="83" spans="1:5" s="21" customFormat="1" ht="18" customHeight="1" thickBot="1">
      <c r="A83" s="70" t="s">
        <v>217</v>
      </c>
      <c r="B83" s="192" t="s">
        <v>218</v>
      </c>
      <c r="C83" s="55"/>
      <c r="D83" s="55"/>
      <c r="E83" s="55"/>
    </row>
    <row r="84" spans="1:5" s="21" customFormat="1" ht="18" customHeight="1" thickBot="1">
      <c r="A84" s="67" t="s">
        <v>219</v>
      </c>
      <c r="B84" s="191" t="s">
        <v>353</v>
      </c>
      <c r="C84" s="55"/>
      <c r="D84" s="55"/>
      <c r="E84" s="55"/>
    </row>
    <row r="85" spans="1:5" s="21" customFormat="1" ht="19.5" thickBot="1">
      <c r="A85" s="67" t="s">
        <v>220</v>
      </c>
      <c r="B85" s="195" t="s">
        <v>221</v>
      </c>
      <c r="C85" s="53">
        <f>+C63+C67+C72+C75+C79+C84</f>
        <v>0</v>
      </c>
      <c r="D85" s="53">
        <f>+D63+D67+D72+D75+D79+D84</f>
        <v>0</v>
      </c>
      <c r="E85" s="53">
        <f>+E63+E67+E72+E75+E79+E84</f>
        <v>0</v>
      </c>
    </row>
    <row r="86" spans="1:5" s="21" customFormat="1" ht="18" customHeight="1" thickBot="1">
      <c r="A86" s="72" t="s">
        <v>233</v>
      </c>
      <c r="B86" s="196" t="s">
        <v>300</v>
      </c>
      <c r="C86" s="53">
        <f>+C62+C85</f>
        <v>0</v>
      </c>
      <c r="D86" s="53">
        <f>+D62+D85</f>
        <v>0</v>
      </c>
      <c r="E86" s="53">
        <f>+E62+E85</f>
        <v>0</v>
      </c>
    </row>
    <row r="87" spans="1:5" s="21" customFormat="1" ht="19.5" thickBot="1">
      <c r="A87" s="73"/>
      <c r="B87" s="197"/>
      <c r="C87" s="74"/>
      <c r="D87" s="74"/>
      <c r="E87" s="74"/>
    </row>
    <row r="88" spans="1:5" s="15" customFormat="1" ht="18" customHeight="1" thickBot="1">
      <c r="A88" s="183" t="s">
        <v>37</v>
      </c>
      <c r="B88" s="198"/>
      <c r="C88" s="184"/>
      <c r="D88" s="184"/>
      <c r="E88" s="184"/>
    </row>
    <row r="89" spans="1:5" s="22" customFormat="1" ht="18" customHeight="1" thickBot="1">
      <c r="A89" s="60" t="s">
        <v>5</v>
      </c>
      <c r="B89" s="199" t="s">
        <v>351</v>
      </c>
      <c r="C89" s="185">
        <f>SUM(C90:C94)</f>
        <v>0</v>
      </c>
      <c r="D89" s="185">
        <f>SUM(D90:D94)</f>
        <v>0</v>
      </c>
      <c r="E89" s="185">
        <f>SUM(E90:E94)</f>
        <v>0</v>
      </c>
    </row>
    <row r="90" spans="1:5" s="15" customFormat="1" ht="18" customHeight="1">
      <c r="A90" s="61" t="s">
        <v>72</v>
      </c>
      <c r="B90" s="200" t="s">
        <v>33</v>
      </c>
      <c r="C90" s="55"/>
      <c r="D90" s="55"/>
      <c r="E90" s="55"/>
    </row>
    <row r="91" spans="1:5" s="21" customFormat="1" ht="18" customHeight="1">
      <c r="A91" s="62" t="s">
        <v>73</v>
      </c>
      <c r="B91" s="95" t="s">
        <v>115</v>
      </c>
      <c r="C91" s="55"/>
      <c r="D91" s="55"/>
      <c r="E91" s="55"/>
    </row>
    <row r="92" spans="1:5" s="15" customFormat="1" ht="18" customHeight="1">
      <c r="A92" s="62" t="s">
        <v>74</v>
      </c>
      <c r="B92" s="95" t="s">
        <v>94</v>
      </c>
      <c r="C92" s="55"/>
      <c r="D92" s="55"/>
      <c r="E92" s="55"/>
    </row>
    <row r="93" spans="1:5" s="15" customFormat="1" ht="18" customHeight="1">
      <c r="A93" s="62" t="s">
        <v>75</v>
      </c>
      <c r="B93" s="201" t="s">
        <v>116</v>
      </c>
      <c r="C93" s="55"/>
      <c r="D93" s="55"/>
      <c r="E93" s="55"/>
    </row>
    <row r="94" spans="1:5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  <c r="E94" s="65">
        <f>SUM(E95:E104)</f>
        <v>0</v>
      </c>
    </row>
    <row r="95" spans="1:5" s="15" customFormat="1" ht="18" customHeight="1">
      <c r="A95" s="62" t="s">
        <v>76</v>
      </c>
      <c r="B95" s="95" t="s">
        <v>236</v>
      </c>
      <c r="C95" s="55"/>
      <c r="D95" s="55"/>
      <c r="E95" s="55"/>
    </row>
    <row r="96" spans="1:5" s="15" customFormat="1" ht="18" customHeight="1">
      <c r="A96" s="62" t="s">
        <v>77</v>
      </c>
      <c r="B96" s="97" t="s">
        <v>237</v>
      </c>
      <c r="C96" s="55"/>
      <c r="D96" s="55"/>
      <c r="E96" s="55"/>
    </row>
    <row r="97" spans="1:5" s="15" customFormat="1" ht="18" customHeight="1">
      <c r="A97" s="62" t="s">
        <v>87</v>
      </c>
      <c r="B97" s="95" t="s">
        <v>238</v>
      </c>
      <c r="C97" s="55"/>
      <c r="D97" s="55"/>
      <c r="E97" s="55"/>
    </row>
    <row r="98" spans="1:5" s="15" customFormat="1" ht="18" customHeight="1">
      <c r="A98" s="62" t="s">
        <v>88</v>
      </c>
      <c r="B98" s="95" t="s">
        <v>358</v>
      </c>
      <c r="C98" s="55"/>
      <c r="D98" s="55"/>
      <c r="E98" s="55"/>
    </row>
    <row r="99" spans="1:5" s="15" customFormat="1" ht="18" customHeight="1">
      <c r="A99" s="62" t="s">
        <v>89</v>
      </c>
      <c r="B99" s="97" t="s">
        <v>240</v>
      </c>
      <c r="C99" s="55"/>
      <c r="D99" s="55"/>
      <c r="E99" s="55"/>
    </row>
    <row r="100" spans="1:5" s="15" customFormat="1" ht="18" customHeight="1">
      <c r="A100" s="62" t="s">
        <v>90</v>
      </c>
      <c r="B100" s="97" t="s">
        <v>241</v>
      </c>
      <c r="C100" s="55"/>
      <c r="D100" s="55"/>
      <c r="E100" s="55"/>
    </row>
    <row r="101" spans="1:5" s="15" customFormat="1" ht="18" customHeight="1">
      <c r="A101" s="62" t="s">
        <v>92</v>
      </c>
      <c r="B101" s="95" t="s">
        <v>359</v>
      </c>
      <c r="C101" s="55"/>
      <c r="D101" s="55"/>
      <c r="E101" s="55"/>
    </row>
    <row r="102" spans="1:5" s="15" customFormat="1" ht="18" customHeight="1">
      <c r="A102" s="82" t="s">
        <v>118</v>
      </c>
      <c r="B102" s="98" t="s">
        <v>243</v>
      </c>
      <c r="C102" s="55"/>
      <c r="D102" s="55"/>
      <c r="E102" s="55"/>
    </row>
    <row r="103" spans="1:5" s="15" customFormat="1" ht="18" customHeight="1">
      <c r="A103" s="62" t="s">
        <v>234</v>
      </c>
      <c r="B103" s="98" t="s">
        <v>244</v>
      </c>
      <c r="C103" s="55"/>
      <c r="D103" s="55"/>
      <c r="E103" s="55"/>
    </row>
    <row r="104" spans="1:5" s="15" customFormat="1" ht="18" customHeight="1" thickBot="1">
      <c r="A104" s="83" t="s">
        <v>235</v>
      </c>
      <c r="B104" s="99" t="s">
        <v>245</v>
      </c>
      <c r="C104" s="55"/>
      <c r="D104" s="55"/>
      <c r="E104" s="55"/>
    </row>
    <row r="105" spans="1:5" s="15" customFormat="1" ht="18" customHeight="1" thickBot="1">
      <c r="A105" s="60" t="s">
        <v>6</v>
      </c>
      <c r="B105" s="203" t="s">
        <v>352</v>
      </c>
      <c r="C105" s="53">
        <f>+C106+C108+C110</f>
        <v>0</v>
      </c>
      <c r="D105" s="53">
        <f>+D106+D108+D110</f>
        <v>0</v>
      </c>
      <c r="E105" s="53">
        <f>+E106+E108+E110</f>
        <v>0</v>
      </c>
    </row>
    <row r="106" spans="1:5" s="15" customFormat="1" ht="18" customHeight="1">
      <c r="A106" s="61" t="s">
        <v>78</v>
      </c>
      <c r="B106" s="95" t="s">
        <v>131</v>
      </c>
      <c r="C106" s="55"/>
      <c r="D106" s="55"/>
      <c r="E106" s="55"/>
    </row>
    <row r="107" spans="1:5" s="15" customFormat="1" ht="18" customHeight="1">
      <c r="A107" s="61" t="s">
        <v>79</v>
      </c>
      <c r="B107" s="98" t="s">
        <v>249</v>
      </c>
      <c r="C107" s="55"/>
      <c r="D107" s="55"/>
      <c r="E107" s="55"/>
    </row>
    <row r="108" spans="1:5" s="15" customFormat="1" ht="18" customHeight="1">
      <c r="A108" s="61" t="s">
        <v>80</v>
      </c>
      <c r="B108" s="98" t="s">
        <v>119</v>
      </c>
      <c r="C108" s="55"/>
      <c r="D108" s="55"/>
      <c r="E108" s="55"/>
    </row>
    <row r="109" spans="1:5" s="15" customFormat="1" ht="18" customHeight="1">
      <c r="A109" s="61" t="s">
        <v>81</v>
      </c>
      <c r="B109" s="98" t="s">
        <v>250</v>
      </c>
      <c r="C109" s="55"/>
      <c r="D109" s="55"/>
      <c r="E109" s="55"/>
    </row>
    <row r="110" spans="1:5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  <c r="E110" s="84">
        <f>SUM(E111:E118)</f>
        <v>0</v>
      </c>
    </row>
    <row r="111" spans="1:5" s="15" customFormat="1" ht="25.5">
      <c r="A111" s="61" t="s">
        <v>91</v>
      </c>
      <c r="B111" s="205" t="s">
        <v>308</v>
      </c>
      <c r="C111" s="55"/>
      <c r="D111" s="55"/>
      <c r="E111" s="55"/>
    </row>
    <row r="112" spans="1:5" s="15" customFormat="1" ht="25.5">
      <c r="A112" s="61" t="s">
        <v>93</v>
      </c>
      <c r="B112" s="102" t="s">
        <v>255</v>
      </c>
      <c r="C112" s="55"/>
      <c r="D112" s="55"/>
      <c r="E112" s="55"/>
    </row>
    <row r="113" spans="1:5" s="15" customFormat="1" ht="25.5">
      <c r="A113" s="61" t="s">
        <v>120</v>
      </c>
      <c r="B113" s="95" t="s">
        <v>239</v>
      </c>
      <c r="C113" s="55"/>
      <c r="D113" s="55"/>
      <c r="E113" s="55"/>
    </row>
    <row r="114" spans="1:5" s="15" customFormat="1" ht="18.75">
      <c r="A114" s="61" t="s">
        <v>121</v>
      </c>
      <c r="B114" s="95" t="s">
        <v>254</v>
      </c>
      <c r="C114" s="55"/>
      <c r="D114" s="55"/>
      <c r="E114" s="55"/>
    </row>
    <row r="115" spans="1:5" s="15" customFormat="1" ht="18.75">
      <c r="A115" s="61" t="s">
        <v>122</v>
      </c>
      <c r="B115" s="95" t="s">
        <v>253</v>
      </c>
      <c r="C115" s="55"/>
      <c r="D115" s="55"/>
      <c r="E115" s="55"/>
    </row>
    <row r="116" spans="1:5" s="15" customFormat="1" ht="25.5">
      <c r="A116" s="61" t="s">
        <v>246</v>
      </c>
      <c r="B116" s="95" t="s">
        <v>242</v>
      </c>
      <c r="C116" s="55"/>
      <c r="D116" s="55"/>
      <c r="E116" s="55"/>
    </row>
    <row r="117" spans="1:5" s="15" customFormat="1" ht="18.75">
      <c r="A117" s="61" t="s">
        <v>247</v>
      </c>
      <c r="B117" s="95" t="s">
        <v>252</v>
      </c>
      <c r="C117" s="55"/>
      <c r="D117" s="55"/>
      <c r="E117" s="55"/>
    </row>
    <row r="118" spans="1:5" s="15" customFormat="1" ht="26.25" thickBot="1">
      <c r="A118" s="82" t="s">
        <v>248</v>
      </c>
      <c r="B118" s="95" t="s">
        <v>251</v>
      </c>
      <c r="C118" s="55"/>
      <c r="D118" s="55"/>
      <c r="E118" s="55"/>
    </row>
    <row r="119" spans="1:5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  <c r="E119" s="53">
        <f>+E120+E121</f>
        <v>0</v>
      </c>
    </row>
    <row r="120" spans="1:5" s="15" customFormat="1" ht="18" customHeight="1">
      <c r="A120" s="61" t="s">
        <v>61</v>
      </c>
      <c r="B120" s="102" t="s">
        <v>38</v>
      </c>
      <c r="C120" s="55"/>
      <c r="D120" s="55"/>
      <c r="E120" s="55"/>
    </row>
    <row r="121" spans="1:5" s="15" customFormat="1" ht="18" customHeight="1" thickBot="1">
      <c r="A121" s="63" t="s">
        <v>62</v>
      </c>
      <c r="B121" s="98" t="s">
        <v>39</v>
      </c>
      <c r="C121" s="55"/>
      <c r="D121" s="55"/>
      <c r="E121" s="55"/>
    </row>
    <row r="122" spans="1:5" s="15" customFormat="1" ht="18" customHeight="1" thickBot="1">
      <c r="A122" s="60" t="s">
        <v>8</v>
      </c>
      <c r="B122" s="193" t="s">
        <v>257</v>
      </c>
      <c r="C122" s="53">
        <f>+C89+C105+C119</f>
        <v>0</v>
      </c>
      <c r="D122" s="53">
        <f>+D89+D105+D119</f>
        <v>0</v>
      </c>
      <c r="E122" s="53">
        <f>+E89+E105+E119</f>
        <v>0</v>
      </c>
    </row>
    <row r="123" spans="1:5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  <c r="E123" s="53">
        <f>+E124+E125+E126</f>
        <v>0</v>
      </c>
    </row>
    <row r="124" spans="1:5" s="15" customFormat="1" ht="18" customHeight="1">
      <c r="A124" s="61" t="s">
        <v>65</v>
      </c>
      <c r="B124" s="102" t="s">
        <v>258</v>
      </c>
      <c r="C124" s="55"/>
      <c r="D124" s="55"/>
      <c r="E124" s="55"/>
    </row>
    <row r="125" spans="1:5" s="15" customFormat="1" ht="18" customHeight="1">
      <c r="A125" s="61" t="s">
        <v>66</v>
      </c>
      <c r="B125" s="102" t="s">
        <v>361</v>
      </c>
      <c r="C125" s="55"/>
      <c r="D125" s="55"/>
      <c r="E125" s="55"/>
    </row>
    <row r="126" spans="1:5" s="15" customFormat="1" ht="18" customHeight="1" thickBot="1">
      <c r="A126" s="82" t="s">
        <v>67</v>
      </c>
      <c r="B126" s="206" t="s">
        <v>259</v>
      </c>
      <c r="C126" s="55"/>
      <c r="D126" s="55"/>
      <c r="E126" s="55"/>
    </row>
    <row r="127" spans="1:5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  <c r="E127" s="53">
        <f>+E128+E129+E130+E131</f>
        <v>0</v>
      </c>
    </row>
    <row r="128" spans="1:5" s="15" customFormat="1" ht="18" customHeight="1">
      <c r="A128" s="61" t="s">
        <v>68</v>
      </c>
      <c r="B128" s="102" t="s">
        <v>260</v>
      </c>
      <c r="C128" s="55"/>
      <c r="D128" s="55"/>
      <c r="E128" s="55"/>
    </row>
    <row r="129" spans="1:5" s="15" customFormat="1" ht="18" customHeight="1">
      <c r="A129" s="61" t="s">
        <v>69</v>
      </c>
      <c r="B129" s="102" t="s">
        <v>261</v>
      </c>
      <c r="C129" s="55"/>
      <c r="D129" s="55"/>
      <c r="E129" s="55"/>
    </row>
    <row r="130" spans="1:5" s="15" customFormat="1" ht="18" customHeight="1">
      <c r="A130" s="61" t="s">
        <v>177</v>
      </c>
      <c r="B130" s="102" t="s">
        <v>262</v>
      </c>
      <c r="C130" s="55"/>
      <c r="D130" s="55"/>
      <c r="E130" s="55"/>
    </row>
    <row r="131" spans="1:5" s="15" customFormat="1" ht="18" customHeight="1" thickBot="1">
      <c r="A131" s="82" t="s">
        <v>178</v>
      </c>
      <c r="B131" s="206" t="s">
        <v>263</v>
      </c>
      <c r="C131" s="55"/>
      <c r="D131" s="55"/>
      <c r="E131" s="55"/>
    </row>
    <row r="132" spans="1:5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  <c r="E132" s="53">
        <f>SUM(E133:E136)</f>
        <v>0</v>
      </c>
    </row>
    <row r="133" spans="1:5" s="15" customFormat="1" ht="18" customHeight="1">
      <c r="A133" s="61" t="s">
        <v>70</v>
      </c>
      <c r="B133" s="102" t="s">
        <v>265</v>
      </c>
      <c r="C133" s="55"/>
      <c r="D133" s="55"/>
      <c r="E133" s="55"/>
    </row>
    <row r="134" spans="1:5" s="15" customFormat="1" ht="18" customHeight="1">
      <c r="A134" s="61" t="s">
        <v>71</v>
      </c>
      <c r="B134" s="102" t="s">
        <v>274</v>
      </c>
      <c r="C134" s="55"/>
      <c r="D134" s="55"/>
      <c r="E134" s="55"/>
    </row>
    <row r="135" spans="1:5" s="15" customFormat="1" ht="18" customHeight="1">
      <c r="A135" s="61" t="s">
        <v>187</v>
      </c>
      <c r="B135" s="102" t="s">
        <v>266</v>
      </c>
      <c r="C135" s="55"/>
      <c r="D135" s="55"/>
      <c r="E135" s="55"/>
    </row>
    <row r="136" spans="1:5" s="15" customFormat="1" ht="18" customHeight="1" thickBot="1">
      <c r="A136" s="82" t="s">
        <v>188</v>
      </c>
      <c r="B136" s="206" t="s">
        <v>320</v>
      </c>
      <c r="C136" s="55"/>
      <c r="D136" s="55"/>
      <c r="E136" s="55"/>
    </row>
    <row r="137" spans="1:5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  <c r="E137" s="85">
        <f>SUM(E138:E141)</f>
        <v>0</v>
      </c>
    </row>
    <row r="138" spans="1:5" s="15" customFormat="1" ht="18" customHeight="1">
      <c r="A138" s="61" t="s">
        <v>113</v>
      </c>
      <c r="B138" s="102" t="s">
        <v>268</v>
      </c>
      <c r="C138" s="55"/>
      <c r="D138" s="55"/>
      <c r="E138" s="55"/>
    </row>
    <row r="139" spans="1:5" s="15" customFormat="1" ht="18" customHeight="1">
      <c r="A139" s="61" t="s">
        <v>114</v>
      </c>
      <c r="B139" s="102" t="s">
        <v>269</v>
      </c>
      <c r="C139" s="55"/>
      <c r="D139" s="55"/>
      <c r="E139" s="55"/>
    </row>
    <row r="140" spans="1:5" s="15" customFormat="1" ht="18" customHeight="1">
      <c r="A140" s="61" t="s">
        <v>132</v>
      </c>
      <c r="B140" s="102" t="s">
        <v>270</v>
      </c>
      <c r="C140" s="55"/>
      <c r="D140" s="55"/>
      <c r="E140" s="55"/>
    </row>
    <row r="141" spans="1:5" s="15" customFormat="1" ht="18" customHeight="1" thickBot="1">
      <c r="A141" s="61" t="s">
        <v>190</v>
      </c>
      <c r="B141" s="102" t="s">
        <v>271</v>
      </c>
      <c r="C141" s="55"/>
      <c r="D141" s="55"/>
      <c r="E141" s="55"/>
    </row>
    <row r="142" spans="1:5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  <c r="E142" s="86">
        <f>+E123+E127+E132+E137</f>
        <v>0</v>
      </c>
    </row>
    <row r="143" spans="1:5" s="15" customFormat="1" ht="18" customHeight="1" thickBot="1">
      <c r="A143" s="87" t="s">
        <v>14</v>
      </c>
      <c r="B143" s="207" t="s">
        <v>273</v>
      </c>
      <c r="C143" s="86">
        <f>+C122+C142</f>
        <v>0</v>
      </c>
      <c r="D143" s="86">
        <f>+D122+D142</f>
        <v>0</v>
      </c>
      <c r="E143" s="86">
        <f>+E122+E142</f>
        <v>0</v>
      </c>
    </row>
    <row r="144" spans="1:5" s="15" customFormat="1" ht="18" customHeight="1" thickBot="1">
      <c r="A144" s="88"/>
      <c r="B144" s="89"/>
      <c r="C144" s="75"/>
      <c r="D144" s="75"/>
      <c r="E144" s="75"/>
    </row>
    <row r="145" spans="1:7" s="15" customFormat="1" ht="18" customHeight="1" thickBot="1">
      <c r="A145" s="90" t="s">
        <v>338</v>
      </c>
      <c r="B145" s="91"/>
      <c r="C145" s="92"/>
      <c r="D145" s="92"/>
      <c r="E145" s="92"/>
      <c r="F145" s="23"/>
      <c r="G145" s="23"/>
    </row>
    <row r="146" spans="1:5" s="21" customFormat="1" ht="18" customHeight="1" thickBot="1">
      <c r="A146" s="90" t="s">
        <v>128</v>
      </c>
      <c r="B146" s="91"/>
      <c r="C146" s="92"/>
      <c r="D146" s="92"/>
      <c r="E146" s="92"/>
    </row>
    <row r="147" spans="3:5" s="15" customFormat="1" ht="18" customHeight="1">
      <c r="C147" s="24"/>
      <c r="D147" s="24"/>
      <c r="E147" s="24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9.2.2. melléklet az 1/2019 (II.16.)  önkormányzati rendelethez</oddHeader>
  </headerFooter>
  <rowBreaks count="1" manualBreakCount="1">
    <brk id="87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BreakPreview" zoomScale="60" workbookViewId="0" topLeftCell="A1">
      <selection activeCell="E11" sqref="E11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5.125" style="11" bestFit="1" customWidth="1"/>
    <col min="4" max="5" width="21.625" style="11" customWidth="1"/>
    <col min="6" max="16384" width="9.375" style="12" customWidth="1"/>
  </cols>
  <sheetData>
    <row r="1" spans="1:5" s="15" customFormat="1" ht="36.75" customHeight="1">
      <c r="A1" s="293" t="s">
        <v>369</v>
      </c>
      <c r="B1" s="294"/>
      <c r="C1" s="294"/>
      <c r="D1" s="294"/>
      <c r="E1" s="294"/>
    </row>
    <row r="2" spans="1:3" s="15" customFormat="1" ht="18" customHeight="1">
      <c r="A2" s="181"/>
      <c r="B2" s="292" t="s">
        <v>347</v>
      </c>
      <c r="C2" s="292"/>
    </row>
    <row r="3" spans="1:3" s="15" customFormat="1" ht="18" customHeight="1">
      <c r="A3" s="281" t="s">
        <v>2</v>
      </c>
      <c r="B3" s="281"/>
      <c r="C3" s="281"/>
    </row>
    <row r="4" spans="1:5" s="15" customFormat="1" ht="18" customHeight="1" thickBot="1">
      <c r="A4" s="282"/>
      <c r="B4" s="282"/>
      <c r="C4" s="16"/>
      <c r="D4" s="16"/>
      <c r="E4" s="16" t="s">
        <v>341</v>
      </c>
    </row>
    <row r="5" spans="1:5" s="15" customFormat="1" ht="32.25" thickBot="1">
      <c r="A5" s="235" t="s">
        <v>47</v>
      </c>
      <c r="B5" s="236" t="s">
        <v>4</v>
      </c>
      <c r="C5" s="237" t="s">
        <v>315</v>
      </c>
      <c r="D5" s="237" t="s">
        <v>389</v>
      </c>
      <c r="E5" s="237" t="s">
        <v>388</v>
      </c>
    </row>
    <row r="6" spans="1:5" s="21" customFormat="1" ht="18" customHeight="1" thickBot="1">
      <c r="A6" s="19">
        <v>1</v>
      </c>
      <c r="B6" s="209">
        <v>2</v>
      </c>
      <c r="C6" s="20">
        <v>3</v>
      </c>
      <c r="D6" s="20">
        <v>4</v>
      </c>
      <c r="E6" s="20">
        <v>5</v>
      </c>
    </row>
    <row r="7" spans="1:5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  <c r="E7" s="53">
        <f>SUM(E8:E11)</f>
        <v>0</v>
      </c>
    </row>
    <row r="8" spans="1:5" s="21" customFormat="1" ht="27">
      <c r="A8" s="61" t="s">
        <v>72</v>
      </c>
      <c r="B8" s="169" t="s">
        <v>321</v>
      </c>
      <c r="C8" s="55"/>
      <c r="D8" s="55"/>
      <c r="E8" s="55"/>
    </row>
    <row r="9" spans="1:5" s="21" customFormat="1" ht="27">
      <c r="A9" s="62" t="s">
        <v>73</v>
      </c>
      <c r="B9" s="93" t="s">
        <v>322</v>
      </c>
      <c r="C9" s="55"/>
      <c r="D9" s="55"/>
      <c r="E9" s="55"/>
    </row>
    <row r="10" spans="1:5" s="21" customFormat="1" ht="27">
      <c r="A10" s="62" t="s">
        <v>74</v>
      </c>
      <c r="B10" s="93" t="s">
        <v>323</v>
      </c>
      <c r="C10" s="55"/>
      <c r="D10" s="55"/>
      <c r="E10" s="55"/>
    </row>
    <row r="11" spans="1:5" s="21" customFormat="1" ht="18.75">
      <c r="A11" s="62" t="s">
        <v>317</v>
      </c>
      <c r="B11" s="93" t="s">
        <v>324</v>
      </c>
      <c r="C11" s="55"/>
      <c r="D11" s="55"/>
      <c r="E11" s="55"/>
    </row>
    <row r="12" spans="1:5" s="21" customFormat="1" ht="25.5">
      <c r="A12" s="62" t="s">
        <v>86</v>
      </c>
      <c r="B12" s="190" t="s">
        <v>326</v>
      </c>
      <c r="C12" s="58"/>
      <c r="D12" s="58"/>
      <c r="E12" s="58"/>
    </row>
    <row r="13" spans="1:5" s="21" customFormat="1" ht="19.5" thickBot="1">
      <c r="A13" s="63" t="s">
        <v>318</v>
      </c>
      <c r="B13" s="93" t="s">
        <v>325</v>
      </c>
      <c r="C13" s="59"/>
      <c r="D13" s="59"/>
      <c r="E13" s="59"/>
    </row>
    <row r="14" spans="1:5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  <c r="E14" s="53">
        <f>+E15+E16+E17+E18+E19</f>
        <v>0</v>
      </c>
    </row>
    <row r="15" spans="1:5" s="21" customFormat="1" ht="18" customHeight="1">
      <c r="A15" s="61" t="s">
        <v>78</v>
      </c>
      <c r="B15" s="169" t="s">
        <v>153</v>
      </c>
      <c r="C15" s="55"/>
      <c r="D15" s="55"/>
      <c r="E15" s="55"/>
    </row>
    <row r="16" spans="1:5" s="21" customFormat="1" ht="27">
      <c r="A16" s="62" t="s">
        <v>79</v>
      </c>
      <c r="B16" s="93" t="s">
        <v>154</v>
      </c>
      <c r="C16" s="55"/>
      <c r="D16" s="55"/>
      <c r="E16" s="55"/>
    </row>
    <row r="17" spans="1:5" s="21" customFormat="1" ht="27">
      <c r="A17" s="62" t="s">
        <v>80</v>
      </c>
      <c r="B17" s="93" t="s">
        <v>304</v>
      </c>
      <c r="C17" s="55"/>
      <c r="D17" s="55"/>
      <c r="E17" s="55"/>
    </row>
    <row r="18" spans="1:5" s="21" customFormat="1" ht="27">
      <c r="A18" s="62" t="s">
        <v>81</v>
      </c>
      <c r="B18" s="93" t="s">
        <v>305</v>
      </c>
      <c r="C18" s="55"/>
      <c r="D18" s="55"/>
      <c r="E18" s="55"/>
    </row>
    <row r="19" spans="1:5" s="21" customFormat="1" ht="25.5">
      <c r="A19" s="62" t="s">
        <v>82</v>
      </c>
      <c r="B19" s="51" t="s">
        <v>327</v>
      </c>
      <c r="C19" s="55"/>
      <c r="D19" s="55"/>
      <c r="E19" s="55"/>
    </row>
    <row r="20" spans="1:5" s="21" customFormat="1" ht="19.5" thickBot="1">
      <c r="A20" s="63" t="s">
        <v>91</v>
      </c>
      <c r="B20" s="192" t="s">
        <v>155</v>
      </c>
      <c r="C20" s="55"/>
      <c r="D20" s="55"/>
      <c r="E20" s="55"/>
    </row>
    <row r="21" spans="1:5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  <c r="E21" s="53">
        <f>+E22+E23+E24+E25+E26</f>
        <v>0</v>
      </c>
    </row>
    <row r="22" spans="1:5" s="21" customFormat="1" ht="18.75">
      <c r="A22" s="61" t="s">
        <v>61</v>
      </c>
      <c r="B22" s="169" t="s">
        <v>319</v>
      </c>
      <c r="C22" s="55"/>
      <c r="D22" s="55"/>
      <c r="E22" s="55"/>
    </row>
    <row r="23" spans="1:5" s="21" customFormat="1" ht="27">
      <c r="A23" s="62" t="s">
        <v>62</v>
      </c>
      <c r="B23" s="93" t="s">
        <v>156</v>
      </c>
      <c r="C23" s="55"/>
      <c r="D23" s="55"/>
      <c r="E23" s="55"/>
    </row>
    <row r="24" spans="1:5" s="21" customFormat="1" ht="27">
      <c r="A24" s="62" t="s">
        <v>63</v>
      </c>
      <c r="B24" s="93" t="s">
        <v>306</v>
      </c>
      <c r="C24" s="55"/>
      <c r="D24" s="55"/>
      <c r="E24" s="55"/>
    </row>
    <row r="25" spans="1:5" s="21" customFormat="1" ht="27">
      <c r="A25" s="62" t="s">
        <v>64</v>
      </c>
      <c r="B25" s="93" t="s">
        <v>307</v>
      </c>
      <c r="C25" s="55"/>
      <c r="D25" s="55"/>
      <c r="E25" s="55"/>
    </row>
    <row r="26" spans="1:5" s="21" customFormat="1" ht="18.75">
      <c r="A26" s="62" t="s">
        <v>103</v>
      </c>
      <c r="B26" s="93" t="s">
        <v>157</v>
      </c>
      <c r="C26" s="55"/>
      <c r="D26" s="55"/>
      <c r="E26" s="55"/>
    </row>
    <row r="27" spans="1:5" s="21" customFormat="1" ht="18" customHeight="1" thickBot="1">
      <c r="A27" s="63" t="s">
        <v>104</v>
      </c>
      <c r="B27" s="192" t="s">
        <v>158</v>
      </c>
      <c r="C27" s="55"/>
      <c r="D27" s="55"/>
      <c r="E27" s="55"/>
    </row>
    <row r="28" spans="1:5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  <c r="E28" s="53">
        <f>+E29+E32+E33+E34</f>
        <v>0</v>
      </c>
    </row>
    <row r="29" spans="1:5" s="21" customFormat="1" ht="18" customHeight="1">
      <c r="A29" s="61" t="s">
        <v>160</v>
      </c>
      <c r="B29" s="169" t="s">
        <v>166</v>
      </c>
      <c r="C29" s="55">
        <f>SUM(C30:C31)</f>
        <v>0</v>
      </c>
      <c r="D29" s="55">
        <f>SUM(D30:D31)</f>
        <v>0</v>
      </c>
      <c r="E29" s="55">
        <f>SUM(E30:E31)</f>
        <v>0</v>
      </c>
    </row>
    <row r="30" spans="1:5" s="21" customFormat="1" ht="18" customHeight="1">
      <c r="A30" s="62" t="s">
        <v>161</v>
      </c>
      <c r="B30" s="93" t="s">
        <v>329</v>
      </c>
      <c r="C30" s="55"/>
      <c r="D30" s="55"/>
      <c r="E30" s="55"/>
    </row>
    <row r="31" spans="1:5" s="21" customFormat="1" ht="18" customHeight="1">
      <c r="A31" s="62" t="s">
        <v>162</v>
      </c>
      <c r="B31" s="93" t="s">
        <v>330</v>
      </c>
      <c r="C31" s="55"/>
      <c r="D31" s="55"/>
      <c r="E31" s="55"/>
    </row>
    <row r="32" spans="1:5" s="21" customFormat="1" ht="18" customHeight="1">
      <c r="A32" s="62" t="s">
        <v>163</v>
      </c>
      <c r="B32" s="93" t="s">
        <v>331</v>
      </c>
      <c r="C32" s="55"/>
      <c r="D32" s="55"/>
      <c r="E32" s="55"/>
    </row>
    <row r="33" spans="1:5" s="21" customFormat="1" ht="18.75">
      <c r="A33" s="62" t="s">
        <v>164</v>
      </c>
      <c r="B33" s="93" t="s">
        <v>167</v>
      </c>
      <c r="C33" s="55"/>
      <c r="D33" s="55"/>
      <c r="E33" s="55"/>
    </row>
    <row r="34" spans="1:5" s="21" customFormat="1" ht="18" customHeight="1" thickBot="1">
      <c r="A34" s="63" t="s">
        <v>165</v>
      </c>
      <c r="B34" s="192" t="s">
        <v>168</v>
      </c>
      <c r="C34" s="55"/>
      <c r="D34" s="55"/>
      <c r="E34" s="55"/>
    </row>
    <row r="35" spans="1:5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  <c r="E35" s="53">
        <f>SUM(E36:E45)</f>
        <v>0</v>
      </c>
    </row>
    <row r="36" spans="1:5" s="21" customFormat="1" ht="18" customHeight="1">
      <c r="A36" s="61" t="s">
        <v>65</v>
      </c>
      <c r="B36" s="169" t="s">
        <v>172</v>
      </c>
      <c r="C36" s="55"/>
      <c r="D36" s="55"/>
      <c r="E36" s="55"/>
    </row>
    <row r="37" spans="1:5" s="21" customFormat="1" ht="18" customHeight="1">
      <c r="A37" s="62" t="s">
        <v>66</v>
      </c>
      <c r="B37" s="93" t="s">
        <v>332</v>
      </c>
      <c r="C37" s="55"/>
      <c r="D37" s="55"/>
      <c r="E37" s="55"/>
    </row>
    <row r="38" spans="1:5" s="21" customFormat="1" ht="18" customHeight="1">
      <c r="A38" s="62" t="s">
        <v>67</v>
      </c>
      <c r="B38" s="93" t="s">
        <v>333</v>
      </c>
      <c r="C38" s="55"/>
      <c r="D38" s="55"/>
      <c r="E38" s="55"/>
    </row>
    <row r="39" spans="1:5" s="21" customFormat="1" ht="18" customHeight="1">
      <c r="A39" s="62" t="s">
        <v>107</v>
      </c>
      <c r="B39" s="93" t="s">
        <v>334</v>
      </c>
      <c r="C39" s="55"/>
      <c r="D39" s="55"/>
      <c r="E39" s="55"/>
    </row>
    <row r="40" spans="1:5" s="21" customFormat="1" ht="18" customHeight="1">
      <c r="A40" s="62" t="s">
        <v>108</v>
      </c>
      <c r="B40" s="93" t="s">
        <v>335</v>
      </c>
      <c r="C40" s="55"/>
      <c r="D40" s="55"/>
      <c r="E40" s="55"/>
    </row>
    <row r="41" spans="1:5" s="21" customFormat="1" ht="18" customHeight="1">
      <c r="A41" s="62" t="s">
        <v>109</v>
      </c>
      <c r="B41" s="93" t="s">
        <v>336</v>
      </c>
      <c r="C41" s="55"/>
      <c r="D41" s="55"/>
      <c r="E41" s="55"/>
    </row>
    <row r="42" spans="1:5" s="21" customFormat="1" ht="18" customHeight="1">
      <c r="A42" s="62" t="s">
        <v>110</v>
      </c>
      <c r="B42" s="93" t="s">
        <v>173</v>
      </c>
      <c r="C42" s="55"/>
      <c r="D42" s="55"/>
      <c r="E42" s="55"/>
    </row>
    <row r="43" spans="1:5" s="21" customFormat="1" ht="18" customHeight="1">
      <c r="A43" s="62" t="s">
        <v>111</v>
      </c>
      <c r="B43" s="93" t="s">
        <v>174</v>
      </c>
      <c r="C43" s="55"/>
      <c r="D43" s="55"/>
      <c r="E43" s="55"/>
    </row>
    <row r="44" spans="1:5" s="21" customFormat="1" ht="18" customHeight="1">
      <c r="A44" s="62" t="s">
        <v>170</v>
      </c>
      <c r="B44" s="93" t="s">
        <v>175</v>
      </c>
      <c r="C44" s="55"/>
      <c r="D44" s="55"/>
      <c r="E44" s="55"/>
    </row>
    <row r="45" spans="1:5" s="21" customFormat="1" ht="18" customHeight="1" thickBot="1">
      <c r="A45" s="63" t="s">
        <v>171</v>
      </c>
      <c r="B45" s="192" t="s">
        <v>337</v>
      </c>
      <c r="C45" s="55"/>
      <c r="D45" s="55"/>
      <c r="E45" s="55"/>
    </row>
    <row r="46" spans="1:5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  <c r="E46" s="53">
        <f>SUM(E47:E51)</f>
        <v>0</v>
      </c>
    </row>
    <row r="47" spans="1:5" s="21" customFormat="1" ht="18" customHeight="1">
      <c r="A47" s="61" t="s">
        <v>68</v>
      </c>
      <c r="B47" s="169" t="s">
        <v>180</v>
      </c>
      <c r="C47" s="55"/>
      <c r="D47" s="55"/>
      <c r="E47" s="55"/>
    </row>
    <row r="48" spans="1:5" s="21" customFormat="1" ht="18" customHeight="1">
      <c r="A48" s="62" t="s">
        <v>69</v>
      </c>
      <c r="B48" s="93" t="s">
        <v>181</v>
      </c>
      <c r="C48" s="55"/>
      <c r="D48" s="55"/>
      <c r="E48" s="55"/>
    </row>
    <row r="49" spans="1:5" s="21" customFormat="1" ht="18" customHeight="1">
      <c r="A49" s="62" t="s">
        <v>177</v>
      </c>
      <c r="B49" s="93" t="s">
        <v>182</v>
      </c>
      <c r="C49" s="55"/>
      <c r="D49" s="55"/>
      <c r="E49" s="55"/>
    </row>
    <row r="50" spans="1:5" s="21" customFormat="1" ht="18" customHeight="1">
      <c r="A50" s="62" t="s">
        <v>178</v>
      </c>
      <c r="B50" s="93" t="s">
        <v>183</v>
      </c>
      <c r="C50" s="55"/>
      <c r="D50" s="55"/>
      <c r="E50" s="55"/>
    </row>
    <row r="51" spans="1:5" s="21" customFormat="1" ht="18" customHeight="1" thickBot="1">
      <c r="A51" s="63" t="s">
        <v>179</v>
      </c>
      <c r="B51" s="192" t="s">
        <v>184</v>
      </c>
      <c r="C51" s="55"/>
      <c r="D51" s="55"/>
      <c r="E51" s="55"/>
    </row>
    <row r="52" spans="1:5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  <c r="E52" s="53">
        <f>SUM(E53:E55)</f>
        <v>0</v>
      </c>
    </row>
    <row r="53" spans="1:5" s="21" customFormat="1" ht="27">
      <c r="A53" s="61" t="s">
        <v>70</v>
      </c>
      <c r="B53" s="169" t="s">
        <v>311</v>
      </c>
      <c r="C53" s="55"/>
      <c r="D53" s="55"/>
      <c r="E53" s="55"/>
    </row>
    <row r="54" spans="1:5" s="21" customFormat="1" ht="27">
      <c r="A54" s="62" t="s">
        <v>71</v>
      </c>
      <c r="B54" s="93" t="s">
        <v>312</v>
      </c>
      <c r="C54" s="55"/>
      <c r="D54" s="55"/>
      <c r="E54" s="55"/>
    </row>
    <row r="55" spans="1:5" s="21" customFormat="1" ht="18.75">
      <c r="A55" s="62" t="s">
        <v>187</v>
      </c>
      <c r="B55" s="93" t="s">
        <v>185</v>
      </c>
      <c r="C55" s="55"/>
      <c r="D55" s="55"/>
      <c r="E55" s="55"/>
    </row>
    <row r="56" spans="1:5" s="21" customFormat="1" ht="19.5" thickBot="1">
      <c r="A56" s="63" t="s">
        <v>188</v>
      </c>
      <c r="B56" s="192" t="s">
        <v>186</v>
      </c>
      <c r="C56" s="55"/>
      <c r="D56" s="55"/>
      <c r="E56" s="55"/>
    </row>
    <row r="57" spans="1:5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  <c r="E57" s="53">
        <f>SUM(E58:E60)</f>
        <v>0</v>
      </c>
    </row>
    <row r="58" spans="1:5" s="21" customFormat="1" ht="27">
      <c r="A58" s="61" t="s">
        <v>113</v>
      </c>
      <c r="B58" s="169" t="s">
        <v>313</v>
      </c>
      <c r="C58" s="55"/>
      <c r="D58" s="55"/>
      <c r="E58" s="55"/>
    </row>
    <row r="59" spans="1:5" s="21" customFormat="1" ht="18.75">
      <c r="A59" s="62" t="s">
        <v>114</v>
      </c>
      <c r="B59" s="93" t="s">
        <v>314</v>
      </c>
      <c r="C59" s="55"/>
      <c r="D59" s="55"/>
      <c r="E59" s="55"/>
    </row>
    <row r="60" spans="1:5" s="21" customFormat="1" ht="18.75">
      <c r="A60" s="62" t="s">
        <v>132</v>
      </c>
      <c r="B60" s="93" t="s">
        <v>191</v>
      </c>
      <c r="C60" s="55"/>
      <c r="D60" s="55"/>
      <c r="E60" s="55"/>
    </row>
    <row r="61" spans="1:5" s="21" customFormat="1" ht="19.5" thickBot="1">
      <c r="A61" s="63" t="s">
        <v>190</v>
      </c>
      <c r="B61" s="192" t="s">
        <v>192</v>
      </c>
      <c r="C61" s="55"/>
      <c r="D61" s="55"/>
      <c r="E61" s="55"/>
    </row>
    <row r="62" spans="1:5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  <c r="E62" s="53">
        <f>+E7+E14+E21+E28+E35+E46+E52+E57</f>
        <v>0</v>
      </c>
    </row>
    <row r="63" spans="1:5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  <c r="E63" s="53">
        <f>SUM(E64:E66)</f>
        <v>0</v>
      </c>
    </row>
    <row r="64" spans="1:5" s="21" customFormat="1" ht="18" customHeight="1">
      <c r="A64" s="61" t="s">
        <v>222</v>
      </c>
      <c r="B64" s="169" t="s">
        <v>194</v>
      </c>
      <c r="C64" s="55"/>
      <c r="D64" s="55"/>
      <c r="E64" s="55"/>
    </row>
    <row r="65" spans="1:5" s="21" customFormat="1" ht="27">
      <c r="A65" s="62" t="s">
        <v>231</v>
      </c>
      <c r="B65" s="93" t="s">
        <v>195</v>
      </c>
      <c r="C65" s="55"/>
      <c r="D65" s="55"/>
      <c r="E65" s="55"/>
    </row>
    <row r="66" spans="1:5" s="21" customFormat="1" ht="19.5" thickBot="1">
      <c r="A66" s="63" t="s">
        <v>232</v>
      </c>
      <c r="B66" s="194" t="s">
        <v>196</v>
      </c>
      <c r="C66" s="55"/>
      <c r="D66" s="55"/>
      <c r="E66" s="55"/>
    </row>
    <row r="67" spans="1:5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  <c r="E67" s="53">
        <f>SUM(E68:E71)</f>
        <v>0</v>
      </c>
    </row>
    <row r="68" spans="1:5" s="21" customFormat="1" ht="18.75">
      <c r="A68" s="61" t="s">
        <v>95</v>
      </c>
      <c r="B68" s="169" t="s">
        <v>199</v>
      </c>
      <c r="C68" s="55"/>
      <c r="D68" s="55"/>
      <c r="E68" s="55"/>
    </row>
    <row r="69" spans="1:5" s="21" customFormat="1" ht="18.75">
      <c r="A69" s="62" t="s">
        <v>96</v>
      </c>
      <c r="B69" s="93" t="s">
        <v>200</v>
      </c>
      <c r="C69" s="55"/>
      <c r="D69" s="55"/>
      <c r="E69" s="55"/>
    </row>
    <row r="70" spans="1:5" s="21" customFormat="1" ht="18.75">
      <c r="A70" s="62" t="s">
        <v>223</v>
      </c>
      <c r="B70" s="93" t="s">
        <v>201</v>
      </c>
      <c r="C70" s="55"/>
      <c r="D70" s="55"/>
      <c r="E70" s="55"/>
    </row>
    <row r="71" spans="1:5" s="21" customFormat="1" ht="19.5" thickBot="1">
      <c r="A71" s="63" t="s">
        <v>224</v>
      </c>
      <c r="B71" s="192" t="s">
        <v>202</v>
      </c>
      <c r="C71" s="55"/>
      <c r="D71" s="55"/>
      <c r="E71" s="55"/>
    </row>
    <row r="72" spans="1:5" s="21" customFormat="1" ht="18" customHeight="1" thickBot="1">
      <c r="A72" s="67" t="s">
        <v>203</v>
      </c>
      <c r="B72" s="191" t="s">
        <v>204</v>
      </c>
      <c r="C72" s="53">
        <f>SUM(C73:C74)</f>
        <v>0</v>
      </c>
      <c r="D72" s="53">
        <f>SUM(D73:D74)</f>
        <v>0</v>
      </c>
      <c r="E72" s="53">
        <f>SUM(E73:E74)</f>
        <v>0</v>
      </c>
    </row>
    <row r="73" spans="1:5" s="21" customFormat="1" ht="18" customHeight="1">
      <c r="A73" s="61" t="s">
        <v>225</v>
      </c>
      <c r="B73" s="169" t="s">
        <v>205</v>
      </c>
      <c r="C73" s="55"/>
      <c r="D73" s="55"/>
      <c r="E73" s="55"/>
    </row>
    <row r="74" spans="1:5" s="21" customFormat="1" ht="18" customHeight="1" thickBot="1">
      <c r="A74" s="63" t="s">
        <v>226</v>
      </c>
      <c r="B74" s="169" t="s">
        <v>362</v>
      </c>
      <c r="C74" s="55"/>
      <c r="D74" s="55"/>
      <c r="E74" s="55"/>
    </row>
    <row r="75" spans="1:5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  <c r="E75" s="53">
        <f>SUM(E76:E78)</f>
        <v>0</v>
      </c>
    </row>
    <row r="76" spans="1:5" s="21" customFormat="1" ht="18" customHeight="1">
      <c r="A76" s="61" t="s">
        <v>227</v>
      </c>
      <c r="B76" s="169" t="s">
        <v>344</v>
      </c>
      <c r="C76" s="55"/>
      <c r="D76" s="55"/>
      <c r="E76" s="55"/>
    </row>
    <row r="77" spans="1:5" s="21" customFormat="1" ht="18" customHeight="1">
      <c r="A77" s="62" t="s">
        <v>228</v>
      </c>
      <c r="B77" s="93" t="s">
        <v>208</v>
      </c>
      <c r="C77" s="55"/>
      <c r="D77" s="55"/>
      <c r="E77" s="55"/>
    </row>
    <row r="78" spans="1:5" s="21" customFormat="1" ht="18" customHeight="1" thickBot="1">
      <c r="A78" s="63" t="s">
        <v>229</v>
      </c>
      <c r="B78" s="192" t="s">
        <v>354</v>
      </c>
      <c r="C78" s="55"/>
      <c r="D78" s="55"/>
      <c r="E78" s="55"/>
    </row>
    <row r="79" spans="1:5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  <c r="E79" s="53">
        <f>SUM(E80:E83)</f>
        <v>0</v>
      </c>
    </row>
    <row r="80" spans="1:5" s="21" customFormat="1" ht="18" customHeight="1">
      <c r="A80" s="68" t="s">
        <v>211</v>
      </c>
      <c r="B80" s="169" t="s">
        <v>212</v>
      </c>
      <c r="C80" s="55"/>
      <c r="D80" s="55"/>
      <c r="E80" s="55"/>
    </row>
    <row r="81" spans="1:5" s="21" customFormat="1" ht="30">
      <c r="A81" s="69" t="s">
        <v>213</v>
      </c>
      <c r="B81" s="93" t="s">
        <v>214</v>
      </c>
      <c r="C81" s="55"/>
      <c r="D81" s="55"/>
      <c r="E81" s="55"/>
    </row>
    <row r="82" spans="1:5" s="21" customFormat="1" ht="20.25" customHeight="1">
      <c r="A82" s="69" t="s">
        <v>215</v>
      </c>
      <c r="B82" s="93" t="s">
        <v>216</v>
      </c>
      <c r="C82" s="55"/>
      <c r="D82" s="55"/>
      <c r="E82" s="55"/>
    </row>
    <row r="83" spans="1:5" s="21" customFormat="1" ht="18" customHeight="1" thickBot="1">
      <c r="A83" s="70" t="s">
        <v>217</v>
      </c>
      <c r="B83" s="192" t="s">
        <v>218</v>
      </c>
      <c r="C83" s="55"/>
      <c r="D83" s="55"/>
      <c r="E83" s="55"/>
    </row>
    <row r="84" spans="1:5" s="21" customFormat="1" ht="18" customHeight="1" thickBot="1">
      <c r="A84" s="67" t="s">
        <v>219</v>
      </c>
      <c r="B84" s="191" t="s">
        <v>353</v>
      </c>
      <c r="C84" s="55"/>
      <c r="D84" s="55"/>
      <c r="E84" s="55"/>
    </row>
    <row r="85" spans="1:5" s="21" customFormat="1" ht="19.5" thickBot="1">
      <c r="A85" s="67" t="s">
        <v>220</v>
      </c>
      <c r="B85" s="195" t="s">
        <v>221</v>
      </c>
      <c r="C85" s="53">
        <f>+C63+C67+C72+C75+C79+C84</f>
        <v>0</v>
      </c>
      <c r="D85" s="53">
        <f>+D63+D67+D72+D75+D79+D84</f>
        <v>0</v>
      </c>
      <c r="E85" s="53">
        <f>+E63+E67+E72+E75+E79+E84</f>
        <v>0</v>
      </c>
    </row>
    <row r="86" spans="1:5" s="21" customFormat="1" ht="18" customHeight="1" thickBot="1">
      <c r="A86" s="72" t="s">
        <v>233</v>
      </c>
      <c r="B86" s="196" t="s">
        <v>300</v>
      </c>
      <c r="C86" s="53">
        <f>+C62+C85</f>
        <v>0</v>
      </c>
      <c r="D86" s="53">
        <f>+D62+D85</f>
        <v>0</v>
      </c>
      <c r="E86" s="53">
        <f>+E62+E85</f>
        <v>0</v>
      </c>
    </row>
    <row r="87" spans="1:5" s="21" customFormat="1" ht="19.5" thickBot="1">
      <c r="A87" s="73"/>
      <c r="B87" s="197"/>
      <c r="C87" s="74"/>
      <c r="D87" s="74"/>
      <c r="E87" s="74"/>
    </row>
    <row r="88" spans="1:5" s="15" customFormat="1" ht="18" customHeight="1" thickBot="1">
      <c r="A88" s="183" t="s">
        <v>37</v>
      </c>
      <c r="B88" s="198"/>
      <c r="C88" s="184"/>
      <c r="D88" s="184"/>
      <c r="E88" s="184"/>
    </row>
    <row r="89" spans="1:5" s="22" customFormat="1" ht="18" customHeight="1" thickBot="1">
      <c r="A89" s="60" t="s">
        <v>5</v>
      </c>
      <c r="B89" s="199" t="s">
        <v>351</v>
      </c>
      <c r="C89" s="185">
        <f>SUM(C90:C94)</f>
        <v>0</v>
      </c>
      <c r="D89" s="185">
        <f>SUM(D90:D94)</f>
        <v>0</v>
      </c>
      <c r="E89" s="185">
        <f>SUM(E90:E94)</f>
        <v>0</v>
      </c>
    </row>
    <row r="90" spans="1:5" s="15" customFormat="1" ht="18" customHeight="1">
      <c r="A90" s="61" t="s">
        <v>72</v>
      </c>
      <c r="B90" s="200" t="s">
        <v>33</v>
      </c>
      <c r="C90" s="55"/>
      <c r="D90" s="55"/>
      <c r="E90" s="55"/>
    </row>
    <row r="91" spans="1:5" s="21" customFormat="1" ht="18" customHeight="1">
      <c r="A91" s="62" t="s">
        <v>73</v>
      </c>
      <c r="B91" s="95" t="s">
        <v>115</v>
      </c>
      <c r="C91" s="55"/>
      <c r="D91" s="55"/>
      <c r="E91" s="55"/>
    </row>
    <row r="92" spans="1:5" s="15" customFormat="1" ht="18" customHeight="1">
      <c r="A92" s="62" t="s">
        <v>74</v>
      </c>
      <c r="B92" s="95" t="s">
        <v>94</v>
      </c>
      <c r="C92" s="55"/>
      <c r="D92" s="55"/>
      <c r="E92" s="55"/>
    </row>
    <row r="93" spans="1:5" s="15" customFormat="1" ht="18" customHeight="1">
      <c r="A93" s="62" t="s">
        <v>75</v>
      </c>
      <c r="B93" s="201" t="s">
        <v>116</v>
      </c>
      <c r="C93" s="55"/>
      <c r="D93" s="55"/>
      <c r="E93" s="55"/>
    </row>
    <row r="94" spans="1:5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  <c r="E94" s="65">
        <f>SUM(E95:E104)</f>
        <v>0</v>
      </c>
    </row>
    <row r="95" spans="1:5" s="15" customFormat="1" ht="18" customHeight="1">
      <c r="A95" s="62" t="s">
        <v>76</v>
      </c>
      <c r="B95" s="95" t="s">
        <v>236</v>
      </c>
      <c r="C95" s="55"/>
      <c r="D95" s="55"/>
      <c r="E95" s="55"/>
    </row>
    <row r="96" spans="1:5" s="15" customFormat="1" ht="18" customHeight="1">
      <c r="A96" s="62" t="s">
        <v>77</v>
      </c>
      <c r="B96" s="97" t="s">
        <v>237</v>
      </c>
      <c r="C96" s="55"/>
      <c r="D96" s="55"/>
      <c r="E96" s="55"/>
    </row>
    <row r="97" spans="1:5" s="15" customFormat="1" ht="18" customHeight="1">
      <c r="A97" s="62" t="s">
        <v>87</v>
      </c>
      <c r="B97" s="95" t="s">
        <v>238</v>
      </c>
      <c r="C97" s="55"/>
      <c r="D97" s="55"/>
      <c r="E97" s="55"/>
    </row>
    <row r="98" spans="1:5" s="15" customFormat="1" ht="18" customHeight="1">
      <c r="A98" s="62" t="s">
        <v>88</v>
      </c>
      <c r="B98" s="95" t="s">
        <v>358</v>
      </c>
      <c r="C98" s="55"/>
      <c r="D98" s="55"/>
      <c r="E98" s="55"/>
    </row>
    <row r="99" spans="1:5" s="15" customFormat="1" ht="18" customHeight="1">
      <c r="A99" s="62" t="s">
        <v>89</v>
      </c>
      <c r="B99" s="97" t="s">
        <v>240</v>
      </c>
      <c r="C99" s="55"/>
      <c r="D99" s="55"/>
      <c r="E99" s="55"/>
    </row>
    <row r="100" spans="1:5" s="15" customFormat="1" ht="18" customHeight="1">
      <c r="A100" s="62" t="s">
        <v>90</v>
      </c>
      <c r="B100" s="97" t="s">
        <v>241</v>
      </c>
      <c r="C100" s="55"/>
      <c r="D100" s="55"/>
      <c r="E100" s="55"/>
    </row>
    <row r="101" spans="1:5" s="15" customFormat="1" ht="18" customHeight="1">
      <c r="A101" s="62" t="s">
        <v>92</v>
      </c>
      <c r="B101" s="95" t="s">
        <v>359</v>
      </c>
      <c r="C101" s="55"/>
      <c r="D101" s="55"/>
      <c r="E101" s="55"/>
    </row>
    <row r="102" spans="1:5" s="15" customFormat="1" ht="18" customHeight="1">
      <c r="A102" s="82" t="s">
        <v>118</v>
      </c>
      <c r="B102" s="98" t="s">
        <v>243</v>
      </c>
      <c r="C102" s="55"/>
      <c r="D102" s="55"/>
      <c r="E102" s="55"/>
    </row>
    <row r="103" spans="1:5" s="15" customFormat="1" ht="18" customHeight="1">
      <c r="A103" s="62" t="s">
        <v>234</v>
      </c>
      <c r="B103" s="98" t="s">
        <v>244</v>
      </c>
      <c r="C103" s="55"/>
      <c r="D103" s="55"/>
      <c r="E103" s="55"/>
    </row>
    <row r="104" spans="1:5" s="15" customFormat="1" ht="18" customHeight="1" thickBot="1">
      <c r="A104" s="83" t="s">
        <v>235</v>
      </c>
      <c r="B104" s="99" t="s">
        <v>245</v>
      </c>
      <c r="C104" s="55"/>
      <c r="D104" s="55"/>
      <c r="E104" s="55"/>
    </row>
    <row r="105" spans="1:5" s="15" customFormat="1" ht="18" customHeight="1" thickBot="1">
      <c r="A105" s="60" t="s">
        <v>6</v>
      </c>
      <c r="B105" s="203" t="s">
        <v>352</v>
      </c>
      <c r="C105" s="53">
        <f>+C106+C108+C110</f>
        <v>0</v>
      </c>
      <c r="D105" s="53">
        <f>+D106+D108+D110</f>
        <v>0</v>
      </c>
      <c r="E105" s="53">
        <f>+E106+E108+E110</f>
        <v>0</v>
      </c>
    </row>
    <row r="106" spans="1:5" s="15" customFormat="1" ht="18" customHeight="1">
      <c r="A106" s="61" t="s">
        <v>78</v>
      </c>
      <c r="B106" s="95" t="s">
        <v>131</v>
      </c>
      <c r="C106" s="55"/>
      <c r="D106" s="55"/>
      <c r="E106" s="55"/>
    </row>
    <row r="107" spans="1:5" s="15" customFormat="1" ht="18" customHeight="1">
      <c r="A107" s="61" t="s">
        <v>79</v>
      </c>
      <c r="B107" s="98" t="s">
        <v>249</v>
      </c>
      <c r="C107" s="55"/>
      <c r="D107" s="55"/>
      <c r="E107" s="55"/>
    </row>
    <row r="108" spans="1:5" s="15" customFormat="1" ht="18" customHeight="1">
      <c r="A108" s="61" t="s">
        <v>80</v>
      </c>
      <c r="B108" s="98" t="s">
        <v>119</v>
      </c>
      <c r="C108" s="55"/>
      <c r="D108" s="55"/>
      <c r="E108" s="55"/>
    </row>
    <row r="109" spans="1:5" s="15" customFormat="1" ht="18" customHeight="1">
      <c r="A109" s="61" t="s">
        <v>81</v>
      </c>
      <c r="B109" s="98" t="s">
        <v>250</v>
      </c>
      <c r="C109" s="55"/>
      <c r="D109" s="55"/>
      <c r="E109" s="55"/>
    </row>
    <row r="110" spans="1:5" s="15" customFormat="1" ht="18" customHeight="1">
      <c r="A110" s="61" t="s">
        <v>82</v>
      </c>
      <c r="B110" s="204" t="s">
        <v>133</v>
      </c>
      <c r="C110" s="84"/>
      <c r="D110" s="84"/>
      <c r="E110" s="84"/>
    </row>
    <row r="111" spans="1:5" s="15" customFormat="1" ht="25.5">
      <c r="A111" s="61" t="s">
        <v>91</v>
      </c>
      <c r="B111" s="205" t="s">
        <v>308</v>
      </c>
      <c r="C111" s="55"/>
      <c r="D111" s="55"/>
      <c r="E111" s="55"/>
    </row>
    <row r="112" spans="1:5" s="15" customFormat="1" ht="25.5">
      <c r="A112" s="61" t="s">
        <v>93</v>
      </c>
      <c r="B112" s="102" t="s">
        <v>255</v>
      </c>
      <c r="C112" s="55"/>
      <c r="D112" s="55"/>
      <c r="E112" s="55"/>
    </row>
    <row r="113" spans="1:5" s="15" customFormat="1" ht="25.5">
      <c r="A113" s="61" t="s">
        <v>120</v>
      </c>
      <c r="B113" s="95" t="s">
        <v>239</v>
      </c>
      <c r="C113" s="55"/>
      <c r="D113" s="55"/>
      <c r="E113" s="55"/>
    </row>
    <row r="114" spans="1:5" s="15" customFormat="1" ht="18.75">
      <c r="A114" s="61" t="s">
        <v>121</v>
      </c>
      <c r="B114" s="95" t="s">
        <v>254</v>
      </c>
      <c r="C114" s="55"/>
      <c r="D114" s="55"/>
      <c r="E114" s="55"/>
    </row>
    <row r="115" spans="1:5" s="15" customFormat="1" ht="18.75">
      <c r="A115" s="61" t="s">
        <v>122</v>
      </c>
      <c r="B115" s="95" t="s">
        <v>253</v>
      </c>
      <c r="C115" s="55"/>
      <c r="D115" s="55"/>
      <c r="E115" s="55"/>
    </row>
    <row r="116" spans="1:5" s="15" customFormat="1" ht="25.5">
      <c r="A116" s="61" t="s">
        <v>246</v>
      </c>
      <c r="B116" s="95" t="s">
        <v>242</v>
      </c>
      <c r="C116" s="55"/>
      <c r="D116" s="55"/>
      <c r="E116" s="55"/>
    </row>
    <row r="117" spans="1:5" s="15" customFormat="1" ht="18.75">
      <c r="A117" s="61" t="s">
        <v>247</v>
      </c>
      <c r="B117" s="95" t="s">
        <v>252</v>
      </c>
      <c r="C117" s="55"/>
      <c r="D117" s="55"/>
      <c r="E117" s="55"/>
    </row>
    <row r="118" spans="1:5" s="15" customFormat="1" ht="26.25" thickBot="1">
      <c r="A118" s="82" t="s">
        <v>248</v>
      </c>
      <c r="B118" s="95" t="s">
        <v>251</v>
      </c>
      <c r="C118" s="55"/>
      <c r="D118" s="55"/>
      <c r="E118" s="55"/>
    </row>
    <row r="119" spans="1:5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  <c r="E119" s="53">
        <f>+E120+E121</f>
        <v>0</v>
      </c>
    </row>
    <row r="120" spans="1:5" s="15" customFormat="1" ht="18" customHeight="1">
      <c r="A120" s="61" t="s">
        <v>61</v>
      </c>
      <c r="B120" s="102" t="s">
        <v>38</v>
      </c>
      <c r="C120" s="55"/>
      <c r="D120" s="55"/>
      <c r="E120" s="55"/>
    </row>
    <row r="121" spans="1:5" s="15" customFormat="1" ht="18" customHeight="1" thickBot="1">
      <c r="A121" s="63" t="s">
        <v>62</v>
      </c>
      <c r="B121" s="98" t="s">
        <v>39</v>
      </c>
      <c r="C121" s="55"/>
      <c r="D121" s="55"/>
      <c r="E121" s="55"/>
    </row>
    <row r="122" spans="1:5" s="15" customFormat="1" ht="18" customHeight="1" thickBot="1">
      <c r="A122" s="60" t="s">
        <v>8</v>
      </c>
      <c r="B122" s="193" t="s">
        <v>257</v>
      </c>
      <c r="C122" s="53">
        <f>+C89+C105+C119</f>
        <v>0</v>
      </c>
      <c r="D122" s="53">
        <f>+D89+D105+D119</f>
        <v>0</v>
      </c>
      <c r="E122" s="53">
        <f>+E89+E105+E119</f>
        <v>0</v>
      </c>
    </row>
    <row r="123" spans="1:5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  <c r="E123" s="53">
        <f>+E124+E125+E126</f>
        <v>0</v>
      </c>
    </row>
    <row r="124" spans="1:5" s="15" customFormat="1" ht="18" customHeight="1">
      <c r="A124" s="61" t="s">
        <v>65</v>
      </c>
      <c r="B124" s="102" t="s">
        <v>258</v>
      </c>
      <c r="C124" s="55"/>
      <c r="D124" s="55"/>
      <c r="E124" s="55"/>
    </row>
    <row r="125" spans="1:5" s="15" customFormat="1" ht="18" customHeight="1">
      <c r="A125" s="61" t="s">
        <v>66</v>
      </c>
      <c r="B125" s="102" t="s">
        <v>361</v>
      </c>
      <c r="C125" s="55"/>
      <c r="D125" s="55"/>
      <c r="E125" s="55"/>
    </row>
    <row r="126" spans="1:5" s="15" customFormat="1" ht="18" customHeight="1" thickBot="1">
      <c r="A126" s="82" t="s">
        <v>67</v>
      </c>
      <c r="B126" s="206" t="s">
        <v>259</v>
      </c>
      <c r="C126" s="55"/>
      <c r="D126" s="55"/>
      <c r="E126" s="55"/>
    </row>
    <row r="127" spans="1:5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  <c r="E127" s="53">
        <f>+E128+E129+E130+E131</f>
        <v>0</v>
      </c>
    </row>
    <row r="128" spans="1:5" s="15" customFormat="1" ht="18" customHeight="1">
      <c r="A128" s="61" t="s">
        <v>68</v>
      </c>
      <c r="B128" s="102" t="s">
        <v>260</v>
      </c>
      <c r="C128" s="55"/>
      <c r="D128" s="55"/>
      <c r="E128" s="55"/>
    </row>
    <row r="129" spans="1:5" s="15" customFormat="1" ht="18" customHeight="1">
      <c r="A129" s="61" t="s">
        <v>69</v>
      </c>
      <c r="B129" s="102" t="s">
        <v>261</v>
      </c>
      <c r="C129" s="55"/>
      <c r="D129" s="55"/>
      <c r="E129" s="55"/>
    </row>
    <row r="130" spans="1:5" s="15" customFormat="1" ht="18" customHeight="1">
      <c r="A130" s="61" t="s">
        <v>177</v>
      </c>
      <c r="B130" s="102" t="s">
        <v>262</v>
      </c>
      <c r="C130" s="55"/>
      <c r="D130" s="55"/>
      <c r="E130" s="55"/>
    </row>
    <row r="131" spans="1:5" s="15" customFormat="1" ht="18" customHeight="1" thickBot="1">
      <c r="A131" s="82" t="s">
        <v>178</v>
      </c>
      <c r="B131" s="206" t="s">
        <v>263</v>
      </c>
      <c r="C131" s="55"/>
      <c r="D131" s="55"/>
      <c r="E131" s="55"/>
    </row>
    <row r="132" spans="1:5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  <c r="E132" s="53">
        <f>SUM(E133:E136)</f>
        <v>0</v>
      </c>
    </row>
    <row r="133" spans="1:5" s="15" customFormat="1" ht="18" customHeight="1">
      <c r="A133" s="61" t="s">
        <v>70</v>
      </c>
      <c r="B133" s="102" t="s">
        <v>265</v>
      </c>
      <c r="C133" s="55"/>
      <c r="D133" s="55"/>
      <c r="E133" s="55"/>
    </row>
    <row r="134" spans="1:5" s="15" customFormat="1" ht="18" customHeight="1">
      <c r="A134" s="61" t="s">
        <v>71</v>
      </c>
      <c r="B134" s="102" t="s">
        <v>274</v>
      </c>
      <c r="C134" s="55"/>
      <c r="D134" s="55"/>
      <c r="E134" s="55"/>
    </row>
    <row r="135" spans="1:5" s="15" customFormat="1" ht="18" customHeight="1">
      <c r="A135" s="61" t="s">
        <v>187</v>
      </c>
      <c r="B135" s="102" t="s">
        <v>266</v>
      </c>
      <c r="C135" s="55"/>
      <c r="D135" s="55"/>
      <c r="E135" s="55"/>
    </row>
    <row r="136" spans="1:5" s="15" customFormat="1" ht="18" customHeight="1" thickBot="1">
      <c r="A136" s="82" t="s">
        <v>188</v>
      </c>
      <c r="B136" s="206" t="s">
        <v>320</v>
      </c>
      <c r="C136" s="55"/>
      <c r="D136" s="55"/>
      <c r="E136" s="55"/>
    </row>
    <row r="137" spans="1:5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  <c r="E137" s="85">
        <f>SUM(E138:E141)</f>
        <v>0</v>
      </c>
    </row>
    <row r="138" spans="1:5" s="15" customFormat="1" ht="18" customHeight="1">
      <c r="A138" s="61" t="s">
        <v>113</v>
      </c>
      <c r="B138" s="102" t="s">
        <v>268</v>
      </c>
      <c r="C138" s="55"/>
      <c r="D138" s="55"/>
      <c r="E138" s="55"/>
    </row>
    <row r="139" spans="1:5" s="15" customFormat="1" ht="18" customHeight="1">
      <c r="A139" s="61" t="s">
        <v>114</v>
      </c>
      <c r="B139" s="102" t="s">
        <v>269</v>
      </c>
      <c r="C139" s="55"/>
      <c r="D139" s="55"/>
      <c r="E139" s="55"/>
    </row>
    <row r="140" spans="1:5" s="15" customFormat="1" ht="18" customHeight="1">
      <c r="A140" s="61" t="s">
        <v>132</v>
      </c>
      <c r="B140" s="102" t="s">
        <v>270</v>
      </c>
      <c r="C140" s="55"/>
      <c r="D140" s="55"/>
      <c r="E140" s="55"/>
    </row>
    <row r="141" spans="1:5" s="15" customFormat="1" ht="18" customHeight="1" thickBot="1">
      <c r="A141" s="61" t="s">
        <v>190</v>
      </c>
      <c r="B141" s="102" t="s">
        <v>271</v>
      </c>
      <c r="C141" s="55"/>
      <c r="D141" s="55"/>
      <c r="E141" s="55"/>
    </row>
    <row r="142" spans="1:5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  <c r="E142" s="86">
        <f>+E123+E127+E132+E137</f>
        <v>0</v>
      </c>
    </row>
    <row r="143" spans="1:5" s="15" customFormat="1" ht="18" customHeight="1" thickBot="1">
      <c r="A143" s="87" t="s">
        <v>14</v>
      </c>
      <c r="B143" s="207" t="s">
        <v>273</v>
      </c>
      <c r="C143" s="86">
        <f>+C122+C142</f>
        <v>0</v>
      </c>
      <c r="D143" s="86">
        <f>+D122+D142</f>
        <v>0</v>
      </c>
      <c r="E143" s="86">
        <f>+E122+E142</f>
        <v>0</v>
      </c>
    </row>
    <row r="144" spans="1:5" s="15" customFormat="1" ht="18" customHeight="1" thickBot="1">
      <c r="A144" s="88"/>
      <c r="B144" s="89"/>
      <c r="C144" s="75"/>
      <c r="D144" s="75"/>
      <c r="E144" s="75"/>
    </row>
    <row r="145" spans="1:7" s="15" customFormat="1" ht="18" customHeight="1" thickBot="1">
      <c r="A145" s="90" t="s">
        <v>338</v>
      </c>
      <c r="B145" s="91"/>
      <c r="C145" s="92"/>
      <c r="D145" s="92"/>
      <c r="E145" s="92"/>
      <c r="F145" s="23"/>
      <c r="G145" s="23"/>
    </row>
    <row r="146" spans="1:5" s="21" customFormat="1" ht="18" customHeight="1" thickBot="1">
      <c r="A146" s="90" t="s">
        <v>128</v>
      </c>
      <c r="B146" s="91"/>
      <c r="C146" s="92"/>
      <c r="D146" s="92"/>
      <c r="E146" s="92"/>
    </row>
    <row r="147" spans="3:5" s="15" customFormat="1" ht="18" customHeight="1">
      <c r="C147" s="24"/>
      <c r="D147" s="24"/>
      <c r="E147" s="24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9.2.3. melléklet az 1/2019 (II.16.)  önkormányzati rendelethez</oddHeader>
  </headerFooter>
  <rowBreaks count="1" manualBreakCount="1">
    <brk id="87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7"/>
  <sheetViews>
    <sheetView view="pageLayout" workbookViewId="0" topLeftCell="A88">
      <selection activeCell="E104" sqref="E1:F16384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7.625" style="11" bestFit="1" customWidth="1"/>
    <col min="4" max="4" width="21.625" style="11" customWidth="1"/>
    <col min="5" max="16384" width="9.375" style="12" customWidth="1"/>
  </cols>
  <sheetData>
    <row r="1" spans="1:4" s="15" customFormat="1" ht="53.25" customHeight="1">
      <c r="A1" s="295" t="s">
        <v>372</v>
      </c>
      <c r="B1" s="295"/>
      <c r="C1" s="295"/>
      <c r="D1" s="295"/>
    </row>
    <row r="2" spans="1:3" s="15" customFormat="1" ht="18" customHeight="1">
      <c r="A2" s="181"/>
      <c r="B2" s="292" t="s">
        <v>368</v>
      </c>
      <c r="C2" s="292"/>
    </row>
    <row r="3" spans="1:3" s="15" customFormat="1" ht="18" customHeight="1">
      <c r="A3" s="281" t="s">
        <v>2</v>
      </c>
      <c r="B3" s="281"/>
      <c r="C3" s="281"/>
    </row>
    <row r="4" spans="1:4" s="15" customFormat="1" ht="18" customHeight="1" thickBot="1">
      <c r="A4" s="282"/>
      <c r="B4" s="282"/>
      <c r="C4" s="16"/>
      <c r="D4" s="16"/>
    </row>
    <row r="5" spans="1:4" s="15" customFormat="1" ht="29.25" thickBot="1">
      <c r="A5" s="224" t="s">
        <v>47</v>
      </c>
      <c r="B5" s="222" t="s">
        <v>4</v>
      </c>
      <c r="C5" s="223" t="s">
        <v>315</v>
      </c>
      <c r="D5" s="223" t="s">
        <v>387</v>
      </c>
    </row>
    <row r="6" spans="1:4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</row>
    <row r="7" spans="1:4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</row>
    <row r="8" spans="1:4" s="21" customFormat="1" ht="27">
      <c r="A8" s="61" t="s">
        <v>72</v>
      </c>
      <c r="B8" s="169" t="s">
        <v>321</v>
      </c>
      <c r="C8" s="55">
        <f>SUM('9.3.1'!C8,'9.3.2'!C8,'9.3.3'!C8)</f>
        <v>0</v>
      </c>
      <c r="D8" s="55">
        <f>SUM('9.3.1'!D8,'9.3.2'!D8,'9.3.3'!D8)</f>
        <v>0</v>
      </c>
    </row>
    <row r="9" spans="1:4" s="21" customFormat="1" ht="27">
      <c r="A9" s="62" t="s">
        <v>73</v>
      </c>
      <c r="B9" s="93" t="s">
        <v>322</v>
      </c>
      <c r="C9" s="55">
        <f>SUM('9.3.1'!C9,'9.3.2'!C9,'9.3.3'!C9)</f>
        <v>0</v>
      </c>
      <c r="D9" s="55">
        <f>SUM('9.3.1'!D9,'9.3.2'!D9,'9.3.3'!D9)</f>
        <v>0</v>
      </c>
    </row>
    <row r="10" spans="1:4" s="21" customFormat="1" ht="27">
      <c r="A10" s="62" t="s">
        <v>74</v>
      </c>
      <c r="B10" s="93" t="s">
        <v>323</v>
      </c>
      <c r="C10" s="55">
        <f>SUM('9.3.1'!C10,'9.3.2'!C10,'9.3.3'!C10)</f>
        <v>0</v>
      </c>
      <c r="D10" s="55">
        <f>SUM('9.3.1'!D10,'9.3.2'!D10,'9.3.3'!D10)</f>
        <v>0</v>
      </c>
    </row>
    <row r="11" spans="1:4" s="21" customFormat="1" ht="18.75">
      <c r="A11" s="62" t="s">
        <v>317</v>
      </c>
      <c r="B11" s="93" t="s">
        <v>324</v>
      </c>
      <c r="C11" s="55">
        <f>SUM('9.3.1'!C11,'9.3.2'!C11,'9.3.3'!C11)</f>
        <v>0</v>
      </c>
      <c r="D11" s="55">
        <f>SUM('9.3.1'!D11,'9.3.2'!D11,'9.3.3'!D11)</f>
        <v>0</v>
      </c>
    </row>
    <row r="12" spans="1:4" s="21" customFormat="1" ht="25.5">
      <c r="A12" s="62" t="s">
        <v>86</v>
      </c>
      <c r="B12" s="190" t="s">
        <v>326</v>
      </c>
      <c r="C12" s="58"/>
      <c r="D12" s="58"/>
    </row>
    <row r="13" spans="1:4" s="21" customFormat="1" ht="19.5" thickBot="1">
      <c r="A13" s="63" t="s">
        <v>318</v>
      </c>
      <c r="B13" s="93" t="s">
        <v>325</v>
      </c>
      <c r="C13" s="59"/>
      <c r="D13" s="59"/>
    </row>
    <row r="14" spans="1:4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</row>
    <row r="15" spans="1:4" s="21" customFormat="1" ht="18" customHeight="1">
      <c r="A15" s="61" t="s">
        <v>78</v>
      </c>
      <c r="B15" s="169" t="s">
        <v>153</v>
      </c>
      <c r="C15" s="55">
        <f>SUM('9.3.1'!C15,'9.3.2'!C15,'9.3.3'!C15)</f>
        <v>0</v>
      </c>
      <c r="D15" s="55">
        <f>SUM('9.3.1'!D15,'9.3.2'!D15,'9.3.3'!D15)</f>
        <v>0</v>
      </c>
    </row>
    <row r="16" spans="1:4" s="21" customFormat="1" ht="18.75">
      <c r="A16" s="62" t="s">
        <v>79</v>
      </c>
      <c r="B16" s="93" t="s">
        <v>154</v>
      </c>
      <c r="C16" s="55">
        <f>SUM('9.3.1'!C16,'9.3.2'!C16,'9.3.3'!C16)</f>
        <v>0</v>
      </c>
      <c r="D16" s="55">
        <f>SUM('9.3.1'!D16,'9.3.2'!D16,'9.3.3'!D16)</f>
        <v>0</v>
      </c>
    </row>
    <row r="17" spans="1:4" s="21" customFormat="1" ht="27">
      <c r="A17" s="62" t="s">
        <v>80</v>
      </c>
      <c r="B17" s="93" t="s">
        <v>304</v>
      </c>
      <c r="C17" s="55">
        <f>SUM('9.3.1'!C17,'9.3.2'!C17,'9.3.3'!C17)</f>
        <v>0</v>
      </c>
      <c r="D17" s="55">
        <f>SUM('9.3.1'!D17,'9.3.2'!D17,'9.3.3'!D17)</f>
        <v>0</v>
      </c>
    </row>
    <row r="18" spans="1:4" s="21" customFormat="1" ht="27">
      <c r="A18" s="62" t="s">
        <v>81</v>
      </c>
      <c r="B18" s="93" t="s">
        <v>305</v>
      </c>
      <c r="C18" s="55">
        <f>SUM('9.3.1'!C18,'9.3.2'!C18,'9.3.3'!C18)</f>
        <v>0</v>
      </c>
      <c r="D18" s="55">
        <f>SUM('9.3.1'!D18,'9.3.2'!D18,'9.3.3'!D18)</f>
        <v>0</v>
      </c>
    </row>
    <row r="19" spans="1:4" s="21" customFormat="1" ht="25.5">
      <c r="A19" s="62" t="s">
        <v>82</v>
      </c>
      <c r="B19" s="51" t="s">
        <v>327</v>
      </c>
      <c r="C19" s="55">
        <f>SUM('9.3.1'!C19,'9.3.2'!C19,'9.3.3'!C19)</f>
        <v>0</v>
      </c>
      <c r="D19" s="55">
        <f>SUM('9.3.1'!D19,'9.3.2'!D19,'9.3.3'!D19)</f>
        <v>0</v>
      </c>
    </row>
    <row r="20" spans="1:4" s="21" customFormat="1" ht="19.5" thickBot="1">
      <c r="A20" s="63" t="s">
        <v>91</v>
      </c>
      <c r="B20" s="192" t="s">
        <v>155</v>
      </c>
      <c r="C20" s="55">
        <f>SUM('9.3.1'!C20,'9.3.2'!C20,'9.3.3'!C20)</f>
        <v>0</v>
      </c>
      <c r="D20" s="55">
        <f>SUM('9.3.1'!D20,'9.3.2'!D20,'9.3.3'!D20)</f>
        <v>0</v>
      </c>
    </row>
    <row r="21" spans="1:4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</row>
    <row r="22" spans="1:4" s="21" customFormat="1" ht="18.75">
      <c r="A22" s="61" t="s">
        <v>61</v>
      </c>
      <c r="B22" s="169" t="s">
        <v>319</v>
      </c>
      <c r="C22" s="55">
        <f>SUM('9.3.1'!C22,'9.3.2'!C22,'9.3.3'!C22)</f>
        <v>0</v>
      </c>
      <c r="D22" s="55">
        <f>SUM('9.3.1'!D22,'9.3.2'!D22,'9.3.3'!D22)</f>
        <v>0</v>
      </c>
    </row>
    <row r="23" spans="1:4" s="21" customFormat="1" ht="27">
      <c r="A23" s="62" t="s">
        <v>62</v>
      </c>
      <c r="B23" s="93" t="s">
        <v>156</v>
      </c>
      <c r="C23" s="55">
        <f>SUM('9.3.1'!C23,'9.3.2'!C23,'9.3.3'!C23)</f>
        <v>0</v>
      </c>
      <c r="D23" s="55">
        <f>SUM('9.3.1'!D23,'9.3.2'!D23,'9.3.3'!D23)</f>
        <v>0</v>
      </c>
    </row>
    <row r="24" spans="1:4" s="21" customFormat="1" ht="27">
      <c r="A24" s="62" t="s">
        <v>63</v>
      </c>
      <c r="B24" s="93" t="s">
        <v>306</v>
      </c>
      <c r="C24" s="55">
        <f>SUM('9.3.1'!C24,'9.3.2'!C24,'9.3.3'!C24)</f>
        <v>0</v>
      </c>
      <c r="D24" s="55">
        <f>SUM('9.3.1'!D24,'9.3.2'!D24,'9.3.3'!D24)</f>
        <v>0</v>
      </c>
    </row>
    <row r="25" spans="1:4" s="21" customFormat="1" ht="27">
      <c r="A25" s="62" t="s">
        <v>64</v>
      </c>
      <c r="B25" s="93" t="s">
        <v>307</v>
      </c>
      <c r="C25" s="55">
        <f>SUM('9.3.1'!C25,'9.3.2'!C25,'9.3.3'!C25)</f>
        <v>0</v>
      </c>
      <c r="D25" s="55">
        <f>SUM('9.3.1'!D25,'9.3.2'!D25,'9.3.3'!D25)</f>
        <v>0</v>
      </c>
    </row>
    <row r="26" spans="1:4" s="21" customFormat="1" ht="18.75">
      <c r="A26" s="62" t="s">
        <v>103</v>
      </c>
      <c r="B26" s="93" t="s">
        <v>157</v>
      </c>
      <c r="C26" s="55">
        <f>SUM('9.3.1'!C26,'9.3.2'!C26,'9.3.3'!C26)</f>
        <v>0</v>
      </c>
      <c r="D26" s="55">
        <f>SUM('9.3.1'!D26,'9.3.2'!D26,'9.3.3'!D26)</f>
        <v>0</v>
      </c>
    </row>
    <row r="27" spans="1:4" s="21" customFormat="1" ht="18" customHeight="1" thickBot="1">
      <c r="A27" s="63" t="s">
        <v>104</v>
      </c>
      <c r="B27" s="192" t="s">
        <v>158</v>
      </c>
      <c r="C27" s="55">
        <f>SUM('9.3.1'!C27,'9.3.2'!C27,'9.3.3'!C27)</f>
        <v>0</v>
      </c>
      <c r="D27" s="55">
        <f>SUM('9.3.1'!D27,'9.3.2'!D27,'9.3.3'!D27)</f>
        <v>0</v>
      </c>
    </row>
    <row r="28" spans="1:4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</row>
    <row r="29" spans="1:4" s="21" customFormat="1" ht="18" customHeight="1">
      <c r="A29" s="61" t="s">
        <v>160</v>
      </c>
      <c r="B29" s="169" t="s">
        <v>166</v>
      </c>
      <c r="C29" s="66">
        <f>+C30+C31</f>
        <v>0</v>
      </c>
      <c r="D29" s="66">
        <f>+D30+D31</f>
        <v>0</v>
      </c>
    </row>
    <row r="30" spans="1:4" s="21" customFormat="1" ht="18" customHeight="1">
      <c r="A30" s="62" t="s">
        <v>161</v>
      </c>
      <c r="B30" s="93" t="s">
        <v>329</v>
      </c>
      <c r="C30" s="55">
        <f>SUM('9.3.1'!C30,'9.3.2'!C30,'9.3.3'!C30)</f>
        <v>0</v>
      </c>
      <c r="D30" s="55">
        <f>SUM('9.3.1'!D30,'9.3.2'!D30,'9.3.3'!D30)</f>
        <v>0</v>
      </c>
    </row>
    <row r="31" spans="1:4" s="21" customFormat="1" ht="18" customHeight="1">
      <c r="A31" s="62" t="s">
        <v>162</v>
      </c>
      <c r="B31" s="93" t="s">
        <v>330</v>
      </c>
      <c r="C31" s="55">
        <f>SUM('9.3.1'!C31,'9.3.2'!C31,'9.3.3'!C31)</f>
        <v>0</v>
      </c>
      <c r="D31" s="55">
        <f>SUM('9.3.1'!D31,'9.3.2'!D31,'9.3.3'!D31)</f>
        <v>0</v>
      </c>
    </row>
    <row r="32" spans="1:4" s="21" customFormat="1" ht="18" customHeight="1">
      <c r="A32" s="62" t="s">
        <v>163</v>
      </c>
      <c r="B32" s="93" t="s">
        <v>331</v>
      </c>
      <c r="C32" s="55">
        <f>SUM('9.3.1'!C32,'9.3.2'!C32,'9.3.3'!C32)</f>
        <v>0</v>
      </c>
      <c r="D32" s="55">
        <f>SUM('9.3.1'!D32,'9.3.2'!D32,'9.3.3'!D32)</f>
        <v>0</v>
      </c>
    </row>
    <row r="33" spans="1:4" s="21" customFormat="1" ht="18.75">
      <c r="A33" s="62" t="s">
        <v>164</v>
      </c>
      <c r="B33" s="93" t="s">
        <v>167</v>
      </c>
      <c r="C33" s="55">
        <f>SUM('9.3.1'!C33,'9.3.2'!C33,'9.3.3'!C33)</f>
        <v>0</v>
      </c>
      <c r="D33" s="55">
        <f>SUM('9.3.1'!D33,'9.3.2'!D33,'9.3.3'!D33)</f>
        <v>0</v>
      </c>
    </row>
    <row r="34" spans="1:4" s="21" customFormat="1" ht="18" customHeight="1" thickBot="1">
      <c r="A34" s="63" t="s">
        <v>165</v>
      </c>
      <c r="B34" s="192" t="s">
        <v>168</v>
      </c>
      <c r="C34" s="55">
        <f>SUM('9.3.1'!C34,'9.3.2'!C34,'9.3.3'!C34)</f>
        <v>0</v>
      </c>
      <c r="D34" s="55">
        <f>SUM('9.3.1'!D34,'9.3.2'!D34,'9.3.3'!D34)</f>
        <v>0</v>
      </c>
    </row>
    <row r="35" spans="1:4" s="21" customFormat="1" ht="18" customHeight="1" thickBot="1">
      <c r="A35" s="60" t="s">
        <v>9</v>
      </c>
      <c r="B35" s="193" t="s">
        <v>169</v>
      </c>
      <c r="C35" s="53">
        <f>SUM(C36:C45)</f>
        <v>4962668</v>
      </c>
      <c r="D35" s="53">
        <f>SUM(D36:D45)</f>
        <v>4962668</v>
      </c>
    </row>
    <row r="36" spans="1:4" s="21" customFormat="1" ht="18" customHeight="1">
      <c r="A36" s="61" t="s">
        <v>65</v>
      </c>
      <c r="B36" s="169" t="s">
        <v>172</v>
      </c>
      <c r="C36" s="55">
        <f>SUM('9.3.1'!C36,'9.3.2'!C36,'9.3.3'!C36)</f>
        <v>0</v>
      </c>
      <c r="D36" s="55">
        <f>SUM('9.3.1'!D36,'9.3.2'!D36,'9.3.3'!D36)</f>
        <v>0</v>
      </c>
    </row>
    <row r="37" spans="1:4" s="21" customFormat="1" ht="18" customHeight="1">
      <c r="A37" s="62" t="s">
        <v>66</v>
      </c>
      <c r="B37" s="93" t="s">
        <v>332</v>
      </c>
      <c r="C37" s="55">
        <f>SUM('9.3.1'!C37,'9.3.2'!C37,'9.3.3'!C37)</f>
        <v>0</v>
      </c>
      <c r="D37" s="55">
        <f>SUM('9.3.1'!D37,'9.3.2'!D37,'9.3.3'!D37)</f>
        <v>0</v>
      </c>
    </row>
    <row r="38" spans="1:4" s="21" customFormat="1" ht="18" customHeight="1">
      <c r="A38" s="62" t="s">
        <v>67</v>
      </c>
      <c r="B38" s="93" t="s">
        <v>333</v>
      </c>
      <c r="C38" s="55">
        <f>SUM('9.3.1'!C38,'9.3.2'!C38,'9.3.3'!C38)</f>
        <v>0</v>
      </c>
      <c r="D38" s="55">
        <f>SUM('9.3.1'!D38,'9.3.2'!D38,'9.3.3'!D38)</f>
        <v>0</v>
      </c>
    </row>
    <row r="39" spans="1:4" s="21" customFormat="1" ht="18" customHeight="1">
      <c r="A39" s="62" t="s">
        <v>107</v>
      </c>
      <c r="B39" s="93" t="s">
        <v>334</v>
      </c>
      <c r="C39" s="55">
        <f>SUM('9.3.1'!C39,'9.3.2'!C39,'9.3.3'!C39)</f>
        <v>0</v>
      </c>
      <c r="D39" s="55">
        <f>SUM('9.3.1'!D39,'9.3.2'!D39,'9.3.3'!D39)</f>
        <v>0</v>
      </c>
    </row>
    <row r="40" spans="1:4" s="21" customFormat="1" ht="18" customHeight="1">
      <c r="A40" s="62" t="s">
        <v>108</v>
      </c>
      <c r="B40" s="93" t="s">
        <v>335</v>
      </c>
      <c r="C40" s="55">
        <f>SUM('9.3.1'!C40,'9.3.2'!C40,'9.3.3'!C40)</f>
        <v>3907613</v>
      </c>
      <c r="D40" s="55">
        <f>SUM('9.3.1'!D40,'9.3.2'!D40,'9.3.3'!D40)</f>
        <v>3907613</v>
      </c>
    </row>
    <row r="41" spans="1:4" s="21" customFormat="1" ht="18" customHeight="1">
      <c r="A41" s="62" t="s">
        <v>109</v>
      </c>
      <c r="B41" s="93" t="s">
        <v>336</v>
      </c>
      <c r="C41" s="55">
        <f>SUM('9.3.1'!C41,'9.3.2'!C41,'9.3.3'!C41)</f>
        <v>1055055</v>
      </c>
      <c r="D41" s="55">
        <f>SUM('9.3.1'!D41,'9.3.2'!D41,'9.3.3'!D41)</f>
        <v>1055055</v>
      </c>
    </row>
    <row r="42" spans="1:4" s="21" customFormat="1" ht="18" customHeight="1">
      <c r="A42" s="62" t="s">
        <v>110</v>
      </c>
      <c r="B42" s="93" t="s">
        <v>173</v>
      </c>
      <c r="C42" s="55">
        <f>SUM('9.3.1'!C42,'9.3.2'!C42,'9.3.3'!C42)</f>
        <v>0</v>
      </c>
      <c r="D42" s="55">
        <f>SUM('9.3.1'!D42,'9.3.2'!D42,'9.3.3'!D42)</f>
        <v>0</v>
      </c>
    </row>
    <row r="43" spans="1:4" s="21" customFormat="1" ht="18" customHeight="1">
      <c r="A43" s="62" t="s">
        <v>111</v>
      </c>
      <c r="B43" s="93" t="s">
        <v>174</v>
      </c>
      <c r="C43" s="55">
        <f>SUM('9.3.1'!C43,'9.3.2'!C43,'9.3.3'!C43)</f>
        <v>0</v>
      </c>
      <c r="D43" s="55">
        <f>SUM('9.3.1'!D43,'9.3.2'!D43,'9.3.3'!D43)</f>
        <v>0</v>
      </c>
    </row>
    <row r="44" spans="1:4" s="21" customFormat="1" ht="18" customHeight="1">
      <c r="A44" s="62" t="s">
        <v>170</v>
      </c>
      <c r="B44" s="93" t="s">
        <v>175</v>
      </c>
      <c r="C44" s="55">
        <f>SUM('9.3.1'!C44,'9.3.2'!C44,'9.3.3'!C44)</f>
        <v>0</v>
      </c>
      <c r="D44" s="55">
        <f>SUM('9.3.1'!D44,'9.3.2'!D44,'9.3.3'!D44)</f>
        <v>0</v>
      </c>
    </row>
    <row r="45" spans="1:4" s="21" customFormat="1" ht="18" customHeight="1" thickBot="1">
      <c r="A45" s="63" t="s">
        <v>171</v>
      </c>
      <c r="B45" s="192" t="s">
        <v>337</v>
      </c>
      <c r="C45" s="55">
        <f>SUM('9.3.1'!C45,'9.3.2'!C45,'9.3.3'!C45)</f>
        <v>0</v>
      </c>
      <c r="D45" s="55">
        <f>SUM('9.3.1'!D45,'9.3.2'!D45,'9.3.3'!D45)</f>
        <v>0</v>
      </c>
    </row>
    <row r="46" spans="1:4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</row>
    <row r="47" spans="1:4" s="21" customFormat="1" ht="18" customHeight="1">
      <c r="A47" s="61" t="s">
        <v>68</v>
      </c>
      <c r="B47" s="169" t="s">
        <v>180</v>
      </c>
      <c r="C47" s="55">
        <f>SUM('9.3.1'!C47,'9.3.2'!C47,'9.3.3'!C47)</f>
        <v>0</v>
      </c>
      <c r="D47" s="55">
        <f>SUM('9.3.1'!D47,'9.3.2'!D47,'9.3.3'!D47)</f>
        <v>0</v>
      </c>
    </row>
    <row r="48" spans="1:4" s="21" customFormat="1" ht="18" customHeight="1">
      <c r="A48" s="62" t="s">
        <v>69</v>
      </c>
      <c r="B48" s="93" t="s">
        <v>181</v>
      </c>
      <c r="C48" s="55">
        <f>SUM('9.3.1'!C48,'9.3.2'!C48,'9.3.3'!C48)</f>
        <v>0</v>
      </c>
      <c r="D48" s="55">
        <f>SUM('9.3.1'!D48,'9.3.2'!D48,'9.3.3'!D48)</f>
        <v>0</v>
      </c>
    </row>
    <row r="49" spans="1:4" s="21" customFormat="1" ht="18" customHeight="1">
      <c r="A49" s="62" t="s">
        <v>177</v>
      </c>
      <c r="B49" s="93" t="s">
        <v>182</v>
      </c>
      <c r="C49" s="55">
        <f>SUM('9.3.1'!C49,'9.3.2'!C49,'9.3.3'!C49)</f>
        <v>0</v>
      </c>
      <c r="D49" s="55">
        <f>SUM('9.3.1'!D49,'9.3.2'!D49,'9.3.3'!D49)</f>
        <v>0</v>
      </c>
    </row>
    <row r="50" spans="1:4" s="21" customFormat="1" ht="18" customHeight="1">
      <c r="A50" s="62" t="s">
        <v>178</v>
      </c>
      <c r="B50" s="93" t="s">
        <v>183</v>
      </c>
      <c r="C50" s="55">
        <f>SUM('9.3.1'!C50,'9.3.2'!C50,'9.3.3'!C50)</f>
        <v>0</v>
      </c>
      <c r="D50" s="55">
        <f>SUM('9.3.1'!D50,'9.3.2'!D50,'9.3.3'!D50)</f>
        <v>0</v>
      </c>
    </row>
    <row r="51" spans="1:4" s="21" customFormat="1" ht="18" customHeight="1" thickBot="1">
      <c r="A51" s="63" t="s">
        <v>179</v>
      </c>
      <c r="B51" s="192" t="s">
        <v>184</v>
      </c>
      <c r="C51" s="55">
        <f>SUM('9.3.1'!C51,'9.3.2'!C51,'9.3.3'!C51)</f>
        <v>0</v>
      </c>
      <c r="D51" s="55">
        <f>SUM('9.3.1'!D51,'9.3.2'!D51,'9.3.3'!D51)</f>
        <v>0</v>
      </c>
    </row>
    <row r="52" spans="1:4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</row>
    <row r="53" spans="1:4" s="21" customFormat="1" ht="27">
      <c r="A53" s="61" t="s">
        <v>70</v>
      </c>
      <c r="B53" s="169" t="s">
        <v>311</v>
      </c>
      <c r="C53" s="55">
        <f>SUM('9.3.1'!C53,'9.3.2'!C53,'9.3.3'!C53)</f>
        <v>0</v>
      </c>
      <c r="D53" s="55">
        <f>SUM('9.3.1'!D53,'9.3.2'!D53,'9.3.3'!D53)</f>
        <v>0</v>
      </c>
    </row>
    <row r="54" spans="1:4" s="21" customFormat="1" ht="27">
      <c r="A54" s="62" t="s">
        <v>71</v>
      </c>
      <c r="B54" s="93" t="s">
        <v>312</v>
      </c>
      <c r="C54" s="55">
        <f>SUM('9.3.1'!C54,'9.3.2'!C54,'9.3.3'!C54)</f>
        <v>0</v>
      </c>
      <c r="D54" s="55">
        <f>SUM('9.3.1'!D54,'9.3.2'!D54,'9.3.3'!D54)</f>
        <v>0</v>
      </c>
    </row>
    <row r="55" spans="1:4" s="21" customFormat="1" ht="18.75">
      <c r="A55" s="62" t="s">
        <v>187</v>
      </c>
      <c r="B55" s="93" t="s">
        <v>185</v>
      </c>
      <c r="C55" s="55">
        <f>SUM('9.3.1'!C55,'9.3.2'!C55,'9.3.3'!C55)</f>
        <v>0</v>
      </c>
      <c r="D55" s="55">
        <f>SUM('9.3.1'!D55,'9.3.2'!D55,'9.3.3'!D55)</f>
        <v>0</v>
      </c>
    </row>
    <row r="56" spans="1:4" s="21" customFormat="1" ht="19.5" thickBot="1">
      <c r="A56" s="63" t="s">
        <v>188</v>
      </c>
      <c r="B56" s="192" t="s">
        <v>186</v>
      </c>
      <c r="C56" s="55">
        <f>SUM('9.3.1'!C56,'9.3.2'!C56,'9.3.3'!C56)</f>
        <v>0</v>
      </c>
      <c r="D56" s="55">
        <f>SUM('9.3.1'!D56,'9.3.2'!D56,'9.3.3'!D56)</f>
        <v>0</v>
      </c>
    </row>
    <row r="57" spans="1:4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</row>
    <row r="58" spans="1:4" s="21" customFormat="1" ht="27">
      <c r="A58" s="61" t="s">
        <v>113</v>
      </c>
      <c r="B58" s="169" t="s">
        <v>313</v>
      </c>
      <c r="C58" s="55">
        <f>SUM('9.3.1'!C58,'9.3.2'!C58,'9.3.3'!C58)</f>
        <v>0</v>
      </c>
      <c r="D58" s="55">
        <f>SUM('9.3.1'!D58,'9.3.2'!D58,'9.3.3'!D58)</f>
        <v>0</v>
      </c>
    </row>
    <row r="59" spans="1:4" s="21" customFormat="1" ht="18.75">
      <c r="A59" s="62" t="s">
        <v>114</v>
      </c>
      <c r="B59" s="93" t="s">
        <v>314</v>
      </c>
      <c r="C59" s="55">
        <f>SUM('9.3.1'!C59,'9.3.2'!C59,'9.3.3'!C59)</f>
        <v>0</v>
      </c>
      <c r="D59" s="55">
        <f>SUM('9.3.1'!D59,'9.3.2'!D59,'9.3.3'!D59)</f>
        <v>0</v>
      </c>
    </row>
    <row r="60" spans="1:4" s="21" customFormat="1" ht="18.75">
      <c r="A60" s="62" t="s">
        <v>132</v>
      </c>
      <c r="B60" s="93" t="s">
        <v>191</v>
      </c>
      <c r="C60" s="55">
        <f>SUM('9.3.1'!C60,'9.3.2'!C60,'9.3.3'!C60)</f>
        <v>0</v>
      </c>
      <c r="D60" s="55">
        <f>SUM('9.3.1'!D60,'9.3.2'!D60,'9.3.3'!D60)</f>
        <v>0</v>
      </c>
    </row>
    <row r="61" spans="1:4" s="21" customFormat="1" ht="19.5" thickBot="1">
      <c r="A61" s="63" t="s">
        <v>190</v>
      </c>
      <c r="B61" s="192" t="s">
        <v>192</v>
      </c>
      <c r="C61" s="55">
        <f>SUM('9.3.1'!C61,'9.3.2'!C61,'9.3.3'!C61)</f>
        <v>0</v>
      </c>
      <c r="D61" s="55">
        <f>SUM('9.3.1'!D61,'9.3.2'!D61,'9.3.3'!D61)</f>
        <v>0</v>
      </c>
    </row>
    <row r="62" spans="1:4" s="21" customFormat="1" ht="19.5" thickBot="1">
      <c r="A62" s="60" t="s">
        <v>13</v>
      </c>
      <c r="B62" s="193" t="s">
        <v>193</v>
      </c>
      <c r="C62" s="53">
        <f>+C7+C14+C21+C28+C35+C46+C52+C57</f>
        <v>4962668</v>
      </c>
      <c r="D62" s="53">
        <f>+D7+D14+D21+D28+D35+D46+D52+D57</f>
        <v>4962668</v>
      </c>
    </row>
    <row r="63" spans="1:4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</row>
    <row r="64" spans="1:4" s="21" customFormat="1" ht="18" customHeight="1">
      <c r="A64" s="61" t="s">
        <v>222</v>
      </c>
      <c r="B64" s="169" t="s">
        <v>194</v>
      </c>
      <c r="C64" s="55">
        <f>SUM('9.3.1'!C64,'9.3.2'!C64,'9.3.3'!C64)</f>
        <v>0</v>
      </c>
      <c r="D64" s="55">
        <f>SUM('9.3.1'!D64,'9.3.2'!D64,'9.3.3'!D64)</f>
        <v>0</v>
      </c>
    </row>
    <row r="65" spans="1:4" s="21" customFormat="1" ht="27">
      <c r="A65" s="62" t="s">
        <v>231</v>
      </c>
      <c r="B65" s="93" t="s">
        <v>195</v>
      </c>
      <c r="C65" s="55">
        <f>SUM('9.3.1'!C65,'9.3.2'!C65,'9.3.3'!C65)</f>
        <v>0</v>
      </c>
      <c r="D65" s="55">
        <f>SUM('9.3.1'!D65,'9.3.2'!D65,'9.3.3'!D65)</f>
        <v>0</v>
      </c>
    </row>
    <row r="66" spans="1:4" s="21" customFormat="1" ht="19.5" thickBot="1">
      <c r="A66" s="63" t="s">
        <v>232</v>
      </c>
      <c r="B66" s="194" t="s">
        <v>196</v>
      </c>
      <c r="C66" s="55">
        <f>SUM('9.3.1'!C66,'9.3.2'!C66,'9.3.3'!C66)</f>
        <v>0</v>
      </c>
      <c r="D66" s="55">
        <f>SUM('9.3.1'!D66,'9.3.2'!D66,'9.3.3'!D66)</f>
        <v>0</v>
      </c>
    </row>
    <row r="67" spans="1:4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</row>
    <row r="68" spans="1:4" s="21" customFormat="1" ht="18.75">
      <c r="A68" s="61" t="s">
        <v>95</v>
      </c>
      <c r="B68" s="169" t="s">
        <v>199</v>
      </c>
      <c r="C68" s="55">
        <f>SUM('9.3.1'!C68,'9.3.2'!C68,'9.3.3'!C68)</f>
        <v>0</v>
      </c>
      <c r="D68" s="55">
        <f>SUM('9.3.1'!D68,'9.3.2'!D68,'9.3.3'!D68)</f>
        <v>0</v>
      </c>
    </row>
    <row r="69" spans="1:4" s="21" customFormat="1" ht="18.75">
      <c r="A69" s="62" t="s">
        <v>96</v>
      </c>
      <c r="B69" s="93" t="s">
        <v>200</v>
      </c>
      <c r="C69" s="55">
        <f>SUM('9.3.1'!C69,'9.3.2'!C69,'9.3.3'!C69)</f>
        <v>0</v>
      </c>
      <c r="D69" s="55">
        <f>SUM('9.3.1'!D69,'9.3.2'!D69,'9.3.3'!D69)</f>
        <v>0</v>
      </c>
    </row>
    <row r="70" spans="1:4" s="21" customFormat="1" ht="18.75">
      <c r="A70" s="62" t="s">
        <v>223</v>
      </c>
      <c r="B70" s="93" t="s">
        <v>201</v>
      </c>
      <c r="C70" s="55">
        <f>SUM('9.3.1'!C70,'9.3.2'!C70,'9.3.3'!C70)</f>
        <v>0</v>
      </c>
      <c r="D70" s="55">
        <f>SUM('9.3.1'!D70,'9.3.2'!D70,'9.3.3'!D70)</f>
        <v>0</v>
      </c>
    </row>
    <row r="71" spans="1:4" s="21" customFormat="1" ht="19.5" thickBot="1">
      <c r="A71" s="63" t="s">
        <v>224</v>
      </c>
      <c r="B71" s="192" t="s">
        <v>202</v>
      </c>
      <c r="C71" s="55">
        <f>SUM('9.3.1'!C71,'9.3.2'!C71,'9.3.3'!C71)</f>
        <v>0</v>
      </c>
      <c r="D71" s="55">
        <f>SUM('9.3.1'!D71,'9.3.2'!D71,'9.3.3'!D71)</f>
        <v>0</v>
      </c>
    </row>
    <row r="72" spans="1:4" s="21" customFormat="1" ht="18" customHeight="1" thickBot="1">
      <c r="A72" s="67" t="s">
        <v>203</v>
      </c>
      <c r="B72" s="191" t="s">
        <v>204</v>
      </c>
      <c r="C72" s="53">
        <f>SUM(C73:C74)</f>
        <v>420614</v>
      </c>
      <c r="D72" s="53">
        <f>SUM(D73:D74)</f>
        <v>420614</v>
      </c>
    </row>
    <row r="73" spans="1:4" s="21" customFormat="1" ht="18" customHeight="1">
      <c r="A73" s="61" t="s">
        <v>225</v>
      </c>
      <c r="B73" s="169" t="s">
        <v>205</v>
      </c>
      <c r="C73" s="55">
        <f>SUM('9.3.1'!C73,'9.3.2'!C73,'9.3.3'!C73)</f>
        <v>420614</v>
      </c>
      <c r="D73" s="55">
        <f>SUM('9.3.1'!D73,'9.3.2'!D73,'9.3.3'!D73)</f>
        <v>420614</v>
      </c>
    </row>
    <row r="74" spans="1:4" s="21" customFormat="1" ht="18" customHeight="1" thickBot="1">
      <c r="A74" s="63" t="s">
        <v>226</v>
      </c>
      <c r="B74" s="169" t="s">
        <v>362</v>
      </c>
      <c r="C74" s="55">
        <f>SUM('9.3.1'!C74,'9.3.2'!C74,'9.3.3'!C74)</f>
        <v>0</v>
      </c>
      <c r="D74" s="55">
        <f>SUM('9.3.1'!D74,'9.3.2'!D74,'9.3.3'!D74)</f>
        <v>0</v>
      </c>
    </row>
    <row r="75" spans="1:4" s="21" customFormat="1" ht="18" customHeight="1" thickBot="1">
      <c r="A75" s="67" t="s">
        <v>206</v>
      </c>
      <c r="B75" s="191" t="s">
        <v>207</v>
      </c>
      <c r="C75" s="53">
        <f>SUM(C76:C78)</f>
        <v>113285022</v>
      </c>
      <c r="D75" s="53">
        <f>SUM(D76:D78)</f>
        <v>113285022</v>
      </c>
    </row>
    <row r="76" spans="1:4" s="21" customFormat="1" ht="18" customHeight="1">
      <c r="A76" s="61" t="s">
        <v>227</v>
      </c>
      <c r="B76" s="169" t="s">
        <v>344</v>
      </c>
      <c r="C76" s="55">
        <f>SUM('9.3.1'!C76,'9.3.2'!C76,'9.3.3'!C76)</f>
        <v>0</v>
      </c>
      <c r="D76" s="55">
        <f>SUM('9.3.1'!D76,'9.3.2'!D76,'9.3.3'!D76)</f>
        <v>0</v>
      </c>
    </row>
    <row r="77" spans="1:4" s="21" customFormat="1" ht="18" customHeight="1">
      <c r="A77" s="62" t="s">
        <v>228</v>
      </c>
      <c r="B77" s="93" t="s">
        <v>208</v>
      </c>
      <c r="C77" s="55">
        <f>SUM('9.3.1'!C77,'9.3.2'!C77,'9.3.3'!C77)</f>
        <v>0</v>
      </c>
      <c r="D77" s="55">
        <f>SUM('9.3.1'!D77,'9.3.2'!D77,'9.3.3'!D77)</f>
        <v>0</v>
      </c>
    </row>
    <row r="78" spans="1:4" s="21" customFormat="1" ht="18" customHeight="1" thickBot="1">
      <c r="A78" s="63" t="s">
        <v>229</v>
      </c>
      <c r="B78" s="192" t="s">
        <v>354</v>
      </c>
      <c r="C78" s="55">
        <f>SUM('9.3.1'!C78,'9.3.2'!C78,'9.3.3'!C78)</f>
        <v>113285022</v>
      </c>
      <c r="D78" s="55">
        <f>SUM('9.3.1'!D78,'9.3.2'!D78,'9.3.3'!D78)</f>
        <v>113285022</v>
      </c>
    </row>
    <row r="79" spans="1:4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</row>
    <row r="80" spans="1:4" s="21" customFormat="1" ht="18" customHeight="1">
      <c r="A80" s="68" t="s">
        <v>211</v>
      </c>
      <c r="B80" s="169" t="s">
        <v>212</v>
      </c>
      <c r="C80" s="55">
        <f>SUM('9.3.1'!C80,'9.3.2'!C80,'9.3.3'!C80)</f>
        <v>0</v>
      </c>
      <c r="D80" s="55">
        <f>SUM('9.3.1'!D80,'9.3.2'!D80,'9.3.3'!D80)</f>
        <v>0</v>
      </c>
    </row>
    <row r="81" spans="1:4" s="21" customFormat="1" ht="30">
      <c r="A81" s="69" t="s">
        <v>213</v>
      </c>
      <c r="B81" s="93" t="s">
        <v>214</v>
      </c>
      <c r="C81" s="55">
        <f>SUM('9.3.1'!C81,'9.3.2'!C81,'9.3.3'!C81)</f>
        <v>0</v>
      </c>
      <c r="D81" s="55">
        <f>SUM('9.3.1'!D81,'9.3.2'!D81,'9.3.3'!D81)</f>
        <v>0</v>
      </c>
    </row>
    <row r="82" spans="1:4" s="21" customFormat="1" ht="20.25" customHeight="1">
      <c r="A82" s="69" t="s">
        <v>215</v>
      </c>
      <c r="B82" s="93" t="s">
        <v>216</v>
      </c>
      <c r="C82" s="55">
        <f>SUM('9.3.1'!C82,'9.3.2'!C82,'9.3.3'!C82)</f>
        <v>0</v>
      </c>
      <c r="D82" s="55">
        <f>SUM('9.3.1'!D82,'9.3.2'!D82,'9.3.3'!D82)</f>
        <v>0</v>
      </c>
    </row>
    <row r="83" spans="1:4" s="21" customFormat="1" ht="18" customHeight="1" thickBot="1">
      <c r="A83" s="70" t="s">
        <v>217</v>
      </c>
      <c r="B83" s="192" t="s">
        <v>218</v>
      </c>
      <c r="C83" s="55">
        <f>SUM('9.3.1'!C83,'9.3.2'!C83,'9.3.3'!C83)</f>
        <v>0</v>
      </c>
      <c r="D83" s="55">
        <f>SUM('9.3.1'!D83,'9.3.2'!D83,'9.3.3'!D83)</f>
        <v>0</v>
      </c>
    </row>
    <row r="84" spans="1:4" s="21" customFormat="1" ht="18" customHeight="1" thickBot="1">
      <c r="A84" s="67" t="s">
        <v>219</v>
      </c>
      <c r="B84" s="191" t="s">
        <v>353</v>
      </c>
      <c r="C84" s="55">
        <f>SUM('9.3.1'!C84,'9.3.2'!C84,'9.3.3'!C84)</f>
        <v>0</v>
      </c>
      <c r="D84" s="55">
        <f>SUM('9.3.1'!D84,'9.3.2'!D84,'9.3.3'!D84)</f>
        <v>0</v>
      </c>
    </row>
    <row r="85" spans="1:4" s="21" customFormat="1" ht="19.5" thickBot="1">
      <c r="A85" s="67" t="s">
        <v>220</v>
      </c>
      <c r="B85" s="195" t="s">
        <v>221</v>
      </c>
      <c r="C85" s="53">
        <f>+C63+C67+C72+C75+C79+C84</f>
        <v>113705636</v>
      </c>
      <c r="D85" s="53">
        <f>+D63+D67+D72+D75+D79+D84</f>
        <v>113705636</v>
      </c>
    </row>
    <row r="86" spans="1:4" s="21" customFormat="1" ht="18" customHeight="1" thickBot="1">
      <c r="A86" s="72" t="s">
        <v>233</v>
      </c>
      <c r="B86" s="196" t="s">
        <v>300</v>
      </c>
      <c r="C86" s="53">
        <f>+C62+C85</f>
        <v>118668304</v>
      </c>
      <c r="D86" s="53">
        <f>+D62+D85</f>
        <v>118668304</v>
      </c>
    </row>
    <row r="87" spans="1:4" s="21" customFormat="1" ht="19.5" thickBot="1">
      <c r="A87" s="73"/>
      <c r="B87" s="197"/>
      <c r="C87" s="74"/>
      <c r="D87" s="74"/>
    </row>
    <row r="88" spans="1:4" s="15" customFormat="1" ht="18" customHeight="1" thickBot="1">
      <c r="A88" s="76" t="s">
        <v>37</v>
      </c>
      <c r="B88" s="198"/>
      <c r="C88" s="77"/>
      <c r="D88" s="77"/>
    </row>
    <row r="89" spans="1:4" s="22" customFormat="1" ht="18" customHeight="1" thickBot="1">
      <c r="A89" s="78" t="s">
        <v>5</v>
      </c>
      <c r="B89" s="199" t="s">
        <v>351</v>
      </c>
      <c r="C89" s="79">
        <f>SUM(C90:C94)</f>
        <v>118276204</v>
      </c>
      <c r="D89" s="79">
        <f>SUM(D90:D94)</f>
        <v>118265507</v>
      </c>
    </row>
    <row r="90" spans="1:4" s="15" customFormat="1" ht="18" customHeight="1">
      <c r="A90" s="80" t="s">
        <v>72</v>
      </c>
      <c r="B90" s="200" t="s">
        <v>33</v>
      </c>
      <c r="C90" s="186">
        <f>SUM('9.3.1'!C90,'9.3.2'!C90,'9.3.3'!C90)</f>
        <v>69110536</v>
      </c>
      <c r="D90" s="186">
        <f>SUM('9.3.1'!D90,'9.3.2'!D90,'9.3.3'!D90)</f>
        <v>69109196</v>
      </c>
    </row>
    <row r="91" spans="1:4" s="21" customFormat="1" ht="18" customHeight="1">
      <c r="A91" s="62" t="s">
        <v>73</v>
      </c>
      <c r="B91" s="95" t="s">
        <v>115</v>
      </c>
      <c r="C91" s="187">
        <f>SUM('9.3.1'!C91,'9.3.2'!C91,'9.3.3'!C91)</f>
        <v>14212335</v>
      </c>
      <c r="D91" s="187">
        <f>SUM('9.3.1'!D91,'9.3.2'!D91,'9.3.3'!D91)</f>
        <v>14212335</v>
      </c>
    </row>
    <row r="92" spans="1:4" s="15" customFormat="1" ht="18" customHeight="1">
      <c r="A92" s="62" t="s">
        <v>74</v>
      </c>
      <c r="B92" s="95" t="s">
        <v>94</v>
      </c>
      <c r="C92" s="187">
        <f>SUM('9.3.1'!C92,'9.3.2'!C92,'9.3.3'!C92)</f>
        <v>34953333</v>
      </c>
      <c r="D92" s="187">
        <f>SUM('9.3.1'!D92,'9.3.2'!D92,'9.3.3'!D92)</f>
        <v>34943976</v>
      </c>
    </row>
    <row r="93" spans="1:4" s="15" customFormat="1" ht="18" customHeight="1">
      <c r="A93" s="62" t="s">
        <v>75</v>
      </c>
      <c r="B93" s="201" t="s">
        <v>116</v>
      </c>
      <c r="C93" s="187">
        <f>SUM('9.3.1'!C93,'9.3.2'!C93,'9.3.3'!C93)</f>
        <v>0</v>
      </c>
      <c r="D93" s="187">
        <f>SUM('9.3.1'!D93,'9.3.2'!D93,'9.3.3'!D93)</f>
        <v>0</v>
      </c>
    </row>
    <row r="94" spans="1:4" s="15" customFormat="1" ht="18" customHeight="1">
      <c r="A94" s="62" t="s">
        <v>86</v>
      </c>
      <c r="B94" s="202" t="s">
        <v>117</v>
      </c>
      <c r="C94" s="187">
        <f>SUM('9.3.1'!C94,'9.3.2'!C94,'9.3.3'!C94)</f>
        <v>0</v>
      </c>
      <c r="D94" s="187">
        <f>SUM('9.3.1'!D94,'9.3.2'!D94,'9.3.3'!D94)</f>
        <v>0</v>
      </c>
    </row>
    <row r="95" spans="1:4" s="15" customFormat="1" ht="18" customHeight="1">
      <c r="A95" s="62" t="s">
        <v>76</v>
      </c>
      <c r="B95" s="95" t="s">
        <v>236</v>
      </c>
      <c r="C95" s="187">
        <f>SUM('9.3.1'!C95,'9.3.2'!C95,'9.3.3'!C95)</f>
        <v>0</v>
      </c>
      <c r="D95" s="187">
        <f>SUM('9.3.1'!D95,'9.3.2'!D95,'9.3.3'!D95)</f>
        <v>0</v>
      </c>
    </row>
    <row r="96" spans="1:4" s="15" customFormat="1" ht="18" customHeight="1">
      <c r="A96" s="62" t="s">
        <v>77</v>
      </c>
      <c r="B96" s="97" t="s">
        <v>237</v>
      </c>
      <c r="C96" s="187">
        <f>SUM('9.3.1'!C96,'9.3.2'!C96,'9.3.3'!C96)</f>
        <v>0</v>
      </c>
      <c r="D96" s="187">
        <f>SUM('9.3.1'!D96,'9.3.2'!D96,'9.3.3'!D96)</f>
        <v>0</v>
      </c>
    </row>
    <row r="97" spans="1:4" s="15" customFormat="1" ht="18" customHeight="1">
      <c r="A97" s="62" t="s">
        <v>87</v>
      </c>
      <c r="B97" s="95" t="s">
        <v>238</v>
      </c>
      <c r="C97" s="187">
        <f>SUM('9.3.1'!C97,'9.3.2'!C97,'9.3.3'!C97)</f>
        <v>0</v>
      </c>
      <c r="D97" s="187">
        <f>SUM('9.3.1'!D97,'9.3.2'!D97,'9.3.3'!D97)</f>
        <v>0</v>
      </c>
    </row>
    <row r="98" spans="1:4" s="15" customFormat="1" ht="18" customHeight="1">
      <c r="A98" s="62" t="s">
        <v>88</v>
      </c>
      <c r="B98" s="95" t="s">
        <v>358</v>
      </c>
      <c r="C98" s="187">
        <f>SUM('9.3.1'!C98,'9.3.2'!C98,'9.3.3'!C98)</f>
        <v>0</v>
      </c>
      <c r="D98" s="187">
        <f>SUM('9.3.1'!D98,'9.3.2'!D98,'9.3.3'!D98)</f>
        <v>0</v>
      </c>
    </row>
    <row r="99" spans="1:4" s="15" customFormat="1" ht="18" customHeight="1">
      <c r="A99" s="62" t="s">
        <v>89</v>
      </c>
      <c r="B99" s="97" t="s">
        <v>240</v>
      </c>
      <c r="C99" s="187">
        <f>SUM('9.3.1'!C99,'9.3.2'!C99,'9.3.3'!C99)</f>
        <v>0</v>
      </c>
      <c r="D99" s="187">
        <f>SUM('9.3.1'!D99,'9.3.2'!D99,'9.3.3'!D99)</f>
        <v>0</v>
      </c>
    </row>
    <row r="100" spans="1:4" s="15" customFormat="1" ht="18" customHeight="1">
      <c r="A100" s="62" t="s">
        <v>90</v>
      </c>
      <c r="B100" s="97" t="s">
        <v>241</v>
      </c>
      <c r="C100" s="187">
        <f>SUM('9.3.1'!C100,'9.3.2'!C100,'9.3.3'!C100)</f>
        <v>0</v>
      </c>
      <c r="D100" s="187">
        <f>SUM('9.3.1'!D100,'9.3.2'!D100,'9.3.3'!D100)</f>
        <v>0</v>
      </c>
    </row>
    <row r="101" spans="1:4" s="15" customFormat="1" ht="18" customHeight="1">
      <c r="A101" s="62" t="s">
        <v>92</v>
      </c>
      <c r="B101" s="95" t="s">
        <v>359</v>
      </c>
      <c r="C101" s="187">
        <f>SUM('9.3.1'!C101,'9.3.2'!C101,'9.3.3'!C101)</f>
        <v>0</v>
      </c>
      <c r="D101" s="187">
        <f>SUM('9.3.1'!D101,'9.3.2'!D101,'9.3.3'!D101)</f>
        <v>0</v>
      </c>
    </row>
    <row r="102" spans="1:4" s="15" customFormat="1" ht="18" customHeight="1">
      <c r="A102" s="82" t="s">
        <v>118</v>
      </c>
      <c r="B102" s="98" t="s">
        <v>243</v>
      </c>
      <c r="C102" s="187">
        <f>SUM('9.3.1'!C102,'9.3.2'!C102,'9.3.3'!C102)</f>
        <v>0</v>
      </c>
      <c r="D102" s="187">
        <f>SUM('9.3.1'!D102,'9.3.2'!D102,'9.3.3'!D102)</f>
        <v>0</v>
      </c>
    </row>
    <row r="103" spans="1:4" s="15" customFormat="1" ht="18" customHeight="1">
      <c r="A103" s="62" t="s">
        <v>234</v>
      </c>
      <c r="B103" s="98" t="s">
        <v>244</v>
      </c>
      <c r="C103" s="187">
        <f>SUM('9.3.1'!C103,'9.3.2'!C103,'9.3.3'!C103)</f>
        <v>0</v>
      </c>
      <c r="D103" s="187">
        <f>SUM('9.3.1'!D103,'9.3.2'!D103,'9.3.3'!D103)</f>
        <v>0</v>
      </c>
    </row>
    <row r="104" spans="1:4" s="15" customFormat="1" ht="18" customHeight="1" thickBot="1">
      <c r="A104" s="83" t="s">
        <v>235</v>
      </c>
      <c r="B104" s="99" t="s">
        <v>245</v>
      </c>
      <c r="C104" s="55">
        <f>SUM('9.3.1'!C104,'9.3.2'!C104,'9.3.3'!C104)</f>
        <v>0</v>
      </c>
      <c r="D104" s="55">
        <f>SUM('9.3.1'!D104,'9.3.2'!D104,'9.3.3'!D104)</f>
        <v>0</v>
      </c>
    </row>
    <row r="105" spans="1:4" s="15" customFormat="1" ht="18" customHeight="1" thickBot="1">
      <c r="A105" s="60" t="s">
        <v>6</v>
      </c>
      <c r="B105" s="203" t="s">
        <v>352</v>
      </c>
      <c r="C105" s="53">
        <f>+C106+C108+C110</f>
        <v>392100</v>
      </c>
      <c r="D105" s="53">
        <f>+D106+D108+D110</f>
        <v>402797</v>
      </c>
    </row>
    <row r="106" spans="1:4" s="15" customFormat="1" ht="18" customHeight="1">
      <c r="A106" s="61" t="s">
        <v>78</v>
      </c>
      <c r="B106" s="95" t="s">
        <v>131</v>
      </c>
      <c r="C106" s="186">
        <f>SUM('9.3.1'!C106,'9.3.2'!C106,'9.3.3'!C106)</f>
        <v>392100</v>
      </c>
      <c r="D106" s="186">
        <f>SUM('9.3.1'!D106,'9.3.2'!D106,'9.3.3'!D106)</f>
        <v>402797</v>
      </c>
    </row>
    <row r="107" spans="1:4" s="15" customFormat="1" ht="18" customHeight="1">
      <c r="A107" s="61" t="s">
        <v>79</v>
      </c>
      <c r="B107" s="98" t="s">
        <v>249</v>
      </c>
      <c r="C107" s="187">
        <f>SUM('9.3.1'!C107,'9.3.2'!C107,'9.3.3'!C107)</f>
        <v>0</v>
      </c>
      <c r="D107" s="187">
        <f>SUM('9.3.1'!D107,'9.3.2'!D107,'9.3.3'!D107)</f>
        <v>0</v>
      </c>
    </row>
    <row r="108" spans="1:4" s="15" customFormat="1" ht="18" customHeight="1">
      <c r="A108" s="61" t="s">
        <v>80</v>
      </c>
      <c r="B108" s="98" t="s">
        <v>119</v>
      </c>
      <c r="C108" s="187">
        <f>SUM('9.3.1'!C108,'9.3.2'!C108,'9.3.3'!C108)</f>
        <v>0</v>
      </c>
      <c r="D108" s="187">
        <f>SUM('9.3.1'!D108,'9.3.2'!D108,'9.3.3'!D108)</f>
        <v>0</v>
      </c>
    </row>
    <row r="109" spans="1:4" s="15" customFormat="1" ht="18" customHeight="1">
      <c r="A109" s="61" t="s">
        <v>81</v>
      </c>
      <c r="B109" s="98" t="s">
        <v>250</v>
      </c>
      <c r="C109" s="187">
        <f>SUM('9.3.1'!C109,'9.3.2'!C109,'9.3.3'!C109)</f>
        <v>0</v>
      </c>
      <c r="D109" s="187">
        <f>SUM('9.3.1'!D109,'9.3.2'!D109,'9.3.3'!D109)</f>
        <v>0</v>
      </c>
    </row>
    <row r="110" spans="1:4" s="15" customFormat="1" ht="18" customHeight="1">
      <c r="A110" s="61" t="s">
        <v>82</v>
      </c>
      <c r="B110" s="204" t="s">
        <v>133</v>
      </c>
      <c r="C110" s="187">
        <f>SUM('9.3.1'!C110,'9.3.2'!C110,'9.3.3'!C110)</f>
        <v>0</v>
      </c>
      <c r="D110" s="187">
        <f>SUM('9.3.1'!D110,'9.3.2'!D110,'9.3.3'!D110)</f>
        <v>0</v>
      </c>
    </row>
    <row r="111" spans="1:4" s="15" customFormat="1" ht="25.5">
      <c r="A111" s="61" t="s">
        <v>91</v>
      </c>
      <c r="B111" s="205" t="s">
        <v>308</v>
      </c>
      <c r="C111" s="187">
        <f>SUM('9.3.1'!C111,'9.3.2'!C111,'9.3.3'!C111)</f>
        <v>0</v>
      </c>
      <c r="D111" s="187">
        <f>SUM('9.3.1'!D111,'9.3.2'!D111,'9.3.3'!D111)</f>
        <v>0</v>
      </c>
    </row>
    <row r="112" spans="1:4" s="15" customFormat="1" ht="25.5">
      <c r="A112" s="61" t="s">
        <v>93</v>
      </c>
      <c r="B112" s="102" t="s">
        <v>255</v>
      </c>
      <c r="C112" s="187">
        <f>SUM('9.3.1'!C112,'9.3.2'!C112,'9.3.3'!C112)</f>
        <v>0</v>
      </c>
      <c r="D112" s="187">
        <f>SUM('9.3.1'!D112,'9.3.2'!D112,'9.3.3'!D112)</f>
        <v>0</v>
      </c>
    </row>
    <row r="113" spans="1:4" s="15" customFormat="1" ht="25.5">
      <c r="A113" s="61" t="s">
        <v>120</v>
      </c>
      <c r="B113" s="95" t="s">
        <v>239</v>
      </c>
      <c r="C113" s="187">
        <f>SUM('9.3.1'!C113,'9.3.2'!C113,'9.3.3'!C113)</f>
        <v>0</v>
      </c>
      <c r="D113" s="187">
        <f>SUM('9.3.1'!D113,'9.3.2'!D113,'9.3.3'!D113)</f>
        <v>0</v>
      </c>
    </row>
    <row r="114" spans="1:4" s="15" customFormat="1" ht="18.75">
      <c r="A114" s="61" t="s">
        <v>121</v>
      </c>
      <c r="B114" s="95" t="s">
        <v>254</v>
      </c>
      <c r="C114" s="187">
        <f>SUM('9.3.1'!C114,'9.3.2'!C114,'9.3.3'!C114)</f>
        <v>0</v>
      </c>
      <c r="D114" s="187">
        <f>SUM('9.3.1'!D114,'9.3.2'!D114,'9.3.3'!D114)</f>
        <v>0</v>
      </c>
    </row>
    <row r="115" spans="1:4" s="15" customFormat="1" ht="18.75">
      <c r="A115" s="61" t="s">
        <v>122</v>
      </c>
      <c r="B115" s="95" t="s">
        <v>253</v>
      </c>
      <c r="C115" s="187">
        <f>SUM('9.3.1'!C115,'9.3.2'!C115,'9.3.3'!C115)</f>
        <v>0</v>
      </c>
      <c r="D115" s="187">
        <f>SUM('9.3.1'!D115,'9.3.2'!D115,'9.3.3'!D115)</f>
        <v>0</v>
      </c>
    </row>
    <row r="116" spans="1:4" s="15" customFormat="1" ht="25.5">
      <c r="A116" s="61" t="s">
        <v>246</v>
      </c>
      <c r="B116" s="95" t="s">
        <v>242</v>
      </c>
      <c r="C116" s="187">
        <f>SUM('9.3.1'!C116,'9.3.2'!C116,'9.3.3'!C116)</f>
        <v>0</v>
      </c>
      <c r="D116" s="187">
        <f>SUM('9.3.1'!D116,'9.3.2'!D116,'9.3.3'!D116)</f>
        <v>0</v>
      </c>
    </row>
    <row r="117" spans="1:4" s="15" customFormat="1" ht="18.75">
      <c r="A117" s="61" t="s">
        <v>247</v>
      </c>
      <c r="B117" s="95" t="s">
        <v>252</v>
      </c>
      <c r="C117" s="187">
        <f>SUM('9.3.1'!C117,'9.3.2'!C117,'9.3.3'!C117)</f>
        <v>0</v>
      </c>
      <c r="D117" s="187">
        <f>SUM('9.3.1'!D117,'9.3.2'!D117,'9.3.3'!D117)</f>
        <v>0</v>
      </c>
    </row>
    <row r="118" spans="1:4" s="15" customFormat="1" ht="26.25" thickBot="1">
      <c r="A118" s="82" t="s">
        <v>248</v>
      </c>
      <c r="B118" s="95" t="s">
        <v>251</v>
      </c>
      <c r="C118" s="187">
        <f>SUM('9.3.1'!C118,'9.3.2'!C118,'9.3.3'!C118)</f>
        <v>0</v>
      </c>
      <c r="D118" s="187">
        <f>SUM('9.3.1'!D118,'9.3.2'!D118,'9.3.3'!D118)</f>
        <v>0</v>
      </c>
    </row>
    <row r="119" spans="1:4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</row>
    <row r="120" spans="1:4" s="15" customFormat="1" ht="18" customHeight="1">
      <c r="A120" s="61" t="s">
        <v>61</v>
      </c>
      <c r="B120" s="102" t="s">
        <v>38</v>
      </c>
      <c r="C120" s="187">
        <f>SUM('9.3.1'!C120,'9.3.2'!C120,'9.3.3'!C120)</f>
        <v>0</v>
      </c>
      <c r="D120" s="187">
        <f>SUM('9.3.1'!D120,'9.3.2'!D120,'9.3.3'!D120)</f>
        <v>0</v>
      </c>
    </row>
    <row r="121" spans="1:4" s="15" customFormat="1" ht="18" customHeight="1" thickBot="1">
      <c r="A121" s="63" t="s">
        <v>62</v>
      </c>
      <c r="B121" s="98" t="s">
        <v>39</v>
      </c>
      <c r="C121" s="187">
        <f>SUM('9.3.1'!C121,'9.3.2'!C121,'9.3.3'!C121)</f>
        <v>0</v>
      </c>
      <c r="D121" s="187">
        <f>SUM('9.3.1'!D121,'9.3.2'!D121,'9.3.3'!D121)</f>
        <v>0</v>
      </c>
    </row>
    <row r="122" spans="1:4" s="15" customFormat="1" ht="18" customHeight="1" thickBot="1">
      <c r="A122" s="60" t="s">
        <v>8</v>
      </c>
      <c r="B122" s="193" t="s">
        <v>257</v>
      </c>
      <c r="C122" s="53">
        <f>+C89+C105+C119</f>
        <v>118668304</v>
      </c>
      <c r="D122" s="53">
        <f>+D89+D105+D119</f>
        <v>118668304</v>
      </c>
    </row>
    <row r="123" spans="1:4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</row>
    <row r="124" spans="1:4" s="15" customFormat="1" ht="18" customHeight="1">
      <c r="A124" s="61" t="s">
        <v>65</v>
      </c>
      <c r="B124" s="102" t="s">
        <v>258</v>
      </c>
      <c r="C124" s="187">
        <f>SUM('9.3.1'!C124,'9.3.2'!C124,'9.3.3'!C124)</f>
        <v>0</v>
      </c>
      <c r="D124" s="187">
        <f>SUM('9.3.1'!D124,'9.3.2'!D124,'9.3.3'!D124)</f>
        <v>0</v>
      </c>
    </row>
    <row r="125" spans="1:4" s="15" customFormat="1" ht="18" customHeight="1">
      <c r="A125" s="61" t="s">
        <v>66</v>
      </c>
      <c r="B125" s="102" t="s">
        <v>361</v>
      </c>
      <c r="C125" s="187">
        <f>SUM('9.3.1'!C125,'9.3.2'!C125,'9.3.3'!C125)</f>
        <v>0</v>
      </c>
      <c r="D125" s="187">
        <f>SUM('9.3.1'!D125,'9.3.2'!D125,'9.3.3'!D125)</f>
        <v>0</v>
      </c>
    </row>
    <row r="126" spans="1:4" s="15" customFormat="1" ht="18" customHeight="1" thickBot="1">
      <c r="A126" s="82" t="s">
        <v>67</v>
      </c>
      <c r="B126" s="206" t="s">
        <v>259</v>
      </c>
      <c r="C126" s="187">
        <f>SUM('9.3.1'!C126,'9.3.2'!C126,'9.3.3'!C126)</f>
        <v>0</v>
      </c>
      <c r="D126" s="187">
        <f>SUM('9.3.1'!D126,'9.3.2'!D126,'9.3.3'!D126)</f>
        <v>0</v>
      </c>
    </row>
    <row r="127" spans="1:4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</row>
    <row r="128" spans="1:4" s="15" customFormat="1" ht="18" customHeight="1">
      <c r="A128" s="61" t="s">
        <v>68</v>
      </c>
      <c r="B128" s="102" t="s">
        <v>260</v>
      </c>
      <c r="C128" s="187">
        <f>SUM('9.3.1'!C128,'9.3.2'!C128,'9.3.3'!C128)</f>
        <v>0</v>
      </c>
      <c r="D128" s="187">
        <f>SUM('9.3.1'!D128,'9.3.2'!D128,'9.3.3'!D128)</f>
        <v>0</v>
      </c>
    </row>
    <row r="129" spans="1:4" s="15" customFormat="1" ht="18" customHeight="1">
      <c r="A129" s="61" t="s">
        <v>69</v>
      </c>
      <c r="B129" s="102" t="s">
        <v>261</v>
      </c>
      <c r="C129" s="187">
        <f>SUM('9.3.1'!C129,'9.3.2'!C129,'9.3.3'!C129)</f>
        <v>0</v>
      </c>
      <c r="D129" s="187">
        <f>SUM('9.3.1'!D129,'9.3.2'!D129,'9.3.3'!D129)</f>
        <v>0</v>
      </c>
    </row>
    <row r="130" spans="1:4" s="15" customFormat="1" ht="18" customHeight="1">
      <c r="A130" s="61" t="s">
        <v>177</v>
      </c>
      <c r="B130" s="102" t="s">
        <v>262</v>
      </c>
      <c r="C130" s="187">
        <f>SUM('9.3.1'!C130,'9.3.2'!C130,'9.3.3'!C130)</f>
        <v>0</v>
      </c>
      <c r="D130" s="187">
        <f>SUM('9.3.1'!D130,'9.3.2'!D130,'9.3.3'!D130)</f>
        <v>0</v>
      </c>
    </row>
    <row r="131" spans="1:4" s="15" customFormat="1" ht="18" customHeight="1" thickBot="1">
      <c r="A131" s="82" t="s">
        <v>178</v>
      </c>
      <c r="B131" s="206" t="s">
        <v>263</v>
      </c>
      <c r="C131" s="187">
        <f>SUM('9.3.1'!C131,'9.3.2'!C131,'9.3.3'!C131)</f>
        <v>0</v>
      </c>
      <c r="D131" s="187">
        <f>SUM('9.3.1'!D131,'9.3.2'!D131,'9.3.3'!D131)</f>
        <v>0</v>
      </c>
    </row>
    <row r="132" spans="1:4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</row>
    <row r="133" spans="1:4" s="15" customFormat="1" ht="18" customHeight="1">
      <c r="A133" s="61" t="s">
        <v>70</v>
      </c>
      <c r="B133" s="102" t="s">
        <v>265</v>
      </c>
      <c r="C133" s="187">
        <f>SUM('9.3.1'!C133,'9.3.2'!C133,'9.3.3'!C133)</f>
        <v>0</v>
      </c>
      <c r="D133" s="187">
        <f>SUM('9.3.1'!D133,'9.3.2'!D133,'9.3.3'!D133)</f>
        <v>0</v>
      </c>
    </row>
    <row r="134" spans="1:4" s="15" customFormat="1" ht="18" customHeight="1">
      <c r="A134" s="61" t="s">
        <v>71</v>
      </c>
      <c r="B134" s="102" t="s">
        <v>274</v>
      </c>
      <c r="C134" s="187">
        <f>SUM('9.3.1'!C134,'9.3.2'!C134,'9.3.3'!C134)</f>
        <v>0</v>
      </c>
      <c r="D134" s="187">
        <f>SUM('9.3.1'!D134,'9.3.2'!D134,'9.3.3'!D134)</f>
        <v>0</v>
      </c>
    </row>
    <row r="135" spans="1:4" s="15" customFormat="1" ht="18" customHeight="1">
      <c r="A135" s="61" t="s">
        <v>187</v>
      </c>
      <c r="B135" s="102" t="s">
        <v>266</v>
      </c>
      <c r="C135" s="187">
        <f>SUM('9.3.1'!C135,'9.3.2'!C135,'9.3.3'!C135)</f>
        <v>0</v>
      </c>
      <c r="D135" s="187">
        <f>SUM('9.3.1'!D135,'9.3.2'!D135,'9.3.3'!D135)</f>
        <v>0</v>
      </c>
    </row>
    <row r="136" spans="1:4" s="15" customFormat="1" ht="18" customHeight="1" thickBot="1">
      <c r="A136" s="82" t="s">
        <v>188</v>
      </c>
      <c r="B136" s="206" t="s">
        <v>320</v>
      </c>
      <c r="C136" s="187">
        <f>SUM('9.3.1'!C136,'9.3.2'!C136,'9.3.3'!C136)</f>
        <v>0</v>
      </c>
      <c r="D136" s="187">
        <f>SUM('9.3.1'!D136,'9.3.2'!D136,'9.3.3'!D136)</f>
        <v>0</v>
      </c>
    </row>
    <row r="137" spans="1:4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</row>
    <row r="138" spans="1:4" s="15" customFormat="1" ht="18" customHeight="1">
      <c r="A138" s="61" t="s">
        <v>113</v>
      </c>
      <c r="B138" s="102" t="s">
        <v>268</v>
      </c>
      <c r="C138" s="187">
        <f>SUM('9.3.1'!C138,'9.3.2'!C138,'9.3.3'!C138)</f>
        <v>0</v>
      </c>
      <c r="D138" s="187">
        <f>SUM('9.3.1'!D138,'9.3.2'!D138,'9.3.3'!D138)</f>
        <v>0</v>
      </c>
    </row>
    <row r="139" spans="1:4" s="15" customFormat="1" ht="18" customHeight="1">
      <c r="A139" s="61" t="s">
        <v>114</v>
      </c>
      <c r="B139" s="102" t="s">
        <v>269</v>
      </c>
      <c r="C139" s="187">
        <f>SUM('9.3.1'!C139,'9.3.2'!C139,'9.3.3'!C139)</f>
        <v>0</v>
      </c>
      <c r="D139" s="187">
        <f>SUM('9.3.1'!D139,'9.3.2'!D139,'9.3.3'!D139)</f>
        <v>0</v>
      </c>
    </row>
    <row r="140" spans="1:4" s="15" customFormat="1" ht="18" customHeight="1">
      <c r="A140" s="61" t="s">
        <v>132</v>
      </c>
      <c r="B140" s="102" t="s">
        <v>270</v>
      </c>
      <c r="C140" s="187">
        <f>SUM('9.3.1'!C140,'9.3.2'!C140,'9.3.3'!C140)</f>
        <v>0</v>
      </c>
      <c r="D140" s="187">
        <f>SUM('9.3.1'!D140,'9.3.2'!D140,'9.3.3'!D140)</f>
        <v>0</v>
      </c>
    </row>
    <row r="141" spans="1:4" s="15" customFormat="1" ht="18" customHeight="1" thickBot="1">
      <c r="A141" s="61" t="s">
        <v>190</v>
      </c>
      <c r="B141" s="102" t="s">
        <v>271</v>
      </c>
      <c r="C141" s="187">
        <f>SUM('9.3.1'!C141,'9.3.2'!C141,'9.3.3'!C141)</f>
        <v>0</v>
      </c>
      <c r="D141" s="187">
        <f>SUM('9.3.1'!D141,'9.3.2'!D141,'9.3.3'!D141)</f>
        <v>0</v>
      </c>
    </row>
    <row r="142" spans="1:4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</row>
    <row r="143" spans="1:4" s="15" customFormat="1" ht="18" customHeight="1" thickBot="1">
      <c r="A143" s="87" t="s">
        <v>14</v>
      </c>
      <c r="B143" s="207" t="s">
        <v>273</v>
      </c>
      <c r="C143" s="86">
        <f>+C122+C142</f>
        <v>118668304</v>
      </c>
      <c r="D143" s="86">
        <f>+D122+D142</f>
        <v>118668304</v>
      </c>
    </row>
    <row r="144" spans="1:4" s="15" customFormat="1" ht="18" customHeight="1" thickBot="1">
      <c r="A144" s="88"/>
      <c r="B144" s="89"/>
      <c r="C144" s="75"/>
      <c r="D144" s="75"/>
    </row>
    <row r="145" spans="1:5" s="15" customFormat="1" ht="18" customHeight="1" thickBot="1">
      <c r="A145" s="90" t="s">
        <v>338</v>
      </c>
      <c r="B145" s="91"/>
      <c r="C145" s="92">
        <f>SUM('9.3.1'!C145,'9.3.2'!C145,'9.3.3'!C145)</f>
        <v>16</v>
      </c>
      <c r="D145" s="92">
        <f>SUM('9.3.1'!D145,'9.3.2'!D145,'9.3.3'!D145)</f>
        <v>17</v>
      </c>
      <c r="E145" s="23"/>
    </row>
    <row r="146" spans="1:4" s="21" customFormat="1" ht="18" customHeight="1" thickBot="1">
      <c r="A146" s="90" t="s">
        <v>128</v>
      </c>
      <c r="B146" s="91"/>
      <c r="C146" s="92">
        <f>SUM('9.3.1'!C146,'9.3.2'!C146,'9.3.3'!C146)</f>
        <v>0</v>
      </c>
      <c r="D146" s="92">
        <f>SUM('9.3.1'!D146,'9.3.2'!D146,'9.3.3'!D146)</f>
        <v>0</v>
      </c>
    </row>
    <row r="147" spans="3:4" s="15" customFormat="1" ht="18" customHeight="1">
      <c r="C147" s="24"/>
      <c r="D147" s="24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7" r:id="rId1"/>
  <headerFooter alignWithMargins="0">
    <oddHeader>&amp;C&amp;"Times New Roman CE,Félkövér"&amp;12
&amp;14Nagymányok Város Önkormányzata&amp;12
&amp;10
&amp;R&amp;"Times New Roman CE,Félkövér dőlt"&amp;11 1. melléklet az 6/2019 (IX.30.) önkormányzati rendelethez</oddHeader>
  </headerFooter>
  <rowBreaks count="1" manualBreakCount="1">
    <brk id="87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107">
      <selection activeCell="F136" sqref="F136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7.625" style="11" bestFit="1" customWidth="1"/>
    <col min="4" max="4" width="21.625" style="11" customWidth="1"/>
    <col min="5" max="16384" width="9.375" style="12" customWidth="1"/>
  </cols>
  <sheetData>
    <row r="1" spans="1:4" s="15" customFormat="1" ht="39" customHeight="1">
      <c r="A1" s="295" t="s">
        <v>371</v>
      </c>
      <c r="B1" s="295"/>
      <c r="C1" s="295"/>
      <c r="D1" s="295"/>
    </row>
    <row r="2" spans="1:3" s="15" customFormat="1" ht="18" customHeight="1">
      <c r="A2" s="181"/>
      <c r="B2" s="292" t="s">
        <v>368</v>
      </c>
      <c r="C2" s="292"/>
    </row>
    <row r="3" spans="1:3" s="15" customFormat="1" ht="18" customHeight="1">
      <c r="A3" s="281" t="s">
        <v>2</v>
      </c>
      <c r="B3" s="281"/>
      <c r="C3" s="281"/>
    </row>
    <row r="4" spans="1:4" s="15" customFormat="1" ht="18" customHeight="1" thickBot="1">
      <c r="A4" s="282"/>
      <c r="B4" s="282"/>
      <c r="C4" s="16"/>
      <c r="D4" s="16"/>
    </row>
    <row r="5" spans="1:4" s="15" customFormat="1" ht="30.75" thickBot="1">
      <c r="A5" s="228" t="s">
        <v>47</v>
      </c>
      <c r="B5" s="208" t="s">
        <v>4</v>
      </c>
      <c r="C5" s="18" t="s">
        <v>315</v>
      </c>
      <c r="D5" s="18" t="s">
        <v>387</v>
      </c>
    </row>
    <row r="6" spans="1:4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</row>
    <row r="7" spans="1:4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</row>
    <row r="8" spans="1:4" s="21" customFormat="1" ht="27">
      <c r="A8" s="61" t="s">
        <v>72</v>
      </c>
      <c r="B8" s="169" t="s">
        <v>321</v>
      </c>
      <c r="C8" s="55"/>
      <c r="D8" s="55"/>
    </row>
    <row r="9" spans="1:4" s="21" customFormat="1" ht="27">
      <c r="A9" s="62" t="s">
        <v>73</v>
      </c>
      <c r="B9" s="93" t="s">
        <v>322</v>
      </c>
      <c r="C9" s="57"/>
      <c r="D9" s="57"/>
    </row>
    <row r="10" spans="1:4" s="21" customFormat="1" ht="27">
      <c r="A10" s="62" t="s">
        <v>74</v>
      </c>
      <c r="B10" s="93" t="s">
        <v>323</v>
      </c>
      <c r="C10" s="57"/>
      <c r="D10" s="57"/>
    </row>
    <row r="11" spans="1:4" s="21" customFormat="1" ht="18.75">
      <c r="A11" s="62" t="s">
        <v>317</v>
      </c>
      <c r="B11" s="93" t="s">
        <v>324</v>
      </c>
      <c r="C11" s="57"/>
      <c r="D11" s="57"/>
    </row>
    <row r="12" spans="1:4" s="21" customFormat="1" ht="25.5">
      <c r="A12" s="62" t="s">
        <v>86</v>
      </c>
      <c r="B12" s="190" t="s">
        <v>326</v>
      </c>
      <c r="C12" s="58"/>
      <c r="D12" s="58"/>
    </row>
    <row r="13" spans="1:4" s="21" customFormat="1" ht="19.5" thickBot="1">
      <c r="A13" s="63" t="s">
        <v>318</v>
      </c>
      <c r="B13" s="93" t="s">
        <v>325</v>
      </c>
      <c r="C13" s="59"/>
      <c r="D13" s="59"/>
    </row>
    <row r="14" spans="1:4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</row>
    <row r="15" spans="1:4" s="21" customFormat="1" ht="18" customHeight="1">
      <c r="A15" s="61" t="s">
        <v>78</v>
      </c>
      <c r="B15" s="169" t="s">
        <v>153</v>
      </c>
      <c r="C15" s="55"/>
      <c r="D15" s="55"/>
    </row>
    <row r="16" spans="1:4" s="21" customFormat="1" ht="18.75">
      <c r="A16" s="62" t="s">
        <v>79</v>
      </c>
      <c r="B16" s="93" t="s">
        <v>154</v>
      </c>
      <c r="C16" s="57"/>
      <c r="D16" s="57"/>
    </row>
    <row r="17" spans="1:4" s="21" customFormat="1" ht="27">
      <c r="A17" s="62" t="s">
        <v>80</v>
      </c>
      <c r="B17" s="93" t="s">
        <v>304</v>
      </c>
      <c r="C17" s="57"/>
      <c r="D17" s="57"/>
    </row>
    <row r="18" spans="1:4" s="21" customFormat="1" ht="27">
      <c r="A18" s="62" t="s">
        <v>81</v>
      </c>
      <c r="B18" s="93" t="s">
        <v>305</v>
      </c>
      <c r="C18" s="57"/>
      <c r="D18" s="57"/>
    </row>
    <row r="19" spans="1:4" s="21" customFormat="1" ht="25.5">
      <c r="A19" s="62" t="s">
        <v>82</v>
      </c>
      <c r="B19" s="51" t="s">
        <v>327</v>
      </c>
      <c r="C19" s="57"/>
      <c r="D19" s="57"/>
    </row>
    <row r="20" spans="1:4" s="21" customFormat="1" ht="19.5" thickBot="1">
      <c r="A20" s="63" t="s">
        <v>91</v>
      </c>
      <c r="B20" s="192" t="s">
        <v>155</v>
      </c>
      <c r="C20" s="65"/>
      <c r="D20" s="65"/>
    </row>
    <row r="21" spans="1:4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</row>
    <row r="22" spans="1:4" s="21" customFormat="1" ht="18.75">
      <c r="A22" s="61" t="s">
        <v>61</v>
      </c>
      <c r="B22" s="169" t="s">
        <v>319</v>
      </c>
      <c r="C22" s="55"/>
      <c r="D22" s="55"/>
    </row>
    <row r="23" spans="1:4" s="21" customFormat="1" ht="27">
      <c r="A23" s="62" t="s">
        <v>62</v>
      </c>
      <c r="B23" s="93" t="s">
        <v>156</v>
      </c>
      <c r="C23" s="57"/>
      <c r="D23" s="57"/>
    </row>
    <row r="24" spans="1:4" s="21" customFormat="1" ht="27">
      <c r="A24" s="62" t="s">
        <v>63</v>
      </c>
      <c r="B24" s="93" t="s">
        <v>306</v>
      </c>
      <c r="C24" s="57"/>
      <c r="D24" s="57"/>
    </row>
    <row r="25" spans="1:4" s="21" customFormat="1" ht="27">
      <c r="A25" s="62" t="s">
        <v>64</v>
      </c>
      <c r="B25" s="93" t="s">
        <v>307</v>
      </c>
      <c r="C25" s="57"/>
      <c r="D25" s="57"/>
    </row>
    <row r="26" spans="1:4" s="21" customFormat="1" ht="18.75">
      <c r="A26" s="62" t="s">
        <v>103</v>
      </c>
      <c r="B26" s="93" t="s">
        <v>157</v>
      </c>
      <c r="C26" s="57"/>
      <c r="D26" s="57"/>
    </row>
    <row r="27" spans="1:4" s="21" customFormat="1" ht="18" customHeight="1" thickBot="1">
      <c r="A27" s="63" t="s">
        <v>104</v>
      </c>
      <c r="B27" s="192" t="s">
        <v>158</v>
      </c>
      <c r="C27" s="65"/>
      <c r="D27" s="65"/>
    </row>
    <row r="28" spans="1:4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</row>
    <row r="29" spans="1:4" s="21" customFormat="1" ht="18" customHeight="1">
      <c r="A29" s="61" t="s">
        <v>160</v>
      </c>
      <c r="B29" s="169" t="s">
        <v>166</v>
      </c>
      <c r="C29" s="66">
        <f>+C30+C31</f>
        <v>0</v>
      </c>
      <c r="D29" s="66">
        <f>+D30+D31</f>
        <v>0</v>
      </c>
    </row>
    <row r="30" spans="1:4" s="21" customFormat="1" ht="18" customHeight="1">
      <c r="A30" s="62" t="s">
        <v>161</v>
      </c>
      <c r="B30" s="93" t="s">
        <v>329</v>
      </c>
      <c r="C30" s="94"/>
      <c r="D30" s="94"/>
    </row>
    <row r="31" spans="1:4" s="21" customFormat="1" ht="18" customHeight="1">
      <c r="A31" s="62" t="s">
        <v>162</v>
      </c>
      <c r="B31" s="93" t="s">
        <v>330</v>
      </c>
      <c r="C31" s="94"/>
      <c r="D31" s="94"/>
    </row>
    <row r="32" spans="1:4" s="21" customFormat="1" ht="18" customHeight="1">
      <c r="A32" s="62" t="s">
        <v>163</v>
      </c>
      <c r="B32" s="93" t="s">
        <v>331</v>
      </c>
      <c r="C32" s="57"/>
      <c r="D32" s="57"/>
    </row>
    <row r="33" spans="1:4" s="21" customFormat="1" ht="18.75">
      <c r="A33" s="62" t="s">
        <v>164</v>
      </c>
      <c r="B33" s="93" t="s">
        <v>167</v>
      </c>
      <c r="C33" s="57"/>
      <c r="D33" s="57"/>
    </row>
    <row r="34" spans="1:4" s="21" customFormat="1" ht="18" customHeight="1" thickBot="1">
      <c r="A34" s="63" t="s">
        <v>165</v>
      </c>
      <c r="B34" s="192" t="s">
        <v>168</v>
      </c>
      <c r="C34" s="65"/>
      <c r="D34" s="65"/>
    </row>
    <row r="35" spans="1:4" s="21" customFormat="1" ht="18" customHeight="1" thickBot="1">
      <c r="A35" s="60" t="s">
        <v>9</v>
      </c>
      <c r="B35" s="193" t="s">
        <v>169</v>
      </c>
      <c r="C35" s="53">
        <f>SUM(C36:C45)</f>
        <v>4962668</v>
      </c>
      <c r="D35" s="53">
        <f>SUM(D36:D45)</f>
        <v>4962668</v>
      </c>
    </row>
    <row r="36" spans="1:4" s="21" customFormat="1" ht="18" customHeight="1">
      <c r="A36" s="61" t="s">
        <v>65</v>
      </c>
      <c r="B36" s="169" t="s">
        <v>172</v>
      </c>
      <c r="C36" s="55"/>
      <c r="D36" s="55"/>
    </row>
    <row r="37" spans="1:4" s="21" customFormat="1" ht="18" customHeight="1">
      <c r="A37" s="62" t="s">
        <v>66</v>
      </c>
      <c r="B37" s="93" t="s">
        <v>332</v>
      </c>
      <c r="C37" s="57"/>
      <c r="D37" s="57"/>
    </row>
    <row r="38" spans="1:4" s="21" customFormat="1" ht="18" customHeight="1">
      <c r="A38" s="62" t="s">
        <v>67</v>
      </c>
      <c r="B38" s="93" t="s">
        <v>333</v>
      </c>
      <c r="C38" s="57"/>
      <c r="D38" s="57"/>
    </row>
    <row r="39" spans="1:4" s="21" customFormat="1" ht="18" customHeight="1">
      <c r="A39" s="62" t="s">
        <v>107</v>
      </c>
      <c r="B39" s="93" t="s">
        <v>334</v>
      </c>
      <c r="C39" s="57"/>
      <c r="D39" s="57"/>
    </row>
    <row r="40" spans="1:4" s="21" customFormat="1" ht="18" customHeight="1">
      <c r="A40" s="62" t="s">
        <v>108</v>
      </c>
      <c r="B40" s="93" t="s">
        <v>335</v>
      </c>
      <c r="C40" s="57">
        <v>3907613</v>
      </c>
      <c r="D40" s="57">
        <v>3907613</v>
      </c>
    </row>
    <row r="41" spans="1:4" s="21" customFormat="1" ht="18" customHeight="1">
      <c r="A41" s="62" t="s">
        <v>109</v>
      </c>
      <c r="B41" s="93" t="s">
        <v>336</v>
      </c>
      <c r="C41" s="57">
        <v>1055055</v>
      </c>
      <c r="D41" s="57">
        <v>1055055</v>
      </c>
    </row>
    <row r="42" spans="1:4" s="21" customFormat="1" ht="18" customHeight="1">
      <c r="A42" s="62" t="s">
        <v>110</v>
      </c>
      <c r="B42" s="93" t="s">
        <v>173</v>
      </c>
      <c r="C42" s="57"/>
      <c r="D42" s="57"/>
    </row>
    <row r="43" spans="1:4" s="21" customFormat="1" ht="18" customHeight="1">
      <c r="A43" s="62" t="s">
        <v>111</v>
      </c>
      <c r="B43" s="93" t="s">
        <v>174</v>
      </c>
      <c r="C43" s="57"/>
      <c r="D43" s="57"/>
    </row>
    <row r="44" spans="1:4" s="21" customFormat="1" ht="18" customHeight="1">
      <c r="A44" s="62" t="s">
        <v>170</v>
      </c>
      <c r="B44" s="93" t="s">
        <v>175</v>
      </c>
      <c r="C44" s="57"/>
      <c r="D44" s="57"/>
    </row>
    <row r="45" spans="1:4" s="21" customFormat="1" ht="18" customHeight="1" thickBot="1">
      <c r="A45" s="63" t="s">
        <v>171</v>
      </c>
      <c r="B45" s="192" t="s">
        <v>337</v>
      </c>
      <c r="C45" s="65"/>
      <c r="D45" s="65"/>
    </row>
    <row r="46" spans="1:4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</row>
    <row r="47" spans="1:4" s="21" customFormat="1" ht="18" customHeight="1">
      <c r="A47" s="61" t="s">
        <v>68</v>
      </c>
      <c r="B47" s="169" t="s">
        <v>180</v>
      </c>
      <c r="C47" s="55"/>
      <c r="D47" s="55"/>
    </row>
    <row r="48" spans="1:4" s="21" customFormat="1" ht="18" customHeight="1">
      <c r="A48" s="62" t="s">
        <v>69</v>
      </c>
      <c r="B48" s="93" t="s">
        <v>181</v>
      </c>
      <c r="C48" s="57"/>
      <c r="D48" s="57"/>
    </row>
    <row r="49" spans="1:4" s="21" customFormat="1" ht="18" customHeight="1">
      <c r="A49" s="62" t="s">
        <v>177</v>
      </c>
      <c r="B49" s="93" t="s">
        <v>182</v>
      </c>
      <c r="C49" s="57"/>
      <c r="D49" s="57"/>
    </row>
    <row r="50" spans="1:4" s="21" customFormat="1" ht="18" customHeight="1">
      <c r="A50" s="62" t="s">
        <v>178</v>
      </c>
      <c r="B50" s="93" t="s">
        <v>183</v>
      </c>
      <c r="C50" s="57"/>
      <c r="D50" s="57"/>
    </row>
    <row r="51" spans="1:4" s="21" customFormat="1" ht="18" customHeight="1" thickBot="1">
      <c r="A51" s="63" t="s">
        <v>179</v>
      </c>
      <c r="B51" s="192" t="s">
        <v>184</v>
      </c>
      <c r="C51" s="65"/>
      <c r="D51" s="65"/>
    </row>
    <row r="52" spans="1:4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</row>
    <row r="53" spans="1:4" s="21" customFormat="1" ht="27">
      <c r="A53" s="61" t="s">
        <v>70</v>
      </c>
      <c r="B53" s="169" t="s">
        <v>311</v>
      </c>
      <c r="C53" s="55"/>
      <c r="D53" s="55"/>
    </row>
    <row r="54" spans="1:4" s="21" customFormat="1" ht="27">
      <c r="A54" s="62" t="s">
        <v>71</v>
      </c>
      <c r="B54" s="93" t="s">
        <v>312</v>
      </c>
      <c r="C54" s="57"/>
      <c r="D54" s="57"/>
    </row>
    <row r="55" spans="1:4" s="21" customFormat="1" ht="18.75">
      <c r="A55" s="62" t="s">
        <v>187</v>
      </c>
      <c r="B55" s="93" t="s">
        <v>185</v>
      </c>
      <c r="C55" s="57"/>
      <c r="D55" s="57"/>
    </row>
    <row r="56" spans="1:4" s="21" customFormat="1" ht="19.5" thickBot="1">
      <c r="A56" s="63" t="s">
        <v>188</v>
      </c>
      <c r="B56" s="192" t="s">
        <v>186</v>
      </c>
      <c r="C56" s="65"/>
      <c r="D56" s="65"/>
    </row>
    <row r="57" spans="1:4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</row>
    <row r="58" spans="1:4" s="21" customFormat="1" ht="27">
      <c r="A58" s="61" t="s">
        <v>113</v>
      </c>
      <c r="B58" s="169" t="s">
        <v>313</v>
      </c>
      <c r="C58" s="57"/>
      <c r="D58" s="57"/>
    </row>
    <row r="59" spans="1:4" s="21" customFormat="1" ht="18.75">
      <c r="A59" s="62" t="s">
        <v>114</v>
      </c>
      <c r="B59" s="93" t="s">
        <v>314</v>
      </c>
      <c r="C59" s="57"/>
      <c r="D59" s="57"/>
    </row>
    <row r="60" spans="1:4" s="21" customFormat="1" ht="18.75">
      <c r="A60" s="62" t="s">
        <v>132</v>
      </c>
      <c r="B60" s="93" t="s">
        <v>191</v>
      </c>
      <c r="C60" s="57"/>
      <c r="D60" s="57"/>
    </row>
    <row r="61" spans="1:4" s="21" customFormat="1" ht="19.5" thickBot="1">
      <c r="A61" s="63" t="s">
        <v>190</v>
      </c>
      <c r="B61" s="192" t="s">
        <v>192</v>
      </c>
      <c r="C61" s="57"/>
      <c r="D61" s="57"/>
    </row>
    <row r="62" spans="1:4" s="21" customFormat="1" ht="19.5" thickBot="1">
      <c r="A62" s="60" t="s">
        <v>13</v>
      </c>
      <c r="B62" s="193" t="s">
        <v>193</v>
      </c>
      <c r="C62" s="53">
        <f>+C7+C14+C21+C28+C35+C46+C52+C57</f>
        <v>4962668</v>
      </c>
      <c r="D62" s="53">
        <f>+D7+D14+D21+D28+D35+D46+D52+D57</f>
        <v>4962668</v>
      </c>
    </row>
    <row r="63" spans="1:4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</row>
    <row r="64" spans="1:4" s="21" customFormat="1" ht="18" customHeight="1">
      <c r="A64" s="61" t="s">
        <v>222</v>
      </c>
      <c r="B64" s="169" t="s">
        <v>194</v>
      </c>
      <c r="C64" s="57"/>
      <c r="D64" s="57"/>
    </row>
    <row r="65" spans="1:4" s="21" customFormat="1" ht="27">
      <c r="A65" s="62" t="s">
        <v>231</v>
      </c>
      <c r="B65" s="93" t="s">
        <v>195</v>
      </c>
      <c r="C65" s="57"/>
      <c r="D65" s="57"/>
    </row>
    <row r="66" spans="1:4" s="21" customFormat="1" ht="19.5" thickBot="1">
      <c r="A66" s="63" t="s">
        <v>232</v>
      </c>
      <c r="B66" s="194" t="s">
        <v>196</v>
      </c>
      <c r="C66" s="57"/>
      <c r="D66" s="57"/>
    </row>
    <row r="67" spans="1:4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</row>
    <row r="68" spans="1:4" s="21" customFormat="1" ht="18.75">
      <c r="A68" s="61" t="s">
        <v>95</v>
      </c>
      <c r="B68" s="169" t="s">
        <v>199</v>
      </c>
      <c r="C68" s="57"/>
      <c r="D68" s="57"/>
    </row>
    <row r="69" spans="1:4" s="21" customFormat="1" ht="18.75">
      <c r="A69" s="62" t="s">
        <v>96</v>
      </c>
      <c r="B69" s="93" t="s">
        <v>200</v>
      </c>
      <c r="C69" s="57"/>
      <c r="D69" s="57"/>
    </row>
    <row r="70" spans="1:4" s="21" customFormat="1" ht="18.75">
      <c r="A70" s="62" t="s">
        <v>223</v>
      </c>
      <c r="B70" s="93" t="s">
        <v>201</v>
      </c>
      <c r="C70" s="57"/>
      <c r="D70" s="57"/>
    </row>
    <row r="71" spans="1:4" s="21" customFormat="1" ht="19.5" thickBot="1">
      <c r="A71" s="63" t="s">
        <v>224</v>
      </c>
      <c r="B71" s="192" t="s">
        <v>202</v>
      </c>
      <c r="C71" s="57"/>
      <c r="D71" s="57"/>
    </row>
    <row r="72" spans="1:4" s="21" customFormat="1" ht="18" customHeight="1" thickBot="1">
      <c r="A72" s="67" t="s">
        <v>203</v>
      </c>
      <c r="B72" s="191" t="s">
        <v>204</v>
      </c>
      <c r="C72" s="53">
        <f>SUM(C73:C74)</f>
        <v>420614</v>
      </c>
      <c r="D72" s="53">
        <f>SUM(D73:D74)</f>
        <v>420614</v>
      </c>
    </row>
    <row r="73" spans="1:4" s="21" customFormat="1" ht="18" customHeight="1">
      <c r="A73" s="61" t="s">
        <v>225</v>
      </c>
      <c r="B73" s="169" t="s">
        <v>205</v>
      </c>
      <c r="C73" s="57">
        <v>420614</v>
      </c>
      <c r="D73" s="57">
        <v>420614</v>
      </c>
    </row>
    <row r="74" spans="1:4" s="21" customFormat="1" ht="18" customHeight="1" thickBot="1">
      <c r="A74" s="63" t="s">
        <v>226</v>
      </c>
      <c r="B74" s="169" t="s">
        <v>362</v>
      </c>
      <c r="C74" s="57">
        <v>0</v>
      </c>
      <c r="D74" s="57">
        <v>0</v>
      </c>
    </row>
    <row r="75" spans="1:4" s="21" customFormat="1" ht="18" customHeight="1" thickBot="1">
      <c r="A75" s="67" t="s">
        <v>206</v>
      </c>
      <c r="B75" s="191" t="s">
        <v>207</v>
      </c>
      <c r="C75" s="53">
        <f>SUM(C76:C78)</f>
        <v>113285022</v>
      </c>
      <c r="D75" s="53">
        <f>SUM(D76:D78)</f>
        <v>113285022</v>
      </c>
    </row>
    <row r="76" spans="1:2" s="21" customFormat="1" ht="18" customHeight="1">
      <c r="A76" s="61" t="s">
        <v>227</v>
      </c>
      <c r="B76" s="169" t="s">
        <v>344</v>
      </c>
    </row>
    <row r="77" spans="1:4" s="21" customFormat="1" ht="18" customHeight="1">
      <c r="A77" s="62" t="s">
        <v>228</v>
      </c>
      <c r="B77" s="93" t="s">
        <v>208</v>
      </c>
      <c r="C77" s="57"/>
      <c r="D77" s="57"/>
    </row>
    <row r="78" spans="1:4" s="21" customFormat="1" ht="18" customHeight="1" thickBot="1">
      <c r="A78" s="63" t="s">
        <v>229</v>
      </c>
      <c r="B78" s="192" t="s">
        <v>354</v>
      </c>
      <c r="C78" s="57">
        <v>113285022</v>
      </c>
      <c r="D78" s="57">
        <v>113285022</v>
      </c>
    </row>
    <row r="79" spans="1:4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</row>
    <row r="80" spans="1:4" s="21" customFormat="1" ht="18" customHeight="1">
      <c r="A80" s="68" t="s">
        <v>211</v>
      </c>
      <c r="B80" s="169" t="s">
        <v>212</v>
      </c>
      <c r="C80" s="57"/>
      <c r="D80" s="57"/>
    </row>
    <row r="81" spans="1:4" s="21" customFormat="1" ht="30">
      <c r="A81" s="69" t="s">
        <v>213</v>
      </c>
      <c r="B81" s="93" t="s">
        <v>214</v>
      </c>
      <c r="C81" s="57"/>
      <c r="D81" s="57"/>
    </row>
    <row r="82" spans="1:4" s="21" customFormat="1" ht="20.25" customHeight="1">
      <c r="A82" s="69" t="s">
        <v>215</v>
      </c>
      <c r="B82" s="93" t="s">
        <v>216</v>
      </c>
      <c r="C82" s="57"/>
      <c r="D82" s="57"/>
    </row>
    <row r="83" spans="1:4" s="21" customFormat="1" ht="18" customHeight="1" thickBot="1">
      <c r="A83" s="70" t="s">
        <v>217</v>
      </c>
      <c r="B83" s="192" t="s">
        <v>218</v>
      </c>
      <c r="C83" s="57"/>
      <c r="D83" s="57"/>
    </row>
    <row r="84" spans="1:4" s="21" customFormat="1" ht="18" customHeight="1" thickBot="1">
      <c r="A84" s="67" t="s">
        <v>219</v>
      </c>
      <c r="B84" s="191" t="s">
        <v>353</v>
      </c>
      <c r="C84" s="71"/>
      <c r="D84" s="71"/>
    </row>
    <row r="85" spans="1:4" s="21" customFormat="1" ht="19.5" thickBot="1">
      <c r="A85" s="67" t="s">
        <v>220</v>
      </c>
      <c r="B85" s="195" t="s">
        <v>221</v>
      </c>
      <c r="C85" s="53">
        <f>+C63+C67+C72+C75+C79+C84</f>
        <v>113705636</v>
      </c>
      <c r="D85" s="53">
        <f>+D63+D67+D72+D75+D79+D84</f>
        <v>113705636</v>
      </c>
    </row>
    <row r="86" spans="1:4" s="21" customFormat="1" ht="18" customHeight="1" thickBot="1">
      <c r="A86" s="72" t="s">
        <v>233</v>
      </c>
      <c r="B86" s="196" t="s">
        <v>300</v>
      </c>
      <c r="C86" s="53">
        <f>+C62+C85</f>
        <v>118668304</v>
      </c>
      <c r="D86" s="53">
        <f>+D62+D85</f>
        <v>118668304</v>
      </c>
    </row>
    <row r="87" spans="1:4" s="21" customFormat="1" ht="19.5" thickBot="1">
      <c r="A87" s="73"/>
      <c r="B87" s="197"/>
      <c r="C87" s="74"/>
      <c r="D87" s="74"/>
    </row>
    <row r="88" spans="1:4" s="15" customFormat="1" ht="18" customHeight="1" thickBot="1">
      <c r="A88" s="183" t="s">
        <v>37</v>
      </c>
      <c r="B88" s="198"/>
      <c r="C88" s="184"/>
      <c r="D88" s="184"/>
    </row>
    <row r="89" spans="1:4" s="22" customFormat="1" ht="18" customHeight="1" thickBot="1">
      <c r="A89" s="60" t="s">
        <v>5</v>
      </c>
      <c r="B89" s="199" t="s">
        <v>351</v>
      </c>
      <c r="C89" s="185">
        <f>SUM(C90:C94)</f>
        <v>118276204</v>
      </c>
      <c r="D89" s="185">
        <f>SUM(D90:D94)</f>
        <v>118265507</v>
      </c>
    </row>
    <row r="90" spans="1:4" s="15" customFormat="1" ht="18" customHeight="1">
      <c r="A90" s="61" t="s">
        <v>72</v>
      </c>
      <c r="B90" s="200" t="s">
        <v>33</v>
      </c>
      <c r="C90" s="55">
        <v>69110536</v>
      </c>
      <c r="D90" s="55">
        <v>69109196</v>
      </c>
    </row>
    <row r="91" spans="1:4" s="21" customFormat="1" ht="18" customHeight="1">
      <c r="A91" s="62" t="s">
        <v>73</v>
      </c>
      <c r="B91" s="95" t="s">
        <v>115</v>
      </c>
      <c r="C91" s="55">
        <v>14212335</v>
      </c>
      <c r="D91" s="55">
        <v>14212335</v>
      </c>
    </row>
    <row r="92" spans="1:4" s="15" customFormat="1" ht="18" customHeight="1">
      <c r="A92" s="62" t="s">
        <v>74</v>
      </c>
      <c r="B92" s="95" t="s">
        <v>94</v>
      </c>
      <c r="C92" s="55">
        <v>34953333</v>
      </c>
      <c r="D92" s="55">
        <v>34943976</v>
      </c>
    </row>
    <row r="93" spans="1:4" s="15" customFormat="1" ht="18" customHeight="1">
      <c r="A93" s="62" t="s">
        <v>75</v>
      </c>
      <c r="B93" s="201" t="s">
        <v>116</v>
      </c>
      <c r="C93" s="55">
        <v>0</v>
      </c>
      <c r="D93" s="55">
        <v>0</v>
      </c>
    </row>
    <row r="94" spans="1:4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</row>
    <row r="95" spans="1:4" s="15" customFormat="1" ht="18" customHeight="1">
      <c r="A95" s="62" t="s">
        <v>76</v>
      </c>
      <c r="B95" s="95" t="s">
        <v>236</v>
      </c>
      <c r="C95" s="55"/>
      <c r="D95" s="55"/>
    </row>
    <row r="96" spans="1:4" s="15" customFormat="1" ht="18" customHeight="1">
      <c r="A96" s="62" t="s">
        <v>77</v>
      </c>
      <c r="B96" s="97" t="s">
        <v>237</v>
      </c>
      <c r="C96" s="55"/>
      <c r="D96" s="55"/>
    </row>
    <row r="97" spans="1:4" s="15" customFormat="1" ht="18" customHeight="1">
      <c r="A97" s="62" t="s">
        <v>87</v>
      </c>
      <c r="B97" s="95" t="s">
        <v>238</v>
      </c>
      <c r="C97" s="55"/>
      <c r="D97" s="55"/>
    </row>
    <row r="98" spans="1:4" s="15" customFormat="1" ht="18" customHeight="1">
      <c r="A98" s="62" t="s">
        <v>88</v>
      </c>
      <c r="B98" s="95" t="s">
        <v>358</v>
      </c>
      <c r="C98" s="55"/>
      <c r="D98" s="55"/>
    </row>
    <row r="99" spans="1:4" s="15" customFormat="1" ht="18" customHeight="1">
      <c r="A99" s="62" t="s">
        <v>89</v>
      </c>
      <c r="B99" s="97" t="s">
        <v>240</v>
      </c>
      <c r="C99" s="55"/>
      <c r="D99" s="55"/>
    </row>
    <row r="100" spans="1:4" s="15" customFormat="1" ht="18" customHeight="1">
      <c r="A100" s="62" t="s">
        <v>90</v>
      </c>
      <c r="B100" s="97" t="s">
        <v>241</v>
      </c>
      <c r="C100" s="55"/>
      <c r="D100" s="55"/>
    </row>
    <row r="101" spans="1:4" s="15" customFormat="1" ht="18" customHeight="1">
      <c r="A101" s="62" t="s">
        <v>92</v>
      </c>
      <c r="B101" s="95" t="s">
        <v>359</v>
      </c>
      <c r="C101" s="55"/>
      <c r="D101" s="55"/>
    </row>
    <row r="102" spans="1:4" s="15" customFormat="1" ht="18" customHeight="1">
      <c r="A102" s="82" t="s">
        <v>118</v>
      </c>
      <c r="B102" s="98" t="s">
        <v>243</v>
      </c>
      <c r="C102" s="55"/>
      <c r="D102" s="55"/>
    </row>
    <row r="103" spans="1:4" s="15" customFormat="1" ht="18" customHeight="1">
      <c r="A103" s="62" t="s">
        <v>234</v>
      </c>
      <c r="B103" s="98" t="s">
        <v>244</v>
      </c>
      <c r="C103" s="55"/>
      <c r="D103" s="55"/>
    </row>
    <row r="104" spans="1:4" s="15" customFormat="1" ht="18" customHeight="1" thickBot="1">
      <c r="A104" s="83" t="s">
        <v>235</v>
      </c>
      <c r="B104" s="99" t="s">
        <v>245</v>
      </c>
      <c r="C104" s="55"/>
      <c r="D104" s="55"/>
    </row>
    <row r="105" spans="1:4" s="15" customFormat="1" ht="18" customHeight="1" thickBot="1">
      <c r="A105" s="60" t="s">
        <v>6</v>
      </c>
      <c r="B105" s="203" t="s">
        <v>352</v>
      </c>
      <c r="C105" s="53">
        <f>+C106+C108+C110</f>
        <v>392100</v>
      </c>
      <c r="D105" s="53">
        <f>+D106+D108+D110</f>
        <v>402797</v>
      </c>
    </row>
    <row r="106" spans="1:4" s="15" customFormat="1" ht="18" customHeight="1">
      <c r="A106" s="61" t="s">
        <v>78</v>
      </c>
      <c r="B106" s="95" t="s">
        <v>131</v>
      </c>
      <c r="C106" s="55">
        <v>392100</v>
      </c>
      <c r="D106" s="55">
        <v>402797</v>
      </c>
    </row>
    <row r="107" spans="1:4" s="15" customFormat="1" ht="18" customHeight="1">
      <c r="A107" s="61" t="s">
        <v>79</v>
      </c>
      <c r="B107" s="98" t="s">
        <v>249</v>
      </c>
      <c r="C107" s="55"/>
      <c r="D107" s="55"/>
    </row>
    <row r="108" spans="1:4" s="15" customFormat="1" ht="18" customHeight="1">
      <c r="A108" s="61" t="s">
        <v>80</v>
      </c>
      <c r="B108" s="98" t="s">
        <v>119</v>
      </c>
      <c r="C108" s="55"/>
      <c r="D108" s="55"/>
    </row>
    <row r="109" spans="1:4" s="15" customFormat="1" ht="18" customHeight="1">
      <c r="A109" s="61" t="s">
        <v>81</v>
      </c>
      <c r="B109" s="98" t="s">
        <v>250</v>
      </c>
      <c r="C109" s="55"/>
      <c r="D109" s="55"/>
    </row>
    <row r="110" spans="1:4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</row>
    <row r="111" spans="1:4" s="15" customFormat="1" ht="25.5">
      <c r="A111" s="61" t="s">
        <v>91</v>
      </c>
      <c r="B111" s="205" t="s">
        <v>308</v>
      </c>
      <c r="C111" s="55"/>
      <c r="D111" s="55"/>
    </row>
    <row r="112" spans="1:4" s="15" customFormat="1" ht="25.5">
      <c r="A112" s="61" t="s">
        <v>93</v>
      </c>
      <c r="B112" s="102" t="s">
        <v>255</v>
      </c>
      <c r="C112" s="55"/>
      <c r="D112" s="55"/>
    </row>
    <row r="113" spans="1:4" s="15" customFormat="1" ht="25.5">
      <c r="A113" s="61" t="s">
        <v>120</v>
      </c>
      <c r="B113" s="95" t="s">
        <v>239</v>
      </c>
      <c r="C113" s="55"/>
      <c r="D113" s="55"/>
    </row>
    <row r="114" spans="1:4" s="15" customFormat="1" ht="18.75">
      <c r="A114" s="61" t="s">
        <v>121</v>
      </c>
      <c r="B114" s="95" t="s">
        <v>254</v>
      </c>
      <c r="C114" s="55"/>
      <c r="D114" s="55"/>
    </row>
    <row r="115" spans="1:4" s="15" customFormat="1" ht="18.75">
      <c r="A115" s="61" t="s">
        <v>122</v>
      </c>
      <c r="B115" s="95" t="s">
        <v>253</v>
      </c>
      <c r="C115" s="55"/>
      <c r="D115" s="55"/>
    </row>
    <row r="116" spans="1:4" s="15" customFormat="1" ht="25.5">
      <c r="A116" s="61" t="s">
        <v>246</v>
      </c>
      <c r="B116" s="95" t="s">
        <v>242</v>
      </c>
      <c r="C116" s="55"/>
      <c r="D116" s="55"/>
    </row>
    <row r="117" spans="1:4" s="15" customFormat="1" ht="18.75">
      <c r="A117" s="61" t="s">
        <v>247</v>
      </c>
      <c r="B117" s="95" t="s">
        <v>252</v>
      </c>
      <c r="C117" s="55"/>
      <c r="D117" s="55"/>
    </row>
    <row r="118" spans="1:4" s="15" customFormat="1" ht="26.25" thickBot="1">
      <c r="A118" s="82" t="s">
        <v>248</v>
      </c>
      <c r="B118" s="95" t="s">
        <v>251</v>
      </c>
      <c r="C118" s="55"/>
      <c r="D118" s="55"/>
    </row>
    <row r="119" spans="1:4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</row>
    <row r="120" spans="1:4" s="15" customFormat="1" ht="18" customHeight="1">
      <c r="A120" s="61" t="s">
        <v>61</v>
      </c>
      <c r="B120" s="102" t="s">
        <v>38</v>
      </c>
      <c r="C120" s="55"/>
      <c r="D120" s="55"/>
    </row>
    <row r="121" spans="1:4" s="15" customFormat="1" ht="18" customHeight="1" thickBot="1">
      <c r="A121" s="63" t="s">
        <v>62</v>
      </c>
      <c r="B121" s="98" t="s">
        <v>39</v>
      </c>
      <c r="C121" s="55"/>
      <c r="D121" s="55"/>
    </row>
    <row r="122" spans="1:4" s="15" customFormat="1" ht="18" customHeight="1" thickBot="1">
      <c r="A122" s="60" t="s">
        <v>8</v>
      </c>
      <c r="B122" s="193" t="s">
        <v>257</v>
      </c>
      <c r="C122" s="53">
        <f>+C89+C105+C119</f>
        <v>118668304</v>
      </c>
      <c r="D122" s="53">
        <f>+D89+D105+D119</f>
        <v>118668304</v>
      </c>
    </row>
    <row r="123" spans="1:4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</row>
    <row r="124" spans="1:4" s="15" customFormat="1" ht="18" customHeight="1">
      <c r="A124" s="61" t="s">
        <v>65</v>
      </c>
      <c r="B124" s="102" t="s">
        <v>258</v>
      </c>
      <c r="C124" s="55"/>
      <c r="D124" s="55"/>
    </row>
    <row r="125" spans="1:4" s="15" customFormat="1" ht="18" customHeight="1">
      <c r="A125" s="61" t="s">
        <v>66</v>
      </c>
      <c r="B125" s="102" t="s">
        <v>361</v>
      </c>
      <c r="C125" s="55"/>
      <c r="D125" s="55"/>
    </row>
    <row r="126" spans="1:4" s="15" customFormat="1" ht="18" customHeight="1" thickBot="1">
      <c r="A126" s="82" t="s">
        <v>67</v>
      </c>
      <c r="B126" s="206" t="s">
        <v>259</v>
      </c>
      <c r="C126" s="55"/>
      <c r="D126" s="55"/>
    </row>
    <row r="127" spans="1:4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</row>
    <row r="128" spans="1:4" s="15" customFormat="1" ht="18" customHeight="1">
      <c r="A128" s="61" t="s">
        <v>68</v>
      </c>
      <c r="B128" s="102" t="s">
        <v>260</v>
      </c>
      <c r="C128" s="55"/>
      <c r="D128" s="55"/>
    </row>
    <row r="129" spans="1:4" s="15" customFormat="1" ht="18" customHeight="1">
      <c r="A129" s="61" t="s">
        <v>69</v>
      </c>
      <c r="B129" s="102" t="s">
        <v>261</v>
      </c>
      <c r="C129" s="55"/>
      <c r="D129" s="55"/>
    </row>
    <row r="130" spans="1:4" s="15" customFormat="1" ht="18" customHeight="1">
      <c r="A130" s="61" t="s">
        <v>177</v>
      </c>
      <c r="B130" s="102" t="s">
        <v>262</v>
      </c>
      <c r="C130" s="55"/>
      <c r="D130" s="55"/>
    </row>
    <row r="131" spans="1:4" s="15" customFormat="1" ht="18" customHeight="1" thickBot="1">
      <c r="A131" s="82" t="s">
        <v>178</v>
      </c>
      <c r="B131" s="206" t="s">
        <v>263</v>
      </c>
      <c r="C131" s="55"/>
      <c r="D131" s="55"/>
    </row>
    <row r="132" spans="1:4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</row>
    <row r="133" spans="1:4" s="15" customFormat="1" ht="18" customHeight="1">
      <c r="A133" s="61" t="s">
        <v>70</v>
      </c>
      <c r="B133" s="102" t="s">
        <v>265</v>
      </c>
      <c r="C133" s="55"/>
      <c r="D133" s="55"/>
    </row>
    <row r="134" spans="1:4" s="15" customFormat="1" ht="18" customHeight="1">
      <c r="A134" s="61" t="s">
        <v>71</v>
      </c>
      <c r="B134" s="102" t="s">
        <v>274</v>
      </c>
      <c r="C134" s="55"/>
      <c r="D134" s="55"/>
    </row>
    <row r="135" spans="1:4" s="15" customFormat="1" ht="18" customHeight="1">
      <c r="A135" s="61" t="s">
        <v>187</v>
      </c>
      <c r="B135" s="102" t="s">
        <v>266</v>
      </c>
      <c r="C135" s="55"/>
      <c r="D135" s="55"/>
    </row>
    <row r="136" spans="1:4" s="15" customFormat="1" ht="18" customHeight="1" thickBot="1">
      <c r="A136" s="82" t="s">
        <v>188</v>
      </c>
      <c r="B136" s="206" t="s">
        <v>320</v>
      </c>
      <c r="C136" s="55"/>
      <c r="D136" s="55"/>
    </row>
    <row r="137" spans="1:4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</row>
    <row r="138" spans="1:4" s="15" customFormat="1" ht="18" customHeight="1">
      <c r="A138" s="61" t="s">
        <v>113</v>
      </c>
      <c r="B138" s="102" t="s">
        <v>268</v>
      </c>
      <c r="C138" s="55"/>
      <c r="D138" s="55"/>
    </row>
    <row r="139" spans="1:4" s="15" customFormat="1" ht="18" customHeight="1">
      <c r="A139" s="61" t="s">
        <v>114</v>
      </c>
      <c r="B139" s="102" t="s">
        <v>269</v>
      </c>
      <c r="C139" s="55"/>
      <c r="D139" s="55"/>
    </row>
    <row r="140" spans="1:4" s="15" customFormat="1" ht="18" customHeight="1">
      <c r="A140" s="61" t="s">
        <v>132</v>
      </c>
      <c r="B140" s="102" t="s">
        <v>270</v>
      </c>
      <c r="C140" s="55"/>
      <c r="D140" s="55"/>
    </row>
    <row r="141" spans="1:4" s="15" customFormat="1" ht="18" customHeight="1" thickBot="1">
      <c r="A141" s="61" t="s">
        <v>190</v>
      </c>
      <c r="B141" s="102" t="s">
        <v>271</v>
      </c>
      <c r="C141" s="55"/>
      <c r="D141" s="55"/>
    </row>
    <row r="142" spans="1:4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</row>
    <row r="143" spans="1:4" s="15" customFormat="1" ht="18" customHeight="1" thickBot="1">
      <c r="A143" s="87" t="s">
        <v>14</v>
      </c>
      <c r="B143" s="207" t="s">
        <v>273</v>
      </c>
      <c r="C143" s="86">
        <f>+C122+C142</f>
        <v>118668304</v>
      </c>
      <c r="D143" s="86">
        <f>+D122+D142</f>
        <v>118668304</v>
      </c>
    </row>
    <row r="144" spans="1:4" s="15" customFormat="1" ht="18" customHeight="1" thickBot="1">
      <c r="A144" s="88"/>
      <c r="B144" s="89"/>
      <c r="C144" s="75"/>
      <c r="D144" s="75"/>
    </row>
    <row r="145" spans="1:6" s="15" customFormat="1" ht="18" customHeight="1" thickBot="1">
      <c r="A145" s="90" t="s">
        <v>338</v>
      </c>
      <c r="B145" s="91"/>
      <c r="C145" s="92">
        <v>16</v>
      </c>
      <c r="D145" s="92">
        <v>17</v>
      </c>
      <c r="E145" s="23"/>
      <c r="F145" s="23"/>
    </row>
    <row r="146" spans="1:4" s="21" customFormat="1" ht="18" customHeight="1" thickBot="1">
      <c r="A146" s="90" t="s">
        <v>128</v>
      </c>
      <c r="B146" s="91"/>
      <c r="C146" s="92"/>
      <c r="D146" s="92"/>
    </row>
    <row r="147" spans="3:4" s="15" customFormat="1" ht="18" customHeight="1">
      <c r="C147" s="24"/>
      <c r="D147" s="24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1. melléklet az 6/2019 (IX.30.) önkormányzati rendelethez</oddHeader>
  </headerFooter>
  <rowBreaks count="1" manualBreakCount="1">
    <brk id="87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BreakPreview" zoomScale="60" workbookViewId="0" topLeftCell="A9">
      <selection activeCell="D9" sqref="D9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6.125" style="11" bestFit="1" customWidth="1"/>
    <col min="4" max="5" width="21.625" style="11" customWidth="1"/>
    <col min="6" max="16384" width="9.375" style="12" customWidth="1"/>
  </cols>
  <sheetData>
    <row r="1" spans="1:5" s="15" customFormat="1" ht="53.25" customHeight="1">
      <c r="A1" s="293" t="s">
        <v>370</v>
      </c>
      <c r="B1" s="293"/>
      <c r="C1" s="293"/>
      <c r="D1" s="293"/>
      <c r="E1" s="293"/>
    </row>
    <row r="2" spans="1:3" s="15" customFormat="1" ht="18" customHeight="1">
      <c r="A2" s="181"/>
      <c r="B2" s="292" t="s">
        <v>368</v>
      </c>
      <c r="C2" s="292"/>
    </row>
    <row r="3" spans="1:3" s="15" customFormat="1" ht="18" customHeight="1">
      <c r="A3" s="281" t="s">
        <v>2</v>
      </c>
      <c r="B3" s="281"/>
      <c r="C3" s="281"/>
    </row>
    <row r="4" spans="1:5" s="15" customFormat="1" ht="18" customHeight="1" thickBot="1">
      <c r="A4" s="282"/>
      <c r="B4" s="282"/>
      <c r="C4" s="16"/>
      <c r="D4" s="16"/>
      <c r="E4" s="16" t="s">
        <v>341</v>
      </c>
    </row>
    <row r="5" spans="1:5" s="15" customFormat="1" ht="30.75" thickBot="1">
      <c r="A5" s="228" t="s">
        <v>47</v>
      </c>
      <c r="B5" s="208" t="s">
        <v>4</v>
      </c>
      <c r="C5" s="18" t="s">
        <v>315</v>
      </c>
      <c r="D5" s="18" t="s">
        <v>387</v>
      </c>
      <c r="E5" s="18" t="s">
        <v>388</v>
      </c>
    </row>
    <row r="6" spans="1:5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  <c r="E6" s="227">
        <v>5</v>
      </c>
    </row>
    <row r="7" spans="1:5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  <c r="E7" s="53">
        <f>SUM(E8:E11)</f>
        <v>0</v>
      </c>
    </row>
    <row r="8" spans="1:5" s="21" customFormat="1" ht="27">
      <c r="A8" s="61" t="s">
        <v>72</v>
      </c>
      <c r="B8" s="169" t="s">
        <v>321</v>
      </c>
      <c r="C8" s="55"/>
      <c r="D8" s="55"/>
      <c r="E8" s="55"/>
    </row>
    <row r="9" spans="1:5" s="21" customFormat="1" ht="27">
      <c r="A9" s="62" t="s">
        <v>73</v>
      </c>
      <c r="B9" s="93" t="s">
        <v>322</v>
      </c>
      <c r="C9" s="57"/>
      <c r="D9" s="57"/>
      <c r="E9" s="57"/>
    </row>
    <row r="10" spans="1:5" s="21" customFormat="1" ht="27">
      <c r="A10" s="62" t="s">
        <v>74</v>
      </c>
      <c r="B10" s="93" t="s">
        <v>323</v>
      </c>
      <c r="C10" s="57"/>
      <c r="D10" s="57"/>
      <c r="E10" s="57"/>
    </row>
    <row r="11" spans="1:5" s="21" customFormat="1" ht="18.75">
      <c r="A11" s="62" t="s">
        <v>317</v>
      </c>
      <c r="B11" s="93" t="s">
        <v>324</v>
      </c>
      <c r="C11" s="57"/>
      <c r="D11" s="57"/>
      <c r="E11" s="57"/>
    </row>
    <row r="12" spans="1:5" s="21" customFormat="1" ht="25.5">
      <c r="A12" s="62" t="s">
        <v>86</v>
      </c>
      <c r="B12" s="190" t="s">
        <v>326</v>
      </c>
      <c r="C12" s="58"/>
      <c r="D12" s="58"/>
      <c r="E12" s="58"/>
    </row>
    <row r="13" spans="1:5" s="21" customFormat="1" ht="19.5" thickBot="1">
      <c r="A13" s="63" t="s">
        <v>318</v>
      </c>
      <c r="B13" s="93" t="s">
        <v>325</v>
      </c>
      <c r="C13" s="59"/>
      <c r="D13" s="59"/>
      <c r="E13" s="59"/>
    </row>
    <row r="14" spans="1:5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  <c r="E14" s="53">
        <f>+E15+E16+E17+E18+E19</f>
        <v>0</v>
      </c>
    </row>
    <row r="15" spans="1:5" s="21" customFormat="1" ht="18" customHeight="1">
      <c r="A15" s="61" t="s">
        <v>78</v>
      </c>
      <c r="B15" s="169" t="s">
        <v>153</v>
      </c>
      <c r="C15" s="55"/>
      <c r="D15" s="55"/>
      <c r="E15" s="55"/>
    </row>
    <row r="16" spans="1:5" s="21" customFormat="1" ht="27">
      <c r="A16" s="62" t="s">
        <v>79</v>
      </c>
      <c r="B16" s="93" t="s">
        <v>154</v>
      </c>
      <c r="C16" s="57"/>
      <c r="D16" s="57"/>
      <c r="E16" s="57"/>
    </row>
    <row r="17" spans="1:5" s="21" customFormat="1" ht="27">
      <c r="A17" s="62" t="s">
        <v>80</v>
      </c>
      <c r="B17" s="93" t="s">
        <v>304</v>
      </c>
      <c r="C17" s="57"/>
      <c r="D17" s="57"/>
      <c r="E17" s="57"/>
    </row>
    <row r="18" spans="1:5" s="21" customFormat="1" ht="27">
      <c r="A18" s="62" t="s">
        <v>81</v>
      </c>
      <c r="B18" s="93" t="s">
        <v>305</v>
      </c>
      <c r="C18" s="57"/>
      <c r="D18" s="57"/>
      <c r="E18" s="57"/>
    </row>
    <row r="19" spans="1:5" s="21" customFormat="1" ht="25.5">
      <c r="A19" s="62" t="s">
        <v>82</v>
      </c>
      <c r="B19" s="51" t="s">
        <v>327</v>
      </c>
      <c r="C19" s="57"/>
      <c r="D19" s="57"/>
      <c r="E19" s="57"/>
    </row>
    <row r="20" spans="1:5" s="21" customFormat="1" ht="19.5" thickBot="1">
      <c r="A20" s="63" t="s">
        <v>91</v>
      </c>
      <c r="B20" s="192" t="s">
        <v>155</v>
      </c>
      <c r="C20" s="65"/>
      <c r="D20" s="65"/>
      <c r="E20" s="65"/>
    </row>
    <row r="21" spans="1:5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  <c r="E21" s="53">
        <f>+E22+E23+E24+E25+E26</f>
        <v>0</v>
      </c>
    </row>
    <row r="22" spans="1:5" s="21" customFormat="1" ht="18.75">
      <c r="A22" s="61" t="s">
        <v>61</v>
      </c>
      <c r="B22" s="169" t="s">
        <v>319</v>
      </c>
      <c r="C22" s="55"/>
      <c r="D22" s="55"/>
      <c r="E22" s="55"/>
    </row>
    <row r="23" spans="1:5" s="21" customFormat="1" ht="27">
      <c r="A23" s="62" t="s">
        <v>62</v>
      </c>
      <c r="B23" s="93" t="s">
        <v>156</v>
      </c>
      <c r="C23" s="57"/>
      <c r="D23" s="57"/>
      <c r="E23" s="57"/>
    </row>
    <row r="24" spans="1:5" s="21" customFormat="1" ht="27">
      <c r="A24" s="62" t="s">
        <v>63</v>
      </c>
      <c r="B24" s="93" t="s">
        <v>306</v>
      </c>
      <c r="C24" s="57"/>
      <c r="D24" s="57"/>
      <c r="E24" s="57"/>
    </row>
    <row r="25" spans="1:5" s="21" customFormat="1" ht="27">
      <c r="A25" s="62" t="s">
        <v>64</v>
      </c>
      <c r="B25" s="93" t="s">
        <v>307</v>
      </c>
      <c r="C25" s="57"/>
      <c r="D25" s="57"/>
      <c r="E25" s="57"/>
    </row>
    <row r="26" spans="1:5" s="21" customFormat="1" ht="18.75">
      <c r="A26" s="62" t="s">
        <v>103</v>
      </c>
      <c r="B26" s="93" t="s">
        <v>157</v>
      </c>
      <c r="C26" s="57"/>
      <c r="D26" s="57"/>
      <c r="E26" s="57"/>
    </row>
    <row r="27" spans="1:5" s="21" customFormat="1" ht="18" customHeight="1" thickBot="1">
      <c r="A27" s="63" t="s">
        <v>104</v>
      </c>
      <c r="B27" s="192" t="s">
        <v>158</v>
      </c>
      <c r="C27" s="65"/>
      <c r="D27" s="65"/>
      <c r="E27" s="65"/>
    </row>
    <row r="28" spans="1:5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  <c r="E28" s="53">
        <f>+E29+E32+E33+E34</f>
        <v>0</v>
      </c>
    </row>
    <row r="29" spans="1:5" s="21" customFormat="1" ht="18" customHeight="1">
      <c r="A29" s="61" t="s">
        <v>160</v>
      </c>
      <c r="B29" s="169" t="s">
        <v>166</v>
      </c>
      <c r="C29" s="66">
        <f>SUM(C30:C31)</f>
        <v>0</v>
      </c>
      <c r="D29" s="66">
        <f>SUM(D30:D31)</f>
        <v>0</v>
      </c>
      <c r="E29" s="66">
        <f>SUM(E30:E31)</f>
        <v>0</v>
      </c>
    </row>
    <row r="30" spans="1:5" s="21" customFormat="1" ht="18" customHeight="1">
      <c r="A30" s="62" t="s">
        <v>161</v>
      </c>
      <c r="B30" s="93" t="s">
        <v>329</v>
      </c>
      <c r="C30" s="94"/>
      <c r="D30" s="94"/>
      <c r="E30" s="94"/>
    </row>
    <row r="31" spans="1:5" s="21" customFormat="1" ht="18" customHeight="1">
      <c r="A31" s="62" t="s">
        <v>162</v>
      </c>
      <c r="B31" s="93" t="s">
        <v>330</v>
      </c>
      <c r="C31" s="94"/>
      <c r="D31" s="94"/>
      <c r="E31" s="94"/>
    </row>
    <row r="32" spans="1:5" s="21" customFormat="1" ht="18" customHeight="1">
      <c r="A32" s="62" t="s">
        <v>163</v>
      </c>
      <c r="B32" s="93" t="s">
        <v>331</v>
      </c>
      <c r="C32" s="57"/>
      <c r="D32" s="57"/>
      <c r="E32" s="57"/>
    </row>
    <row r="33" spans="1:5" s="21" customFormat="1" ht="18.75">
      <c r="A33" s="62" t="s">
        <v>164</v>
      </c>
      <c r="B33" s="93" t="s">
        <v>167</v>
      </c>
      <c r="C33" s="57"/>
      <c r="D33" s="57"/>
      <c r="E33" s="57"/>
    </row>
    <row r="34" spans="1:5" s="21" customFormat="1" ht="18" customHeight="1" thickBot="1">
      <c r="A34" s="63" t="s">
        <v>165</v>
      </c>
      <c r="B34" s="192" t="s">
        <v>168</v>
      </c>
      <c r="C34" s="65"/>
      <c r="D34" s="65"/>
      <c r="E34" s="65"/>
    </row>
    <row r="35" spans="1:5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  <c r="E35" s="53">
        <f>SUM(E36:E45)</f>
        <v>0</v>
      </c>
    </row>
    <row r="36" spans="1:5" s="21" customFormat="1" ht="18" customHeight="1">
      <c r="A36" s="61" t="s">
        <v>65</v>
      </c>
      <c r="B36" s="169" t="s">
        <v>172</v>
      </c>
      <c r="C36" s="55"/>
      <c r="D36" s="55"/>
      <c r="E36" s="55"/>
    </row>
    <row r="37" spans="1:5" s="21" customFormat="1" ht="18" customHeight="1">
      <c r="A37" s="62" t="s">
        <v>66</v>
      </c>
      <c r="B37" s="93" t="s">
        <v>332</v>
      </c>
      <c r="C37" s="57"/>
      <c r="D37" s="57"/>
      <c r="E37" s="57"/>
    </row>
    <row r="38" spans="1:5" s="21" customFormat="1" ht="18" customHeight="1">
      <c r="A38" s="62" t="s">
        <v>67</v>
      </c>
      <c r="B38" s="93" t="s">
        <v>333</v>
      </c>
      <c r="C38" s="57"/>
      <c r="D38" s="57"/>
      <c r="E38" s="57"/>
    </row>
    <row r="39" spans="1:5" s="21" customFormat="1" ht="18" customHeight="1">
      <c r="A39" s="62" t="s">
        <v>107</v>
      </c>
      <c r="B39" s="93" t="s">
        <v>334</v>
      </c>
      <c r="C39" s="57"/>
      <c r="D39" s="57"/>
      <c r="E39" s="57"/>
    </row>
    <row r="40" spans="1:5" s="21" customFormat="1" ht="18" customHeight="1">
      <c r="A40" s="62" t="s">
        <v>108</v>
      </c>
      <c r="B40" s="93" t="s">
        <v>335</v>
      </c>
      <c r="C40" s="57"/>
      <c r="D40" s="57"/>
      <c r="E40" s="57"/>
    </row>
    <row r="41" spans="1:5" s="21" customFormat="1" ht="18" customHeight="1">
      <c r="A41" s="62" t="s">
        <v>109</v>
      </c>
      <c r="B41" s="93" t="s">
        <v>336</v>
      </c>
      <c r="C41" s="57"/>
      <c r="D41" s="57"/>
      <c r="E41" s="57"/>
    </row>
    <row r="42" spans="1:5" s="21" customFormat="1" ht="18" customHeight="1">
      <c r="A42" s="62" t="s">
        <v>110</v>
      </c>
      <c r="B42" s="93" t="s">
        <v>173</v>
      </c>
      <c r="C42" s="57"/>
      <c r="D42" s="57"/>
      <c r="E42" s="57"/>
    </row>
    <row r="43" spans="1:5" s="21" customFormat="1" ht="18" customHeight="1">
      <c r="A43" s="62" t="s">
        <v>111</v>
      </c>
      <c r="B43" s="93" t="s">
        <v>174</v>
      </c>
      <c r="C43" s="57"/>
      <c r="D43" s="57"/>
      <c r="E43" s="57"/>
    </row>
    <row r="44" spans="1:5" s="21" customFormat="1" ht="18" customHeight="1">
      <c r="A44" s="62" t="s">
        <v>170</v>
      </c>
      <c r="B44" s="93" t="s">
        <v>175</v>
      </c>
      <c r="C44" s="57"/>
      <c r="D44" s="57"/>
      <c r="E44" s="57"/>
    </row>
    <row r="45" spans="1:5" s="21" customFormat="1" ht="18" customHeight="1" thickBot="1">
      <c r="A45" s="63" t="s">
        <v>171</v>
      </c>
      <c r="B45" s="192" t="s">
        <v>337</v>
      </c>
      <c r="C45" s="65"/>
      <c r="D45" s="65"/>
      <c r="E45" s="65"/>
    </row>
    <row r="46" spans="1:5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  <c r="E46" s="53">
        <f>SUM(E47:E51)</f>
        <v>0</v>
      </c>
    </row>
    <row r="47" spans="1:5" s="21" customFormat="1" ht="18" customHeight="1">
      <c r="A47" s="61" t="s">
        <v>68</v>
      </c>
      <c r="B47" s="169" t="s">
        <v>180</v>
      </c>
      <c r="C47" s="55"/>
      <c r="D47" s="55"/>
      <c r="E47" s="55"/>
    </row>
    <row r="48" spans="1:5" s="21" customFormat="1" ht="18" customHeight="1">
      <c r="A48" s="62" t="s">
        <v>69</v>
      </c>
      <c r="B48" s="93" t="s">
        <v>181</v>
      </c>
      <c r="C48" s="57"/>
      <c r="D48" s="57"/>
      <c r="E48" s="57"/>
    </row>
    <row r="49" spans="1:5" s="21" customFormat="1" ht="18" customHeight="1">
      <c r="A49" s="62" t="s">
        <v>177</v>
      </c>
      <c r="B49" s="93" t="s">
        <v>182</v>
      </c>
      <c r="C49" s="57"/>
      <c r="D49" s="57"/>
      <c r="E49" s="57"/>
    </row>
    <row r="50" spans="1:5" s="21" customFormat="1" ht="18" customHeight="1">
      <c r="A50" s="62" t="s">
        <v>178</v>
      </c>
      <c r="B50" s="93" t="s">
        <v>183</v>
      </c>
      <c r="C50" s="57"/>
      <c r="D50" s="57"/>
      <c r="E50" s="57"/>
    </row>
    <row r="51" spans="1:5" s="21" customFormat="1" ht="18" customHeight="1" thickBot="1">
      <c r="A51" s="63" t="s">
        <v>179</v>
      </c>
      <c r="B51" s="192" t="s">
        <v>184</v>
      </c>
      <c r="C51" s="65"/>
      <c r="D51" s="65"/>
      <c r="E51" s="65"/>
    </row>
    <row r="52" spans="1:5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  <c r="E52" s="53">
        <f>SUM(E53:E55)</f>
        <v>0</v>
      </c>
    </row>
    <row r="53" spans="1:5" s="21" customFormat="1" ht="27">
      <c r="A53" s="61" t="s">
        <v>70</v>
      </c>
      <c r="B53" s="169" t="s">
        <v>311</v>
      </c>
      <c r="C53" s="55"/>
      <c r="D53" s="55"/>
      <c r="E53" s="55"/>
    </row>
    <row r="54" spans="1:5" s="21" customFormat="1" ht="27">
      <c r="A54" s="62" t="s">
        <v>71</v>
      </c>
      <c r="B54" s="93" t="s">
        <v>312</v>
      </c>
      <c r="C54" s="57"/>
      <c r="D54" s="57"/>
      <c r="E54" s="57"/>
    </row>
    <row r="55" spans="1:5" s="21" customFormat="1" ht="18.75">
      <c r="A55" s="62" t="s">
        <v>187</v>
      </c>
      <c r="B55" s="93" t="s">
        <v>185</v>
      </c>
      <c r="C55" s="57"/>
      <c r="D55" s="57"/>
      <c r="E55" s="57"/>
    </row>
    <row r="56" spans="1:5" s="21" customFormat="1" ht="19.5" thickBot="1">
      <c r="A56" s="63" t="s">
        <v>188</v>
      </c>
      <c r="B56" s="192" t="s">
        <v>186</v>
      </c>
      <c r="C56" s="65"/>
      <c r="D56" s="65"/>
      <c r="E56" s="65"/>
    </row>
    <row r="57" spans="1:5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  <c r="E57" s="53">
        <f>SUM(E58:E60)</f>
        <v>0</v>
      </c>
    </row>
    <row r="58" spans="1:5" s="21" customFormat="1" ht="27">
      <c r="A58" s="61" t="s">
        <v>113</v>
      </c>
      <c r="B58" s="169" t="s">
        <v>313</v>
      </c>
      <c r="C58" s="57"/>
      <c r="D58" s="57"/>
      <c r="E58" s="57"/>
    </row>
    <row r="59" spans="1:5" s="21" customFormat="1" ht="18.75">
      <c r="A59" s="62" t="s">
        <v>114</v>
      </c>
      <c r="B59" s="93" t="s">
        <v>314</v>
      </c>
      <c r="C59" s="57"/>
      <c r="D59" s="57"/>
      <c r="E59" s="57"/>
    </row>
    <row r="60" spans="1:5" s="21" customFormat="1" ht="18.75">
      <c r="A60" s="62" t="s">
        <v>132</v>
      </c>
      <c r="B60" s="93" t="s">
        <v>191</v>
      </c>
      <c r="C60" s="57"/>
      <c r="D60" s="57"/>
      <c r="E60" s="57"/>
    </row>
    <row r="61" spans="1:5" s="21" customFormat="1" ht="19.5" thickBot="1">
      <c r="A61" s="63" t="s">
        <v>190</v>
      </c>
      <c r="B61" s="192" t="s">
        <v>192</v>
      </c>
      <c r="C61" s="57"/>
      <c r="D61" s="57"/>
      <c r="E61" s="57"/>
    </row>
    <row r="62" spans="1:5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  <c r="E62" s="53">
        <f>+E7+E14+E21+E28+E35+E46+E52+E57</f>
        <v>0</v>
      </c>
    </row>
    <row r="63" spans="1:5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  <c r="E63" s="53">
        <f>SUM(E64:E66)</f>
        <v>0</v>
      </c>
    </row>
    <row r="64" spans="1:5" s="21" customFormat="1" ht="18" customHeight="1">
      <c r="A64" s="61" t="s">
        <v>222</v>
      </c>
      <c r="B64" s="169" t="s">
        <v>194</v>
      </c>
      <c r="C64" s="57"/>
      <c r="D64" s="57"/>
      <c r="E64" s="57"/>
    </row>
    <row r="65" spans="1:5" s="21" customFormat="1" ht="27">
      <c r="A65" s="62" t="s">
        <v>231</v>
      </c>
      <c r="B65" s="93" t="s">
        <v>195</v>
      </c>
      <c r="C65" s="57"/>
      <c r="D65" s="57"/>
      <c r="E65" s="57"/>
    </row>
    <row r="66" spans="1:5" s="21" customFormat="1" ht="19.5" thickBot="1">
      <c r="A66" s="63" t="s">
        <v>232</v>
      </c>
      <c r="B66" s="194" t="s">
        <v>196</v>
      </c>
      <c r="C66" s="57"/>
      <c r="D66" s="57"/>
      <c r="E66" s="57"/>
    </row>
    <row r="67" spans="1:5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  <c r="E67" s="53">
        <f>SUM(E68:E71)</f>
        <v>0</v>
      </c>
    </row>
    <row r="68" spans="1:5" s="21" customFormat="1" ht="18.75">
      <c r="A68" s="61" t="s">
        <v>95</v>
      </c>
      <c r="B68" s="169" t="s">
        <v>199</v>
      </c>
      <c r="C68" s="57"/>
      <c r="D68" s="57"/>
      <c r="E68" s="57"/>
    </row>
    <row r="69" spans="1:5" s="21" customFormat="1" ht="18.75">
      <c r="A69" s="62" t="s">
        <v>96</v>
      </c>
      <c r="B69" s="93" t="s">
        <v>200</v>
      </c>
      <c r="C69" s="57"/>
      <c r="D69" s="57"/>
      <c r="E69" s="57"/>
    </row>
    <row r="70" spans="1:5" s="21" customFormat="1" ht="18.75">
      <c r="A70" s="62" t="s">
        <v>223</v>
      </c>
      <c r="B70" s="93" t="s">
        <v>201</v>
      </c>
      <c r="C70" s="57"/>
      <c r="D70" s="57"/>
      <c r="E70" s="57"/>
    </row>
    <row r="71" spans="1:5" s="21" customFormat="1" ht="19.5" thickBot="1">
      <c r="A71" s="63" t="s">
        <v>224</v>
      </c>
      <c r="B71" s="192" t="s">
        <v>202</v>
      </c>
      <c r="C71" s="57"/>
      <c r="D71" s="57"/>
      <c r="E71" s="57"/>
    </row>
    <row r="72" spans="1:5" s="21" customFormat="1" ht="18" customHeight="1" thickBot="1">
      <c r="A72" s="67" t="s">
        <v>203</v>
      </c>
      <c r="B72" s="191" t="s">
        <v>204</v>
      </c>
      <c r="C72" s="53">
        <f>SUM(C73:C74)</f>
        <v>0</v>
      </c>
      <c r="D72" s="53">
        <f>SUM(D73:D74)</f>
        <v>0</v>
      </c>
      <c r="E72" s="53">
        <f>SUM(E73:E74)</f>
        <v>0</v>
      </c>
    </row>
    <row r="73" spans="1:5" s="21" customFormat="1" ht="18" customHeight="1">
      <c r="A73" s="61" t="s">
        <v>225</v>
      </c>
      <c r="B73" s="169" t="s">
        <v>205</v>
      </c>
      <c r="C73" s="57"/>
      <c r="D73" s="57"/>
      <c r="E73" s="57"/>
    </row>
    <row r="74" spans="1:5" s="21" customFormat="1" ht="18" customHeight="1" thickBot="1">
      <c r="A74" s="63" t="s">
        <v>226</v>
      </c>
      <c r="B74" s="169" t="s">
        <v>362</v>
      </c>
      <c r="C74" s="57"/>
      <c r="D74" s="57"/>
      <c r="E74" s="57"/>
    </row>
    <row r="75" spans="1:5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  <c r="E75" s="53">
        <f>SUM(E76:E78)</f>
        <v>0</v>
      </c>
    </row>
    <row r="76" spans="1:2" s="21" customFormat="1" ht="18" customHeight="1">
      <c r="A76" s="61" t="s">
        <v>227</v>
      </c>
      <c r="B76" s="169" t="s">
        <v>344</v>
      </c>
    </row>
    <row r="77" spans="1:5" s="21" customFormat="1" ht="18" customHeight="1">
      <c r="A77" s="62" t="s">
        <v>228</v>
      </c>
      <c r="B77" s="93" t="s">
        <v>208</v>
      </c>
      <c r="C77" s="57"/>
      <c r="D77" s="57"/>
      <c r="E77" s="57"/>
    </row>
    <row r="78" spans="1:5" s="21" customFormat="1" ht="18" customHeight="1" thickBot="1">
      <c r="A78" s="63" t="s">
        <v>229</v>
      </c>
      <c r="B78" s="192" t="s">
        <v>354</v>
      </c>
      <c r="C78" s="57"/>
      <c r="D78" s="57"/>
      <c r="E78" s="57"/>
    </row>
    <row r="79" spans="1:5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  <c r="E79" s="53">
        <f>SUM(E80:E83)</f>
        <v>0</v>
      </c>
    </row>
    <row r="80" spans="1:5" s="21" customFormat="1" ht="18" customHeight="1">
      <c r="A80" s="68" t="s">
        <v>211</v>
      </c>
      <c r="B80" s="169" t="s">
        <v>212</v>
      </c>
      <c r="C80" s="57"/>
      <c r="D80" s="57"/>
      <c r="E80" s="57"/>
    </row>
    <row r="81" spans="1:5" s="21" customFormat="1" ht="30">
      <c r="A81" s="69" t="s">
        <v>213</v>
      </c>
      <c r="B81" s="93" t="s">
        <v>214</v>
      </c>
      <c r="C81" s="57"/>
      <c r="D81" s="57"/>
      <c r="E81" s="57"/>
    </row>
    <row r="82" spans="1:5" s="21" customFormat="1" ht="20.25" customHeight="1">
      <c r="A82" s="69" t="s">
        <v>215</v>
      </c>
      <c r="B82" s="93" t="s">
        <v>216</v>
      </c>
      <c r="C82" s="57"/>
      <c r="D82" s="57"/>
      <c r="E82" s="57"/>
    </row>
    <row r="83" spans="1:5" s="21" customFormat="1" ht="18" customHeight="1" thickBot="1">
      <c r="A83" s="70" t="s">
        <v>217</v>
      </c>
      <c r="B83" s="192" t="s">
        <v>218</v>
      </c>
      <c r="C83" s="57"/>
      <c r="D83" s="57"/>
      <c r="E83" s="57"/>
    </row>
    <row r="84" spans="1:5" s="21" customFormat="1" ht="18" customHeight="1" thickBot="1">
      <c r="A84" s="67" t="s">
        <v>219</v>
      </c>
      <c r="B84" s="191" t="s">
        <v>353</v>
      </c>
      <c r="C84" s="71"/>
      <c r="D84" s="71"/>
      <c r="E84" s="71"/>
    </row>
    <row r="85" spans="1:5" s="21" customFormat="1" ht="19.5" thickBot="1">
      <c r="A85" s="67" t="s">
        <v>220</v>
      </c>
      <c r="B85" s="195" t="s">
        <v>221</v>
      </c>
      <c r="C85" s="53">
        <f>+C63+C67+C72+C75+C79+C84</f>
        <v>0</v>
      </c>
      <c r="D85" s="53">
        <f>+D63+D67+D72+D75+D79+D84</f>
        <v>0</v>
      </c>
      <c r="E85" s="53">
        <f>+E63+E67+E72+E75+E79+E84</f>
        <v>0</v>
      </c>
    </row>
    <row r="86" spans="1:5" s="21" customFormat="1" ht="18" customHeight="1" thickBot="1">
      <c r="A86" s="72" t="s">
        <v>233</v>
      </c>
      <c r="B86" s="196" t="s">
        <v>300</v>
      </c>
      <c r="C86" s="53">
        <f>+C62+C85</f>
        <v>0</v>
      </c>
      <c r="D86" s="53">
        <f>+D62+D85</f>
        <v>0</v>
      </c>
      <c r="E86" s="53">
        <f>+E62+E85</f>
        <v>0</v>
      </c>
    </row>
    <row r="87" spans="1:5" s="21" customFormat="1" ht="19.5" thickBot="1">
      <c r="A87" s="73"/>
      <c r="B87" s="197"/>
      <c r="C87" s="74"/>
      <c r="D87" s="74"/>
      <c r="E87" s="74"/>
    </row>
    <row r="88" spans="1:5" s="15" customFormat="1" ht="18" customHeight="1" thickBot="1">
      <c r="A88" s="183" t="s">
        <v>37</v>
      </c>
      <c r="B88" s="198"/>
      <c r="C88" s="184"/>
      <c r="D88" s="184"/>
      <c r="E88" s="184"/>
    </row>
    <row r="89" spans="1:5" s="22" customFormat="1" ht="18" customHeight="1" thickBot="1">
      <c r="A89" s="60" t="s">
        <v>5</v>
      </c>
      <c r="B89" s="199" t="s">
        <v>351</v>
      </c>
      <c r="C89" s="185">
        <f>SUM(C90:C94)</f>
        <v>0</v>
      </c>
      <c r="D89" s="185">
        <f>SUM(D90:D94)</f>
        <v>0</v>
      </c>
      <c r="E89" s="185">
        <f>SUM(E90:E94)</f>
        <v>0</v>
      </c>
    </row>
    <row r="90" spans="1:5" s="15" customFormat="1" ht="18" customHeight="1">
      <c r="A90" s="61" t="s">
        <v>72</v>
      </c>
      <c r="B90" s="200" t="s">
        <v>33</v>
      </c>
      <c r="C90" s="55"/>
      <c r="D90" s="55"/>
      <c r="E90" s="55"/>
    </row>
    <row r="91" spans="1:5" s="21" customFormat="1" ht="18" customHeight="1">
      <c r="A91" s="62" t="s">
        <v>73</v>
      </c>
      <c r="B91" s="95" t="s">
        <v>115</v>
      </c>
      <c r="C91" s="55"/>
      <c r="D91" s="55"/>
      <c r="E91" s="55"/>
    </row>
    <row r="92" spans="1:5" s="15" customFormat="1" ht="18" customHeight="1">
      <c r="A92" s="62" t="s">
        <v>74</v>
      </c>
      <c r="B92" s="95" t="s">
        <v>94</v>
      </c>
      <c r="C92" s="55"/>
      <c r="D92" s="55"/>
      <c r="E92" s="55"/>
    </row>
    <row r="93" spans="1:5" s="15" customFormat="1" ht="18" customHeight="1">
      <c r="A93" s="62" t="s">
        <v>75</v>
      </c>
      <c r="B93" s="201" t="s">
        <v>116</v>
      </c>
      <c r="C93" s="55"/>
      <c r="D93" s="55"/>
      <c r="E93" s="55"/>
    </row>
    <row r="94" spans="1:5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  <c r="E94" s="65">
        <f>SUM(E95:E104)</f>
        <v>0</v>
      </c>
    </row>
    <row r="95" spans="1:5" s="15" customFormat="1" ht="18" customHeight="1">
      <c r="A95" s="62" t="s">
        <v>76</v>
      </c>
      <c r="B95" s="95" t="s">
        <v>236</v>
      </c>
      <c r="C95" s="55"/>
      <c r="D95" s="55"/>
      <c r="E95" s="55"/>
    </row>
    <row r="96" spans="1:5" s="15" customFormat="1" ht="18" customHeight="1">
      <c r="A96" s="62" t="s">
        <v>77</v>
      </c>
      <c r="B96" s="97" t="s">
        <v>237</v>
      </c>
      <c r="C96" s="55"/>
      <c r="D96" s="55"/>
      <c r="E96" s="55"/>
    </row>
    <row r="97" spans="1:5" s="15" customFormat="1" ht="18" customHeight="1">
      <c r="A97" s="62" t="s">
        <v>87</v>
      </c>
      <c r="B97" s="95" t="s">
        <v>238</v>
      </c>
      <c r="C97" s="55"/>
      <c r="D97" s="55"/>
      <c r="E97" s="55"/>
    </row>
    <row r="98" spans="1:5" s="15" customFormat="1" ht="18" customHeight="1">
      <c r="A98" s="62" t="s">
        <v>88</v>
      </c>
      <c r="B98" s="95" t="s">
        <v>358</v>
      </c>
      <c r="C98" s="55"/>
      <c r="D98" s="55"/>
      <c r="E98" s="55"/>
    </row>
    <row r="99" spans="1:5" s="15" customFormat="1" ht="18" customHeight="1">
      <c r="A99" s="62" t="s">
        <v>89</v>
      </c>
      <c r="B99" s="97" t="s">
        <v>240</v>
      </c>
      <c r="C99" s="55"/>
      <c r="D99" s="55"/>
      <c r="E99" s="55"/>
    </row>
    <row r="100" spans="1:5" s="15" customFormat="1" ht="18" customHeight="1">
      <c r="A100" s="62" t="s">
        <v>90</v>
      </c>
      <c r="B100" s="97" t="s">
        <v>241</v>
      </c>
      <c r="C100" s="55"/>
      <c r="D100" s="55"/>
      <c r="E100" s="55"/>
    </row>
    <row r="101" spans="1:5" s="15" customFormat="1" ht="18" customHeight="1">
      <c r="A101" s="62" t="s">
        <v>92</v>
      </c>
      <c r="B101" s="95" t="s">
        <v>359</v>
      </c>
      <c r="C101" s="55"/>
      <c r="D101" s="55"/>
      <c r="E101" s="55"/>
    </row>
    <row r="102" spans="1:5" s="15" customFormat="1" ht="18" customHeight="1">
      <c r="A102" s="82" t="s">
        <v>118</v>
      </c>
      <c r="B102" s="98" t="s">
        <v>243</v>
      </c>
      <c r="C102" s="55"/>
      <c r="D102" s="55"/>
      <c r="E102" s="55"/>
    </row>
    <row r="103" spans="1:5" s="15" customFormat="1" ht="18" customHeight="1">
      <c r="A103" s="62" t="s">
        <v>234</v>
      </c>
      <c r="B103" s="98" t="s">
        <v>244</v>
      </c>
      <c r="C103" s="55"/>
      <c r="D103" s="55"/>
      <c r="E103" s="55"/>
    </row>
    <row r="104" spans="1:5" s="15" customFormat="1" ht="18" customHeight="1" thickBot="1">
      <c r="A104" s="83" t="s">
        <v>235</v>
      </c>
      <c r="B104" s="99" t="s">
        <v>245</v>
      </c>
      <c r="C104" s="55"/>
      <c r="D104" s="55"/>
      <c r="E104" s="55"/>
    </row>
    <row r="105" spans="1:5" s="15" customFormat="1" ht="18" customHeight="1" thickBot="1">
      <c r="A105" s="60" t="s">
        <v>6</v>
      </c>
      <c r="B105" s="203" t="s">
        <v>352</v>
      </c>
      <c r="C105" s="53">
        <f>+C106+C108+C110</f>
        <v>0</v>
      </c>
      <c r="D105" s="53">
        <f>+D106+D108+D110</f>
        <v>0</v>
      </c>
      <c r="E105" s="53">
        <f>+E106+E108+E110</f>
        <v>0</v>
      </c>
    </row>
    <row r="106" spans="1:5" s="15" customFormat="1" ht="18" customHeight="1">
      <c r="A106" s="61" t="s">
        <v>78</v>
      </c>
      <c r="B106" s="95" t="s">
        <v>131</v>
      </c>
      <c r="C106" s="55"/>
      <c r="D106" s="55"/>
      <c r="E106" s="55"/>
    </row>
    <row r="107" spans="1:5" s="15" customFormat="1" ht="18" customHeight="1">
      <c r="A107" s="61" t="s">
        <v>79</v>
      </c>
      <c r="B107" s="98" t="s">
        <v>249</v>
      </c>
      <c r="C107" s="55"/>
      <c r="D107" s="55"/>
      <c r="E107" s="55"/>
    </row>
    <row r="108" spans="1:5" s="15" customFormat="1" ht="18" customHeight="1">
      <c r="A108" s="61" t="s">
        <v>80</v>
      </c>
      <c r="B108" s="98" t="s">
        <v>119</v>
      </c>
      <c r="C108" s="55"/>
      <c r="D108" s="55"/>
      <c r="E108" s="55"/>
    </row>
    <row r="109" spans="1:5" s="15" customFormat="1" ht="18" customHeight="1">
      <c r="A109" s="61" t="s">
        <v>81</v>
      </c>
      <c r="B109" s="98" t="s">
        <v>250</v>
      </c>
      <c r="C109" s="55"/>
      <c r="D109" s="55"/>
      <c r="E109" s="55"/>
    </row>
    <row r="110" spans="1:5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  <c r="E110" s="84">
        <f>SUM(E111:E118)</f>
        <v>0</v>
      </c>
    </row>
    <row r="111" spans="1:5" s="15" customFormat="1" ht="25.5">
      <c r="A111" s="61" t="s">
        <v>91</v>
      </c>
      <c r="B111" s="205" t="s">
        <v>308</v>
      </c>
      <c r="C111" s="55"/>
      <c r="D111" s="55"/>
      <c r="E111" s="55"/>
    </row>
    <row r="112" spans="1:5" s="15" customFormat="1" ht="25.5">
      <c r="A112" s="61" t="s">
        <v>93</v>
      </c>
      <c r="B112" s="102" t="s">
        <v>255</v>
      </c>
      <c r="C112" s="55"/>
      <c r="D112" s="55"/>
      <c r="E112" s="55"/>
    </row>
    <row r="113" spans="1:5" s="15" customFormat="1" ht="25.5">
      <c r="A113" s="61" t="s">
        <v>120</v>
      </c>
      <c r="B113" s="95" t="s">
        <v>239</v>
      </c>
      <c r="C113" s="55"/>
      <c r="D113" s="55"/>
      <c r="E113" s="55"/>
    </row>
    <row r="114" spans="1:5" s="15" customFormat="1" ht="18.75">
      <c r="A114" s="61" t="s">
        <v>121</v>
      </c>
      <c r="B114" s="95" t="s">
        <v>254</v>
      </c>
      <c r="C114" s="55"/>
      <c r="D114" s="55"/>
      <c r="E114" s="55"/>
    </row>
    <row r="115" spans="1:5" s="15" customFormat="1" ht="18.75">
      <c r="A115" s="61" t="s">
        <v>122</v>
      </c>
      <c r="B115" s="95" t="s">
        <v>253</v>
      </c>
      <c r="C115" s="55"/>
      <c r="D115" s="55"/>
      <c r="E115" s="55"/>
    </row>
    <row r="116" spans="1:5" s="15" customFormat="1" ht="25.5">
      <c r="A116" s="61" t="s">
        <v>246</v>
      </c>
      <c r="B116" s="95" t="s">
        <v>242</v>
      </c>
      <c r="C116" s="55"/>
      <c r="D116" s="55"/>
      <c r="E116" s="55"/>
    </row>
    <row r="117" spans="1:5" s="15" customFormat="1" ht="18.75">
      <c r="A117" s="61" t="s">
        <v>247</v>
      </c>
      <c r="B117" s="95" t="s">
        <v>252</v>
      </c>
      <c r="C117" s="55"/>
      <c r="D117" s="55"/>
      <c r="E117" s="55"/>
    </row>
    <row r="118" spans="1:5" s="15" customFormat="1" ht="26.25" thickBot="1">
      <c r="A118" s="82" t="s">
        <v>248</v>
      </c>
      <c r="B118" s="95" t="s">
        <v>251</v>
      </c>
      <c r="C118" s="55"/>
      <c r="D118" s="55"/>
      <c r="E118" s="55"/>
    </row>
    <row r="119" spans="1:5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  <c r="E119" s="53">
        <f>+E120+E121</f>
        <v>0</v>
      </c>
    </row>
    <row r="120" spans="1:5" s="15" customFormat="1" ht="18" customHeight="1">
      <c r="A120" s="61" t="s">
        <v>61</v>
      </c>
      <c r="B120" s="102" t="s">
        <v>38</v>
      </c>
      <c r="C120" s="55"/>
      <c r="D120" s="55"/>
      <c r="E120" s="55"/>
    </row>
    <row r="121" spans="1:5" s="15" customFormat="1" ht="18" customHeight="1" thickBot="1">
      <c r="A121" s="63" t="s">
        <v>62</v>
      </c>
      <c r="B121" s="98" t="s">
        <v>39</v>
      </c>
      <c r="C121" s="55"/>
      <c r="D121" s="55"/>
      <c r="E121" s="55"/>
    </row>
    <row r="122" spans="1:5" s="15" customFormat="1" ht="18" customHeight="1" thickBot="1">
      <c r="A122" s="60" t="s">
        <v>8</v>
      </c>
      <c r="B122" s="193" t="s">
        <v>257</v>
      </c>
      <c r="C122" s="53">
        <f>+C89+C105+C119</f>
        <v>0</v>
      </c>
      <c r="D122" s="53">
        <f>+D89+D105+D119</f>
        <v>0</v>
      </c>
      <c r="E122" s="53">
        <f>+E89+E105+E119</f>
        <v>0</v>
      </c>
    </row>
    <row r="123" spans="1:5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  <c r="E123" s="53">
        <f>+E124+E125+E126</f>
        <v>0</v>
      </c>
    </row>
    <row r="124" spans="1:5" s="15" customFormat="1" ht="18" customHeight="1">
      <c r="A124" s="61" t="s">
        <v>65</v>
      </c>
      <c r="B124" s="102" t="s">
        <v>258</v>
      </c>
      <c r="C124" s="55"/>
      <c r="D124" s="55"/>
      <c r="E124" s="55"/>
    </row>
    <row r="125" spans="1:5" s="15" customFormat="1" ht="18" customHeight="1">
      <c r="A125" s="61" t="s">
        <v>66</v>
      </c>
      <c r="B125" s="102" t="s">
        <v>361</v>
      </c>
      <c r="C125" s="55"/>
      <c r="D125" s="55"/>
      <c r="E125" s="55"/>
    </row>
    <row r="126" spans="1:5" s="15" customFormat="1" ht="18" customHeight="1" thickBot="1">
      <c r="A126" s="82" t="s">
        <v>67</v>
      </c>
      <c r="B126" s="206" t="s">
        <v>259</v>
      </c>
      <c r="C126" s="55"/>
      <c r="D126" s="55"/>
      <c r="E126" s="55"/>
    </row>
    <row r="127" spans="1:5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  <c r="E127" s="53">
        <f>+E128+E129+E130+E131</f>
        <v>0</v>
      </c>
    </row>
    <row r="128" spans="1:5" s="15" customFormat="1" ht="18" customHeight="1">
      <c r="A128" s="61" t="s">
        <v>68</v>
      </c>
      <c r="B128" s="102" t="s">
        <v>260</v>
      </c>
      <c r="C128" s="55"/>
      <c r="D128" s="55"/>
      <c r="E128" s="55"/>
    </row>
    <row r="129" spans="1:5" s="15" customFormat="1" ht="18" customHeight="1">
      <c r="A129" s="61" t="s">
        <v>69</v>
      </c>
      <c r="B129" s="102" t="s">
        <v>261</v>
      </c>
      <c r="C129" s="55"/>
      <c r="D129" s="55"/>
      <c r="E129" s="55"/>
    </row>
    <row r="130" spans="1:5" s="15" customFormat="1" ht="18" customHeight="1">
      <c r="A130" s="61" t="s">
        <v>177</v>
      </c>
      <c r="B130" s="102" t="s">
        <v>262</v>
      </c>
      <c r="C130" s="55"/>
      <c r="D130" s="55"/>
      <c r="E130" s="55"/>
    </row>
    <row r="131" spans="1:5" s="15" customFormat="1" ht="18" customHeight="1" thickBot="1">
      <c r="A131" s="82" t="s">
        <v>178</v>
      </c>
      <c r="B131" s="206" t="s">
        <v>263</v>
      </c>
      <c r="C131" s="55"/>
      <c r="D131" s="55"/>
      <c r="E131" s="55"/>
    </row>
    <row r="132" spans="1:5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  <c r="E132" s="53">
        <f>SUM(E133:E136)</f>
        <v>0</v>
      </c>
    </row>
    <row r="133" spans="1:5" s="15" customFormat="1" ht="18" customHeight="1">
      <c r="A133" s="61" t="s">
        <v>70</v>
      </c>
      <c r="B133" s="102" t="s">
        <v>265</v>
      </c>
      <c r="C133" s="55"/>
      <c r="D133" s="55"/>
      <c r="E133" s="55"/>
    </row>
    <row r="134" spans="1:5" s="15" customFormat="1" ht="18" customHeight="1">
      <c r="A134" s="61" t="s">
        <v>71</v>
      </c>
      <c r="B134" s="102" t="s">
        <v>274</v>
      </c>
      <c r="C134" s="55"/>
      <c r="D134" s="55"/>
      <c r="E134" s="55"/>
    </row>
    <row r="135" spans="1:5" s="15" customFormat="1" ht="18" customHeight="1">
      <c r="A135" s="61" t="s">
        <v>187</v>
      </c>
      <c r="B135" s="102" t="s">
        <v>266</v>
      </c>
      <c r="C135" s="55"/>
      <c r="D135" s="55"/>
      <c r="E135" s="55"/>
    </row>
    <row r="136" spans="1:5" s="15" customFormat="1" ht="18" customHeight="1" thickBot="1">
      <c r="A136" s="82" t="s">
        <v>188</v>
      </c>
      <c r="B136" s="206" t="s">
        <v>320</v>
      </c>
      <c r="C136" s="55"/>
      <c r="D136" s="55"/>
      <c r="E136" s="55"/>
    </row>
    <row r="137" spans="1:5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  <c r="E137" s="85">
        <f>SUM(E138:E141)</f>
        <v>0</v>
      </c>
    </row>
    <row r="138" spans="1:5" s="15" customFormat="1" ht="18" customHeight="1">
      <c r="A138" s="61" t="s">
        <v>113</v>
      </c>
      <c r="B138" s="102" t="s">
        <v>268</v>
      </c>
      <c r="C138" s="55"/>
      <c r="D138" s="55"/>
      <c r="E138" s="55"/>
    </row>
    <row r="139" spans="1:5" s="15" customFormat="1" ht="18" customHeight="1">
      <c r="A139" s="61" t="s">
        <v>114</v>
      </c>
      <c r="B139" s="102" t="s">
        <v>269</v>
      </c>
      <c r="C139" s="55"/>
      <c r="D139" s="55"/>
      <c r="E139" s="55"/>
    </row>
    <row r="140" spans="1:5" s="15" customFormat="1" ht="18" customHeight="1">
      <c r="A140" s="61" t="s">
        <v>132</v>
      </c>
      <c r="B140" s="102" t="s">
        <v>270</v>
      </c>
      <c r="C140" s="55"/>
      <c r="D140" s="55"/>
      <c r="E140" s="55"/>
    </row>
    <row r="141" spans="1:5" s="15" customFormat="1" ht="18" customHeight="1" thickBot="1">
      <c r="A141" s="61" t="s">
        <v>190</v>
      </c>
      <c r="B141" s="102" t="s">
        <v>271</v>
      </c>
      <c r="C141" s="55"/>
      <c r="D141" s="55"/>
      <c r="E141" s="55"/>
    </row>
    <row r="142" spans="1:5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  <c r="E142" s="86">
        <f>+E123+E127+E132+E137</f>
        <v>0</v>
      </c>
    </row>
    <row r="143" spans="1:5" s="15" customFormat="1" ht="18" customHeight="1" thickBot="1">
      <c r="A143" s="87" t="s">
        <v>14</v>
      </c>
      <c r="B143" s="207" t="s">
        <v>273</v>
      </c>
      <c r="C143" s="86">
        <f>+C122+C142</f>
        <v>0</v>
      </c>
      <c r="D143" s="86">
        <f>+D122+D142</f>
        <v>0</v>
      </c>
      <c r="E143" s="86">
        <f>+E122+E142</f>
        <v>0</v>
      </c>
    </row>
    <row r="144" spans="1:5" s="15" customFormat="1" ht="18" customHeight="1" thickBot="1">
      <c r="A144" s="88"/>
      <c r="B144" s="89"/>
      <c r="C144" s="75"/>
      <c r="D144" s="75"/>
      <c r="E144" s="75"/>
    </row>
    <row r="145" spans="1:7" s="15" customFormat="1" ht="18" customHeight="1" thickBot="1">
      <c r="A145" s="90" t="s">
        <v>338</v>
      </c>
      <c r="B145" s="91"/>
      <c r="C145" s="92"/>
      <c r="D145" s="92"/>
      <c r="E145" s="92"/>
      <c r="F145" s="23"/>
      <c r="G145" s="23"/>
    </row>
    <row r="146" spans="1:5" s="21" customFormat="1" ht="18" customHeight="1" thickBot="1">
      <c r="A146" s="90" t="s">
        <v>128</v>
      </c>
      <c r="B146" s="91"/>
      <c r="C146" s="92"/>
      <c r="D146" s="92"/>
      <c r="E146" s="92"/>
    </row>
    <row r="147" spans="3:5" s="15" customFormat="1" ht="18" customHeight="1">
      <c r="C147" s="24"/>
      <c r="D147" s="24"/>
      <c r="E147" s="24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9.3.2. melléklet az  1/2019 (II.16.)  önkormányzati rendelethez</oddHeader>
  </headerFooter>
  <rowBreaks count="1" manualBreakCount="1"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5"/>
  <sheetViews>
    <sheetView view="pageLayout" workbookViewId="0" topLeftCell="A1">
      <selection activeCell="E3" sqref="E3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7.625" style="11" bestFit="1" customWidth="1"/>
    <col min="4" max="4" width="21.625" style="11" customWidth="1"/>
    <col min="5" max="16384" width="9.375" style="12" customWidth="1"/>
  </cols>
  <sheetData>
    <row r="1" spans="1:3" s="15" customFormat="1" ht="18" customHeight="1">
      <c r="A1" s="281" t="s">
        <v>2</v>
      </c>
      <c r="B1" s="281"/>
      <c r="C1" s="281"/>
    </row>
    <row r="2" spans="1:4" s="15" customFormat="1" ht="18" customHeight="1" thickBot="1">
      <c r="A2" s="282"/>
      <c r="B2" s="282"/>
      <c r="C2" s="16"/>
      <c r="D2" s="16"/>
    </row>
    <row r="3" spans="1:4" s="15" customFormat="1" ht="35.25" customHeight="1" thickBot="1">
      <c r="A3" s="224" t="s">
        <v>47</v>
      </c>
      <c r="B3" s="222" t="s">
        <v>4</v>
      </c>
      <c r="C3" s="223" t="s">
        <v>315</v>
      </c>
      <c r="D3" s="223" t="s">
        <v>387</v>
      </c>
    </row>
    <row r="4" spans="1:4" s="21" customFormat="1" ht="18" customHeight="1" thickBot="1">
      <c r="A4" s="225">
        <v>1</v>
      </c>
      <c r="B4" s="226">
        <v>2</v>
      </c>
      <c r="C4" s="227">
        <v>3</v>
      </c>
      <c r="D4" s="227">
        <v>4</v>
      </c>
    </row>
    <row r="5" spans="1:4" s="21" customFormat="1" ht="18" customHeight="1" thickBot="1">
      <c r="A5" s="52" t="s">
        <v>5</v>
      </c>
      <c r="B5" s="189" t="s">
        <v>152</v>
      </c>
      <c r="C5" s="53">
        <f>SUM(C6:C9)</f>
        <v>173437622</v>
      </c>
      <c r="D5" s="53">
        <f>SUM(D6:D9)</f>
        <v>173437622</v>
      </c>
    </row>
    <row r="6" spans="1:4" s="21" customFormat="1" ht="27">
      <c r="A6" s="61" t="s">
        <v>72</v>
      </c>
      <c r="B6" s="169" t="s">
        <v>321</v>
      </c>
      <c r="C6" s="55">
        <f>SUM('9.1.1'!C8,'9.2.1'!C8,'9.3.1'!C8,'9.4.1'!C8)</f>
        <v>68777184</v>
      </c>
      <c r="D6" s="55">
        <f>SUM('9.1.1'!D8,'9.2.1'!D8,'9.3.1'!D8,'9.4.1'!D8)</f>
        <v>68777184</v>
      </c>
    </row>
    <row r="7" spans="1:4" s="21" customFormat="1" ht="27">
      <c r="A7" s="62" t="s">
        <v>73</v>
      </c>
      <c r="B7" s="93" t="s">
        <v>322</v>
      </c>
      <c r="C7" s="55">
        <f>SUM('9.1.1'!C9,'9.2.1'!C9,'9.3.1'!C9,'9.4.1'!C9)</f>
        <v>54487601</v>
      </c>
      <c r="D7" s="55">
        <f>SUM('9.1.1'!D9,'9.2.1'!D9,'9.3.1'!D9,'9.4.1'!D9)</f>
        <v>54487601</v>
      </c>
    </row>
    <row r="8" spans="1:4" s="21" customFormat="1" ht="27">
      <c r="A8" s="62" t="s">
        <v>74</v>
      </c>
      <c r="B8" s="93" t="s">
        <v>323</v>
      </c>
      <c r="C8" s="55">
        <f>SUM('9.1.1'!C10,'9.2.1'!C10,'9.3.1'!C10,'9.4.1'!C10)</f>
        <v>47372897</v>
      </c>
      <c r="D8" s="55">
        <f>SUM('9.1.1'!D10,'9.2.1'!D10,'9.3.1'!D10,'9.4.1'!D10)</f>
        <v>47372897</v>
      </c>
    </row>
    <row r="9" spans="1:4" s="21" customFormat="1" ht="18.75">
      <c r="A9" s="62" t="s">
        <v>317</v>
      </c>
      <c r="B9" s="93" t="s">
        <v>324</v>
      </c>
      <c r="C9" s="55">
        <f>SUM('9.1.1'!C11,'9.2.1'!C11,'9.3.1'!C11,'9.4.1'!C11)</f>
        <v>2799940</v>
      </c>
      <c r="D9" s="55">
        <f>SUM('9.1.1'!D11,'9.2.1'!D11,'9.3.1'!D11,'9.4.1'!D11)</f>
        <v>2799940</v>
      </c>
    </row>
    <row r="10" spans="1:4" s="21" customFormat="1" ht="25.5">
      <c r="A10" s="62" t="s">
        <v>86</v>
      </c>
      <c r="B10" s="190" t="s">
        <v>326</v>
      </c>
      <c r="C10" s="58"/>
      <c r="D10" s="58"/>
    </row>
    <row r="11" spans="1:4" s="21" customFormat="1" ht="19.5" thickBot="1">
      <c r="A11" s="63" t="s">
        <v>318</v>
      </c>
      <c r="B11" s="93" t="s">
        <v>325</v>
      </c>
      <c r="C11" s="59"/>
      <c r="D11" s="59"/>
    </row>
    <row r="12" spans="1:4" s="21" customFormat="1" ht="18" customHeight="1" thickBot="1">
      <c r="A12" s="60" t="s">
        <v>6</v>
      </c>
      <c r="B12" s="191" t="s">
        <v>355</v>
      </c>
      <c r="C12" s="53">
        <f>+C13+C14+C15+C16+C17</f>
        <v>20242200</v>
      </c>
      <c r="D12" s="53">
        <f>+D13+D14+D15+D16+D17</f>
        <v>40969561</v>
      </c>
    </row>
    <row r="13" spans="1:4" s="21" customFormat="1" ht="18" customHeight="1">
      <c r="A13" s="61" t="s">
        <v>78</v>
      </c>
      <c r="B13" s="169" t="s">
        <v>153</v>
      </c>
      <c r="C13" s="55">
        <f>SUM('9.1.1'!C15,'9.2.1'!C15,'9.3.1'!C15,'9.4.1'!C15)</f>
        <v>0</v>
      </c>
      <c r="D13" s="55">
        <f>SUM('9.1.1'!D15,'9.2.1'!D15,'9.3.1'!D15,'9.4.1'!D15)</f>
        <v>0</v>
      </c>
    </row>
    <row r="14" spans="1:4" s="21" customFormat="1" ht="18.75">
      <c r="A14" s="62" t="s">
        <v>79</v>
      </c>
      <c r="B14" s="93" t="s">
        <v>154</v>
      </c>
      <c r="C14" s="55">
        <f>SUM('9.1.1'!C16,'9.2.1'!C16,'9.3.1'!C16,'9.4.1'!C16)</f>
        <v>0</v>
      </c>
      <c r="D14" s="55">
        <f>SUM('9.1.1'!D16,'9.2.1'!D16,'9.3.1'!D16,'9.4.1'!D16)</f>
        <v>0</v>
      </c>
    </row>
    <row r="15" spans="1:4" s="21" customFormat="1" ht="27">
      <c r="A15" s="62" t="s">
        <v>80</v>
      </c>
      <c r="B15" s="93" t="s">
        <v>304</v>
      </c>
      <c r="C15" s="55">
        <f>SUM('9.1.1'!C17,'9.2.1'!C17,'9.3.1'!C17,'9.4.1'!C17)</f>
        <v>0</v>
      </c>
      <c r="D15" s="55">
        <f>SUM('9.1.1'!D17,'9.2.1'!D17,'9.3.1'!D17,'9.4.1'!D17)</f>
        <v>0</v>
      </c>
    </row>
    <row r="16" spans="1:4" s="21" customFormat="1" ht="27">
      <c r="A16" s="62" t="s">
        <v>81</v>
      </c>
      <c r="B16" s="93" t="s">
        <v>305</v>
      </c>
      <c r="C16" s="55">
        <f>SUM('9.1.1'!C18,'9.2.1'!C18,'9.3.1'!C18,'9.4.1'!C18)</f>
        <v>0</v>
      </c>
      <c r="D16" s="55">
        <f>SUM('9.1.1'!D18,'9.2.1'!D18,'9.3.1'!D18,'9.4.1'!D18)</f>
        <v>0</v>
      </c>
    </row>
    <row r="17" spans="1:4" s="21" customFormat="1" ht="25.5">
      <c r="A17" s="62" t="s">
        <v>82</v>
      </c>
      <c r="B17" s="51" t="s">
        <v>327</v>
      </c>
      <c r="C17" s="55">
        <f>SUM('9.1.1'!C19,'9.2.1'!C19,'9.3.1'!C19,'9.4.1'!C19)</f>
        <v>20242200</v>
      </c>
      <c r="D17" s="55">
        <f>SUM('9.1.1'!D19,'9.2.1'!D19,'9.3.1'!D19,'9.4.1'!D19)</f>
        <v>40969561</v>
      </c>
    </row>
    <row r="18" spans="1:4" s="21" customFormat="1" ht="19.5" thickBot="1">
      <c r="A18" s="63" t="s">
        <v>91</v>
      </c>
      <c r="B18" s="192" t="s">
        <v>155</v>
      </c>
      <c r="C18" s="55">
        <f>SUM('9.1.1'!C20,'9.2.1'!C20,'9.3.1'!C20,'9.4.1'!C20)</f>
        <v>0</v>
      </c>
      <c r="D18" s="55">
        <f>SUM('9.1.1'!D20,'9.2.1'!D20,'9.3.1'!D20,'9.4.1'!D20)</f>
        <v>0</v>
      </c>
    </row>
    <row r="19" spans="1:4" s="21" customFormat="1" ht="18" customHeight="1" thickBot="1">
      <c r="A19" s="60" t="s">
        <v>7</v>
      </c>
      <c r="B19" s="193" t="s">
        <v>356</v>
      </c>
      <c r="C19" s="53">
        <f>+C20+C21+C22+C23+C24</f>
        <v>0</v>
      </c>
      <c r="D19" s="53">
        <f>+D20+D21+D22+D23+D24</f>
        <v>0</v>
      </c>
    </row>
    <row r="20" spans="1:4" s="21" customFormat="1" ht="18.75">
      <c r="A20" s="61" t="s">
        <v>61</v>
      </c>
      <c r="B20" s="169" t="s">
        <v>319</v>
      </c>
      <c r="C20" s="55">
        <f>SUM('9.1.1'!C22,'9.2.1'!C22,'9.3.1'!C22,'9.4.1'!C22)</f>
        <v>0</v>
      </c>
      <c r="D20" s="55">
        <f>SUM('9.1.1'!D22,'9.2.1'!D22,'9.3.1'!D22,'9.4.1'!D22)</f>
        <v>0</v>
      </c>
    </row>
    <row r="21" spans="1:4" s="21" customFormat="1" ht="27">
      <c r="A21" s="62" t="s">
        <v>62</v>
      </c>
      <c r="B21" s="93" t="s">
        <v>156</v>
      </c>
      <c r="C21" s="55">
        <f>SUM('9.1.1'!C23,'9.2.1'!C23,'9.3.1'!C23,'9.4.1'!C23)</f>
        <v>0</v>
      </c>
      <c r="D21" s="55">
        <f>SUM('9.1.1'!D23,'9.2.1'!D23,'9.3.1'!D23,'9.4.1'!D23)</f>
        <v>0</v>
      </c>
    </row>
    <row r="22" spans="1:4" s="21" customFormat="1" ht="27">
      <c r="A22" s="62" t="s">
        <v>63</v>
      </c>
      <c r="B22" s="93" t="s">
        <v>306</v>
      </c>
      <c r="C22" s="55">
        <f>SUM('9.1.1'!C24,'9.2.1'!C24,'9.3.1'!C24,'9.4.1'!C24)</f>
        <v>0</v>
      </c>
      <c r="D22" s="55">
        <f>SUM('9.1.1'!D24,'9.2.1'!D24,'9.3.1'!D24,'9.4.1'!D24)</f>
        <v>0</v>
      </c>
    </row>
    <row r="23" spans="1:4" s="21" customFormat="1" ht="27">
      <c r="A23" s="62" t="s">
        <v>64</v>
      </c>
      <c r="B23" s="93" t="s">
        <v>307</v>
      </c>
      <c r="C23" s="55">
        <f>SUM('9.1.1'!C25,'9.2.1'!C25,'9.3.1'!C25,'9.4.1'!C25)</f>
        <v>0</v>
      </c>
      <c r="D23" s="55">
        <f>SUM('9.1.1'!D25,'9.2.1'!D25,'9.3.1'!D25,'9.4.1'!D25)</f>
        <v>0</v>
      </c>
    </row>
    <row r="24" spans="1:4" s="21" customFormat="1" ht="18.75">
      <c r="A24" s="62" t="s">
        <v>103</v>
      </c>
      <c r="B24" s="93" t="s">
        <v>157</v>
      </c>
      <c r="C24" s="55">
        <f>SUM('9.1.1'!C26,'9.2.1'!C26,'9.3.1'!C26,'9.4.1'!C26)</f>
        <v>0</v>
      </c>
      <c r="D24" s="55">
        <f>SUM('9.1.1'!D26,'9.2.1'!D26,'9.3.1'!D26,'9.4.1'!D26)</f>
        <v>0</v>
      </c>
    </row>
    <row r="25" spans="1:4" s="21" customFormat="1" ht="18" customHeight="1" thickBot="1">
      <c r="A25" s="63" t="s">
        <v>104</v>
      </c>
      <c r="B25" s="192" t="s">
        <v>158</v>
      </c>
      <c r="C25" s="55">
        <f>SUM('9.1.1'!C27,'9.2.1'!C27,'9.3.1'!C27,'9.4.1'!C27)</f>
        <v>0</v>
      </c>
      <c r="D25" s="55">
        <f>SUM('9.1.1'!D27,'9.2.1'!D27,'9.3.1'!D27,'9.4.1'!D27)</f>
        <v>0</v>
      </c>
    </row>
    <row r="26" spans="1:4" s="21" customFormat="1" ht="18" customHeight="1" thickBot="1">
      <c r="A26" s="60" t="s">
        <v>105</v>
      </c>
      <c r="B26" s="193" t="s">
        <v>159</v>
      </c>
      <c r="C26" s="53">
        <f>+C27+C30+C31+C32</f>
        <v>64182140</v>
      </c>
      <c r="D26" s="53">
        <f>+D27+D30+D31+D32</f>
        <v>64182140</v>
      </c>
    </row>
    <row r="27" spans="1:4" s="21" customFormat="1" ht="18" customHeight="1">
      <c r="A27" s="61" t="s">
        <v>160</v>
      </c>
      <c r="B27" s="169" t="s">
        <v>166</v>
      </c>
      <c r="C27" s="55">
        <f>SUM('9.1.1'!C29,'9.2.1'!C29,'9.3.1'!C29,'9.4.1'!C29)</f>
        <v>56962357</v>
      </c>
      <c r="D27" s="55">
        <f>SUM('9.1.1'!D29,'9.2.1'!D29,'9.3.1'!D29,'9.4.1'!D29)</f>
        <v>56962357</v>
      </c>
    </row>
    <row r="28" spans="1:4" s="21" customFormat="1" ht="18" customHeight="1">
      <c r="A28" s="62" t="s">
        <v>161</v>
      </c>
      <c r="B28" s="93" t="s">
        <v>329</v>
      </c>
      <c r="C28" s="55">
        <f>SUM('9.1.1'!C30,'9.2.1'!C30,'9.3.1'!C30,'9.4.1'!C30)</f>
        <v>1913763</v>
      </c>
      <c r="D28" s="55">
        <f>SUM('9.1.1'!D30,'9.2.1'!D30,'9.3.1'!D30,'9.4.1'!D30)</f>
        <v>1913763</v>
      </c>
    </row>
    <row r="29" spans="1:4" s="21" customFormat="1" ht="18" customHeight="1">
      <c r="A29" s="62" t="s">
        <v>162</v>
      </c>
      <c r="B29" s="93" t="s">
        <v>330</v>
      </c>
      <c r="C29" s="55">
        <f>SUM('9.1.1'!C31,'9.2.1'!C31,'9.3.1'!C31,'9.4.1'!C31)</f>
        <v>55048594</v>
      </c>
      <c r="D29" s="55">
        <f>SUM('9.1.1'!D31,'9.2.1'!D31,'9.3.1'!D31,'9.4.1'!D31)</f>
        <v>55048594</v>
      </c>
    </row>
    <row r="30" spans="1:4" s="21" customFormat="1" ht="18" customHeight="1">
      <c r="A30" s="62" t="s">
        <v>163</v>
      </c>
      <c r="B30" s="93" t="s">
        <v>331</v>
      </c>
      <c r="C30" s="55">
        <f>SUM('9.1.1'!C32,'9.2.1'!C32,'9.3.1'!C32,'9.4.1'!C32)</f>
        <v>6520562</v>
      </c>
      <c r="D30" s="55">
        <f>SUM('9.1.1'!D32,'9.2.1'!D32,'9.3.1'!D32,'9.4.1'!D32)</f>
        <v>6520562</v>
      </c>
    </row>
    <row r="31" spans="1:4" s="21" customFormat="1" ht="18.75">
      <c r="A31" s="62" t="s">
        <v>164</v>
      </c>
      <c r="B31" s="93" t="s">
        <v>167</v>
      </c>
      <c r="C31" s="55">
        <f>SUM('9.1.1'!C33,'9.2.1'!C33,'9.3.1'!C33,'9.4.1'!C33)</f>
        <v>0</v>
      </c>
      <c r="D31" s="55">
        <f>SUM('9.1.1'!D33,'9.2.1'!D33,'9.3.1'!D33,'9.4.1'!D33)</f>
        <v>0</v>
      </c>
    </row>
    <row r="32" spans="1:4" s="21" customFormat="1" ht="18" customHeight="1" thickBot="1">
      <c r="A32" s="63" t="s">
        <v>165</v>
      </c>
      <c r="B32" s="192" t="s">
        <v>168</v>
      </c>
      <c r="C32" s="55">
        <f>SUM('9.1.1'!C34,'9.2.1'!C34,'9.3.1'!C34,'9.4.1'!C34)</f>
        <v>699221</v>
      </c>
      <c r="D32" s="55">
        <f>SUM('9.1.1'!D34,'9.2.1'!D34,'9.3.1'!D34,'9.4.1'!D34)</f>
        <v>699221</v>
      </c>
    </row>
    <row r="33" spans="1:4" s="21" customFormat="1" ht="18" customHeight="1" thickBot="1">
      <c r="A33" s="60" t="s">
        <v>9</v>
      </c>
      <c r="B33" s="193" t="s">
        <v>169</v>
      </c>
      <c r="C33" s="53">
        <f>SUM(C34:C43)</f>
        <v>97540251</v>
      </c>
      <c r="D33" s="53">
        <f>SUM(D34:D43)</f>
        <v>108213208</v>
      </c>
    </row>
    <row r="34" spans="1:4" s="21" customFormat="1" ht="18" customHeight="1">
      <c r="A34" s="61" t="s">
        <v>65</v>
      </c>
      <c r="B34" s="169" t="s">
        <v>172</v>
      </c>
      <c r="C34" s="55">
        <f>SUM('9.1.1'!C36,'9.2.1'!C36,'9.3.1'!C36,'9.4.1'!C36)</f>
        <v>0</v>
      </c>
      <c r="D34" s="55">
        <f>SUM('9.1.1'!D36,'9.2.1'!D36,'9.3.1'!D36,'9.4.1'!D36)</f>
        <v>0</v>
      </c>
    </row>
    <row r="35" spans="1:4" s="21" customFormat="1" ht="18" customHeight="1">
      <c r="A35" s="62" t="s">
        <v>66</v>
      </c>
      <c r="B35" s="93" t="s">
        <v>332</v>
      </c>
      <c r="C35" s="55">
        <f>SUM('9.1.1'!C37,'9.2.1'!C37,'9.3.1'!C37,'9.4.1'!C37)</f>
        <v>81374925</v>
      </c>
      <c r="D35" s="55">
        <f>SUM('9.1.1'!D37,'9.2.1'!D37,'9.3.1'!D37,'9.4.1'!D37)</f>
        <v>92047882</v>
      </c>
    </row>
    <row r="36" spans="1:4" s="21" customFormat="1" ht="18" customHeight="1">
      <c r="A36" s="62" t="s">
        <v>67</v>
      </c>
      <c r="B36" s="93" t="s">
        <v>333</v>
      </c>
      <c r="C36" s="55">
        <f>SUM('9.1.1'!C38,'9.2.1'!C38,'9.3.1'!C38,'9.4.1'!C38)</f>
        <v>903183</v>
      </c>
      <c r="D36" s="55">
        <f>SUM('9.1.1'!D38,'9.2.1'!D38,'9.3.1'!D38,'9.4.1'!D38)</f>
        <v>903183</v>
      </c>
    </row>
    <row r="37" spans="1:4" s="21" customFormat="1" ht="18" customHeight="1">
      <c r="A37" s="62" t="s">
        <v>107</v>
      </c>
      <c r="B37" s="93" t="s">
        <v>334</v>
      </c>
      <c r="C37" s="55">
        <f>SUM('9.1.1'!C39,'9.2.1'!C39,'9.3.1'!C39,'9.4.1'!C39)</f>
        <v>0</v>
      </c>
      <c r="D37" s="55">
        <f>SUM('9.1.1'!D39,'9.2.1'!D39,'9.3.1'!D39,'9.4.1'!D39)</f>
        <v>0</v>
      </c>
    </row>
    <row r="38" spans="1:4" s="21" customFormat="1" ht="18" customHeight="1">
      <c r="A38" s="62" t="s">
        <v>108</v>
      </c>
      <c r="B38" s="93" t="s">
        <v>335</v>
      </c>
      <c r="C38" s="55">
        <f>SUM('9.1.1'!C40,'9.2.1'!C40,'9.3.1'!C40,'9.4.1'!C40)</f>
        <v>3907613</v>
      </c>
      <c r="D38" s="55">
        <f>SUM('9.1.1'!D40,'9.2.1'!D40,'9.3.1'!D40,'9.4.1'!D40)</f>
        <v>3907613</v>
      </c>
    </row>
    <row r="39" spans="1:4" s="21" customFormat="1" ht="18" customHeight="1">
      <c r="A39" s="62" t="s">
        <v>109</v>
      </c>
      <c r="B39" s="93" t="s">
        <v>336</v>
      </c>
      <c r="C39" s="55">
        <f>SUM('9.1.1'!C41,'9.2.1'!C41,'9.3.1'!C41,'9.4.1'!C41)</f>
        <v>11354530</v>
      </c>
      <c r="D39" s="55">
        <f>SUM('9.1.1'!D41,'9.2.1'!D41,'9.3.1'!D41,'9.4.1'!D41)</f>
        <v>11354530</v>
      </c>
    </row>
    <row r="40" spans="1:4" s="21" customFormat="1" ht="18" customHeight="1">
      <c r="A40" s="62" t="s">
        <v>110</v>
      </c>
      <c r="B40" s="93" t="s">
        <v>173</v>
      </c>
      <c r="C40" s="55">
        <f>SUM('9.1.1'!C42,'9.2.1'!C42,'9.3.1'!C42,'9.4.1'!C42)</f>
        <v>0</v>
      </c>
      <c r="D40" s="55">
        <f>SUM('9.1.1'!D42,'9.2.1'!D42,'9.3.1'!D42,'9.4.1'!D42)</f>
        <v>0</v>
      </c>
    </row>
    <row r="41" spans="1:4" s="21" customFormat="1" ht="18" customHeight="1">
      <c r="A41" s="62" t="s">
        <v>111</v>
      </c>
      <c r="B41" s="93" t="s">
        <v>174</v>
      </c>
      <c r="C41" s="55">
        <f>SUM('9.1.1'!C43,'9.2.1'!C43,'9.3.1'!C43,'9.4.1'!C43)</f>
        <v>0</v>
      </c>
      <c r="D41" s="55">
        <f>SUM('9.1.1'!D43,'9.2.1'!D43,'9.3.1'!D43,'9.4.1'!D43)</f>
        <v>0</v>
      </c>
    </row>
    <row r="42" spans="1:4" s="21" customFormat="1" ht="18" customHeight="1">
      <c r="A42" s="62" t="s">
        <v>170</v>
      </c>
      <c r="B42" s="93" t="s">
        <v>175</v>
      </c>
      <c r="C42" s="55">
        <f>SUM('9.1.1'!C44,'9.2.1'!C44,'9.3.1'!C44,'9.4.1'!C44)</f>
        <v>0</v>
      </c>
      <c r="D42" s="55">
        <f>SUM('9.1.1'!D44,'9.2.1'!D44,'9.3.1'!D44,'9.4.1'!D44)</f>
        <v>0</v>
      </c>
    </row>
    <row r="43" spans="1:4" s="21" customFormat="1" ht="18" customHeight="1" thickBot="1">
      <c r="A43" s="63" t="s">
        <v>171</v>
      </c>
      <c r="B43" s="192" t="s">
        <v>337</v>
      </c>
      <c r="C43" s="55">
        <f>SUM('9.1.1'!C45,'9.2.1'!C45,'9.3.1'!C45,'9.4.1'!C45)</f>
        <v>0</v>
      </c>
      <c r="D43" s="55">
        <f>SUM('9.1.1'!D45,'9.2.1'!D45,'9.3.1'!D45,'9.4.1'!D45)</f>
        <v>0</v>
      </c>
    </row>
    <row r="44" spans="1:4" s="21" customFormat="1" ht="18" customHeight="1" thickBot="1">
      <c r="A44" s="60" t="s">
        <v>10</v>
      </c>
      <c r="B44" s="193" t="s">
        <v>176</v>
      </c>
      <c r="C44" s="53">
        <f>SUM(C45:C49)</f>
        <v>0</v>
      </c>
      <c r="D44" s="53">
        <f>SUM(D45:D49)</f>
        <v>0</v>
      </c>
    </row>
    <row r="45" spans="1:4" s="21" customFormat="1" ht="18" customHeight="1">
      <c r="A45" s="61" t="s">
        <v>68</v>
      </c>
      <c r="B45" s="169" t="s">
        <v>180</v>
      </c>
      <c r="C45" s="55">
        <f>SUM('9.1.1'!C47,'9.2.1'!C47,'9.3.1'!C47,'9.4.1'!C47)</f>
        <v>0</v>
      </c>
      <c r="D45" s="55">
        <f>SUM('9.1.1'!D47,'9.2.1'!D47,'9.3.1'!D47,'9.4.1'!D47)</f>
        <v>0</v>
      </c>
    </row>
    <row r="46" spans="1:4" s="21" customFormat="1" ht="18" customHeight="1">
      <c r="A46" s="62" t="s">
        <v>69</v>
      </c>
      <c r="B46" s="93" t="s">
        <v>181</v>
      </c>
      <c r="C46" s="55">
        <f>SUM('9.1.1'!C48,'9.2.1'!C48,'9.3.1'!C48,'9.4.1'!C48)</f>
        <v>0</v>
      </c>
      <c r="D46" s="55">
        <f>SUM('9.1.1'!D48,'9.2.1'!D48,'9.3.1'!D48,'9.4.1'!D48)</f>
        <v>0</v>
      </c>
    </row>
    <row r="47" spans="1:4" s="21" customFormat="1" ht="18" customHeight="1">
      <c r="A47" s="62" t="s">
        <v>177</v>
      </c>
      <c r="B47" s="93" t="s">
        <v>182</v>
      </c>
      <c r="C47" s="55">
        <f>SUM('9.1.1'!C49,'9.2.1'!C49,'9.3.1'!C49,'9.4.1'!C49)</f>
        <v>0</v>
      </c>
      <c r="D47" s="55">
        <f>SUM('9.1.1'!D49,'9.2.1'!D49,'9.3.1'!D49,'9.4.1'!D49)</f>
        <v>0</v>
      </c>
    </row>
    <row r="48" spans="1:4" s="21" customFormat="1" ht="18" customHeight="1">
      <c r="A48" s="62" t="s">
        <v>178</v>
      </c>
      <c r="B48" s="93" t="s">
        <v>183</v>
      </c>
      <c r="C48" s="55">
        <f>SUM('9.1.1'!C50,'9.2.1'!C50,'9.3.1'!C50,'9.4.1'!C50)</f>
        <v>0</v>
      </c>
      <c r="D48" s="55">
        <f>SUM('9.1.1'!D50,'9.2.1'!D50,'9.3.1'!D50,'9.4.1'!D50)</f>
        <v>0</v>
      </c>
    </row>
    <row r="49" spans="1:4" s="21" customFormat="1" ht="18" customHeight="1" thickBot="1">
      <c r="A49" s="63" t="s">
        <v>179</v>
      </c>
      <c r="B49" s="192" t="s">
        <v>184</v>
      </c>
      <c r="C49" s="55">
        <f>SUM('9.1.1'!C51,'9.2.1'!C51,'9.3.1'!C51,'9.4.1'!C51)</f>
        <v>0</v>
      </c>
      <c r="D49" s="55">
        <f>SUM('9.1.1'!D51,'9.2.1'!D51,'9.3.1'!D51,'9.4.1'!D51)</f>
        <v>0</v>
      </c>
    </row>
    <row r="50" spans="1:4" s="21" customFormat="1" ht="26.25" thickBot="1">
      <c r="A50" s="60" t="s">
        <v>112</v>
      </c>
      <c r="B50" s="193" t="s">
        <v>328</v>
      </c>
      <c r="C50" s="53">
        <f>SUM(C51:C53)</f>
        <v>0</v>
      </c>
      <c r="D50" s="53">
        <f>SUM(D51:D53)</f>
        <v>0</v>
      </c>
    </row>
    <row r="51" spans="1:4" s="21" customFormat="1" ht="27">
      <c r="A51" s="61" t="s">
        <v>70</v>
      </c>
      <c r="B51" s="169" t="s">
        <v>311</v>
      </c>
      <c r="C51" s="55">
        <f>SUM('9.1.1'!C53,'9.2.1'!C53,'9.3.1'!C53,'9.4.1'!C53)</f>
        <v>0</v>
      </c>
      <c r="D51" s="55">
        <f>SUM('9.1.1'!D53,'9.2.1'!D53,'9.3.1'!D53,'9.4.1'!D53)</f>
        <v>0</v>
      </c>
    </row>
    <row r="52" spans="1:4" s="21" customFormat="1" ht="27">
      <c r="A52" s="62" t="s">
        <v>71</v>
      </c>
      <c r="B52" s="93" t="s">
        <v>312</v>
      </c>
      <c r="C52" s="55">
        <f>SUM('9.1.1'!C54,'9.2.1'!C54,'9.3.1'!C54,'9.4.1'!C54)</f>
        <v>0</v>
      </c>
      <c r="D52" s="55">
        <f>SUM('9.1.1'!D54,'9.2.1'!D54,'9.3.1'!D54,'9.4.1'!D54)</f>
        <v>0</v>
      </c>
    </row>
    <row r="53" spans="1:4" s="21" customFormat="1" ht="18.75">
      <c r="A53" s="62" t="s">
        <v>187</v>
      </c>
      <c r="B53" s="93" t="s">
        <v>185</v>
      </c>
      <c r="C53" s="55">
        <f>SUM('9.1.1'!C55,'9.2.1'!C55,'9.3.1'!C55,'9.4.1'!C55)</f>
        <v>0</v>
      </c>
      <c r="D53" s="55">
        <f>SUM('9.1.1'!D55,'9.2.1'!D55,'9.3.1'!D55,'9.4.1'!D55)</f>
        <v>0</v>
      </c>
    </row>
    <row r="54" spans="1:4" s="21" customFormat="1" ht="19.5" thickBot="1">
      <c r="A54" s="63" t="s">
        <v>188</v>
      </c>
      <c r="B54" s="192" t="s">
        <v>186</v>
      </c>
      <c r="C54" s="55">
        <f>SUM('9.1.1'!C56,'9.2.1'!C56,'9.3.1'!C56,'9.4.1'!C56)</f>
        <v>0</v>
      </c>
      <c r="D54" s="55">
        <f>SUM('9.1.1'!D56,'9.2.1'!D56,'9.3.1'!D56,'9.4.1'!D56)</f>
        <v>0</v>
      </c>
    </row>
    <row r="55" spans="1:4" s="21" customFormat="1" ht="18" customHeight="1" thickBot="1">
      <c r="A55" s="60" t="s">
        <v>12</v>
      </c>
      <c r="B55" s="191" t="s">
        <v>189</v>
      </c>
      <c r="C55" s="53">
        <f>SUM(C56:C58)</f>
        <v>0</v>
      </c>
      <c r="D55" s="53">
        <f>SUM(D56:D58)</f>
        <v>0</v>
      </c>
    </row>
    <row r="56" spans="1:4" s="21" customFormat="1" ht="27">
      <c r="A56" s="61" t="s">
        <v>113</v>
      </c>
      <c r="B56" s="169" t="s">
        <v>313</v>
      </c>
      <c r="C56" s="55">
        <f>SUM('9.1.1'!C58,'9.2.1'!C58,'9.3.1'!C58,'9.4.1'!C58)</f>
        <v>0</v>
      </c>
      <c r="D56" s="55">
        <f>SUM('9.1.1'!D58,'9.2.1'!D58,'9.3.1'!D58,'9.4.1'!D58)</f>
        <v>0</v>
      </c>
    </row>
    <row r="57" spans="1:4" s="21" customFormat="1" ht="18.75">
      <c r="A57" s="62" t="s">
        <v>114</v>
      </c>
      <c r="B57" s="93" t="s">
        <v>314</v>
      </c>
      <c r="C57" s="55">
        <f>SUM('9.1.1'!C59,'9.2.1'!C59,'9.3.1'!C59,'9.4.1'!C59)</f>
        <v>0</v>
      </c>
      <c r="D57" s="55">
        <f>SUM('9.1.1'!D59,'9.2.1'!D59,'9.3.1'!D59,'9.4.1'!D59)</f>
        <v>0</v>
      </c>
    </row>
    <row r="58" spans="1:4" s="21" customFormat="1" ht="18.75">
      <c r="A58" s="62" t="s">
        <v>132</v>
      </c>
      <c r="B58" s="93" t="s">
        <v>191</v>
      </c>
      <c r="C58" s="55">
        <f>SUM('9.1.1'!C60,'9.2.1'!C60,'9.3.1'!C60,'9.4.1'!C60)</f>
        <v>0</v>
      </c>
      <c r="D58" s="55">
        <f>SUM('9.1.1'!D60,'9.2.1'!D60,'9.3.1'!D60,'9.4.1'!D60)</f>
        <v>0</v>
      </c>
    </row>
    <row r="59" spans="1:4" s="21" customFormat="1" ht="19.5" thickBot="1">
      <c r="A59" s="63" t="s">
        <v>190</v>
      </c>
      <c r="B59" s="192" t="s">
        <v>192</v>
      </c>
      <c r="C59" s="55">
        <f>SUM('9.1.1'!C61,'9.2.1'!C61,'9.3.1'!C61,'9.4.1'!C61)</f>
        <v>0</v>
      </c>
      <c r="D59" s="55">
        <f>SUM('9.1.1'!D61,'9.2.1'!D61,'9.3.1'!D61,'9.4.1'!D61)</f>
        <v>0</v>
      </c>
    </row>
    <row r="60" spans="1:4" s="21" customFormat="1" ht="19.5" thickBot="1">
      <c r="A60" s="60" t="s">
        <v>13</v>
      </c>
      <c r="B60" s="193" t="s">
        <v>193</v>
      </c>
      <c r="C60" s="53">
        <f>+C5+C12+C19+C26+C33+C44+C50+C55</f>
        <v>355402213</v>
      </c>
      <c r="D60" s="53">
        <f>+D5+D12+D19+D26+D33+D44+D50+D55</f>
        <v>386802531</v>
      </c>
    </row>
    <row r="61" spans="1:4" s="21" customFormat="1" ht="18" customHeight="1" thickBot="1">
      <c r="A61" s="67" t="s">
        <v>295</v>
      </c>
      <c r="B61" s="191" t="s">
        <v>357</v>
      </c>
      <c r="C61" s="53">
        <f>SUM(C62:C64)</f>
        <v>0</v>
      </c>
      <c r="D61" s="53">
        <f>SUM(D62:D64)</f>
        <v>0</v>
      </c>
    </row>
    <row r="62" spans="1:4" s="21" customFormat="1" ht="18" customHeight="1">
      <c r="A62" s="61" t="s">
        <v>222</v>
      </c>
      <c r="B62" s="169" t="s">
        <v>194</v>
      </c>
      <c r="C62" s="55">
        <f>SUM('9.1.1'!C64,'9.2.1'!C64,'9.3.1'!C64,'9.4.1'!C64)</f>
        <v>0</v>
      </c>
      <c r="D62" s="55">
        <f>SUM('9.1.1'!D64,'9.2.1'!D64,'9.3.1'!D64,'9.4.1'!D64)</f>
        <v>0</v>
      </c>
    </row>
    <row r="63" spans="1:4" s="21" customFormat="1" ht="27">
      <c r="A63" s="62" t="s">
        <v>231</v>
      </c>
      <c r="B63" s="93" t="s">
        <v>195</v>
      </c>
      <c r="C63" s="55">
        <f>SUM('9.1.1'!C65,'9.2.1'!C65,'9.3.1'!C65,'9.4.1'!C65)</f>
        <v>0</v>
      </c>
      <c r="D63" s="55">
        <f>SUM('9.1.1'!D65,'9.2.1'!D65,'9.3.1'!D65,'9.4.1'!D65)</f>
        <v>0</v>
      </c>
    </row>
    <row r="64" spans="1:4" s="21" customFormat="1" ht="19.5" thickBot="1">
      <c r="A64" s="63" t="s">
        <v>232</v>
      </c>
      <c r="B64" s="194" t="s">
        <v>196</v>
      </c>
      <c r="C64" s="55">
        <f>SUM('9.1.1'!C66,'9.2.1'!C66,'9.3.1'!C66,'9.4.1'!C66)</f>
        <v>0</v>
      </c>
      <c r="D64" s="55">
        <f>SUM('9.1.1'!D66,'9.2.1'!D66,'9.3.1'!D66,'9.4.1'!D66)</f>
        <v>0</v>
      </c>
    </row>
    <row r="65" spans="1:4" s="21" customFormat="1" ht="18" customHeight="1" thickBot="1">
      <c r="A65" s="67" t="s">
        <v>197</v>
      </c>
      <c r="B65" s="191" t="s">
        <v>198</v>
      </c>
      <c r="C65" s="53">
        <f>SUM(C66:C69)</f>
        <v>0</v>
      </c>
      <c r="D65" s="53">
        <f>SUM(D66:D69)</f>
        <v>0</v>
      </c>
    </row>
    <row r="66" spans="1:4" s="21" customFormat="1" ht="18.75">
      <c r="A66" s="61" t="s">
        <v>95</v>
      </c>
      <c r="B66" s="169" t="s">
        <v>199</v>
      </c>
      <c r="C66" s="55">
        <f>SUM('9.1.1'!C68,'9.2.1'!C68,'9.3.1'!C68,'9.4.1'!C68)</f>
        <v>0</v>
      </c>
      <c r="D66" s="55">
        <f>SUM('9.1.1'!D68,'9.2.1'!D68,'9.3.1'!D68,'9.4.1'!D68)</f>
        <v>0</v>
      </c>
    </row>
    <row r="67" spans="1:4" s="21" customFormat="1" ht="18.75">
      <c r="A67" s="62" t="s">
        <v>96</v>
      </c>
      <c r="B67" s="93" t="s">
        <v>200</v>
      </c>
      <c r="C67" s="55">
        <f>SUM('9.1.1'!C69,'9.2.1'!C69,'9.3.1'!C69,'9.4.1'!C69)</f>
        <v>0</v>
      </c>
      <c r="D67" s="55">
        <f>SUM('9.1.1'!D69,'9.2.1'!D69,'9.3.1'!D69,'9.4.1'!D69)</f>
        <v>0</v>
      </c>
    </row>
    <row r="68" spans="1:4" s="21" customFormat="1" ht="18.75">
      <c r="A68" s="62" t="s">
        <v>223</v>
      </c>
      <c r="B68" s="93" t="s">
        <v>201</v>
      </c>
      <c r="C68" s="55">
        <f>SUM('9.1.1'!C70,'9.2.1'!C70,'9.3.1'!C70,'9.4.1'!C70)</f>
        <v>0</v>
      </c>
      <c r="D68" s="55">
        <f>SUM('9.1.1'!D70,'9.2.1'!D70,'9.3.1'!D70,'9.4.1'!D70)</f>
        <v>0</v>
      </c>
    </row>
    <row r="69" spans="1:4" s="21" customFormat="1" ht="19.5" thickBot="1">
      <c r="A69" s="63" t="s">
        <v>224</v>
      </c>
      <c r="B69" s="192" t="s">
        <v>202</v>
      </c>
      <c r="C69" s="55">
        <f>SUM('9.1.1'!C71,'9.2.1'!C71,'9.3.1'!C71,'9.4.1'!C71)</f>
        <v>0</v>
      </c>
      <c r="D69" s="55">
        <f>SUM('9.1.1'!D71,'9.2.1'!D71,'9.3.1'!D71,'9.4.1'!D71)</f>
        <v>0</v>
      </c>
    </row>
    <row r="70" spans="1:4" s="21" customFormat="1" ht="18" customHeight="1" thickBot="1">
      <c r="A70" s="67" t="s">
        <v>203</v>
      </c>
      <c r="B70" s="191" t="s">
        <v>204</v>
      </c>
      <c r="C70" s="53">
        <f>SUM(C71:C72)</f>
        <v>527618019</v>
      </c>
      <c r="D70" s="53">
        <f>SUM(D71:D72)</f>
        <v>508034682</v>
      </c>
    </row>
    <row r="71" spans="1:4" s="21" customFormat="1" ht="18" customHeight="1">
      <c r="A71" s="61" t="s">
        <v>225</v>
      </c>
      <c r="B71" s="169" t="s">
        <v>205</v>
      </c>
      <c r="C71" s="55">
        <f>SUM('9.1.1'!C73,'9.2.1'!C73,'9.3.1'!C73,'9.4.1'!C73)</f>
        <v>527618019</v>
      </c>
      <c r="D71" s="55">
        <f>SUM('9.1.1'!D73,'9.2.1'!D73,'9.3.1'!D73,'9.4.1'!D73)</f>
        <v>508034682</v>
      </c>
    </row>
    <row r="72" spans="1:4" s="21" customFormat="1" ht="18" customHeight="1" thickBot="1">
      <c r="A72" s="63" t="s">
        <v>226</v>
      </c>
      <c r="B72" s="169" t="s">
        <v>362</v>
      </c>
      <c r="C72" s="55"/>
      <c r="D72" s="55"/>
    </row>
    <row r="73" spans="1:4" s="21" customFormat="1" ht="18" customHeight="1" thickBot="1">
      <c r="A73" s="67" t="s">
        <v>206</v>
      </c>
      <c r="B73" s="191" t="s">
        <v>207</v>
      </c>
      <c r="C73" s="53">
        <f>SUM(C74:C76)</f>
        <v>0</v>
      </c>
      <c r="D73" s="53">
        <f>SUM(D74:D76)</f>
        <v>0</v>
      </c>
    </row>
    <row r="74" spans="1:4" s="21" customFormat="1" ht="18" customHeight="1">
      <c r="A74" s="61" t="s">
        <v>227</v>
      </c>
      <c r="B74" s="169" t="s">
        <v>344</v>
      </c>
      <c r="C74" s="55">
        <f>SUM('9.1.1'!C76,'9.2.1'!C76,'9.3.1'!C76,'9.4.1'!C76)</f>
        <v>0</v>
      </c>
      <c r="D74" s="55">
        <f>SUM('9.1.1'!D76,'9.2.1'!D76,'9.3.1'!D76,'9.4.1'!D76)</f>
        <v>0</v>
      </c>
    </row>
    <row r="75" spans="1:4" s="21" customFormat="1" ht="18" customHeight="1">
      <c r="A75" s="62" t="s">
        <v>228</v>
      </c>
      <c r="B75" s="93" t="s">
        <v>208</v>
      </c>
      <c r="C75" s="55">
        <f>SUM('9.1.1'!C77,'9.2.1'!C77,'9.3.1'!C77,'9.4.1'!C77)</f>
        <v>0</v>
      </c>
      <c r="D75" s="55">
        <f>SUM('9.1.1'!D77,'9.2.1'!D77,'9.3.1'!D77,'9.4.1'!D77)</f>
        <v>0</v>
      </c>
    </row>
    <row r="76" spans="1:4" s="21" customFormat="1" ht="18" customHeight="1" thickBot="1">
      <c r="A76" s="63" t="s">
        <v>229</v>
      </c>
      <c r="B76" s="192" t="s">
        <v>209</v>
      </c>
      <c r="C76" s="55"/>
      <c r="D76" s="55"/>
    </row>
    <row r="77" spans="1:4" s="21" customFormat="1" ht="18" customHeight="1" thickBot="1">
      <c r="A77" s="67" t="s">
        <v>210</v>
      </c>
      <c r="B77" s="191" t="s">
        <v>230</v>
      </c>
      <c r="C77" s="53">
        <f>SUM(C78:C81)</f>
        <v>0</v>
      </c>
      <c r="D77" s="53">
        <f>SUM(D78:D81)</f>
        <v>0</v>
      </c>
    </row>
    <row r="78" spans="1:4" s="21" customFormat="1" ht="18" customHeight="1">
      <c r="A78" s="68" t="s">
        <v>211</v>
      </c>
      <c r="B78" s="169" t="s">
        <v>212</v>
      </c>
      <c r="C78" s="55">
        <f>SUM('9.1.1'!C80,'9.2.1'!C80,'9.3.1'!C80,'9.4.1'!C80)</f>
        <v>0</v>
      </c>
      <c r="D78" s="55">
        <f>SUM('9.1.1'!D80,'9.2.1'!D80,'9.3.1'!D80,'9.4.1'!D80)</f>
        <v>0</v>
      </c>
    </row>
    <row r="79" spans="1:4" s="21" customFormat="1" ht="30">
      <c r="A79" s="69" t="s">
        <v>213</v>
      </c>
      <c r="B79" s="93" t="s">
        <v>214</v>
      </c>
      <c r="C79" s="55">
        <f>SUM('9.1.1'!C81,'9.2.1'!C81,'9.3.1'!C81,'9.4.1'!C81)</f>
        <v>0</v>
      </c>
      <c r="D79" s="55">
        <f>SUM('9.1.1'!D81,'9.2.1'!D81,'9.3.1'!D81,'9.4.1'!D81)</f>
        <v>0</v>
      </c>
    </row>
    <row r="80" spans="1:4" s="21" customFormat="1" ht="20.25" customHeight="1">
      <c r="A80" s="69" t="s">
        <v>215</v>
      </c>
      <c r="B80" s="93" t="s">
        <v>216</v>
      </c>
      <c r="C80" s="55">
        <f>SUM('9.1.1'!C82,'9.2.1'!C82,'9.3.1'!C82,'9.4.1'!C82)</f>
        <v>0</v>
      </c>
      <c r="D80" s="55">
        <f>SUM('9.1.1'!D82,'9.2.1'!D82,'9.3.1'!D82,'9.4.1'!D82)</f>
        <v>0</v>
      </c>
    </row>
    <row r="81" spans="1:4" s="21" customFormat="1" ht="18" customHeight="1" thickBot="1">
      <c r="A81" s="70" t="s">
        <v>217</v>
      </c>
      <c r="B81" s="192" t="s">
        <v>218</v>
      </c>
      <c r="C81" s="55">
        <f>SUM('9.1.1'!C83,'9.2.1'!C83,'9.3.1'!C83,'9.4.1'!C83)</f>
        <v>0</v>
      </c>
      <c r="D81" s="55">
        <f>SUM('9.1.1'!D83,'9.2.1'!D83,'9.3.1'!D83,'9.4.1'!D83)</f>
        <v>0</v>
      </c>
    </row>
    <row r="82" spans="1:4" s="21" customFormat="1" ht="18" customHeight="1" thickBot="1">
      <c r="A82" s="67" t="s">
        <v>219</v>
      </c>
      <c r="B82" s="191" t="s">
        <v>353</v>
      </c>
      <c r="C82" s="55">
        <f>SUM('9.1.1'!C84,'9.2.1'!C84,'9.3.1'!C84,'9.4.1'!C84)</f>
        <v>0</v>
      </c>
      <c r="D82" s="55">
        <f>SUM('9.1.1'!D84,'9.2.1'!D84,'9.3.1'!D84,'9.4.1'!D84)</f>
        <v>0</v>
      </c>
    </row>
    <row r="83" spans="1:4" s="21" customFormat="1" ht="19.5" thickBot="1">
      <c r="A83" s="67" t="s">
        <v>220</v>
      </c>
      <c r="B83" s="195" t="s">
        <v>221</v>
      </c>
      <c r="C83" s="53">
        <f>+C61+C65+C70+C73+C77+C82</f>
        <v>527618019</v>
      </c>
      <c r="D83" s="53">
        <f>+D61+D65+D70+D73+D77+D82</f>
        <v>508034682</v>
      </c>
    </row>
    <row r="84" spans="1:4" s="21" customFormat="1" ht="18" customHeight="1" thickBot="1">
      <c r="A84" s="72" t="s">
        <v>233</v>
      </c>
      <c r="B84" s="196" t="s">
        <v>300</v>
      </c>
      <c r="C84" s="53">
        <f>+C60+C83</f>
        <v>883020232</v>
      </c>
      <c r="D84" s="53">
        <f>+D60+D83</f>
        <v>894837213</v>
      </c>
    </row>
    <row r="85" spans="1:4" s="21" customFormat="1" ht="19.5" thickBot="1">
      <c r="A85" s="73"/>
      <c r="B85" s="197"/>
      <c r="C85" s="74"/>
      <c r="D85" s="74"/>
    </row>
    <row r="86" spans="1:4" s="15" customFormat="1" ht="18" customHeight="1" thickBot="1">
      <c r="A86" s="76" t="s">
        <v>37</v>
      </c>
      <c r="B86" s="198"/>
      <c r="C86" s="77"/>
      <c r="D86" s="77"/>
    </row>
    <row r="87" spans="1:4" s="22" customFormat="1" ht="18" customHeight="1" thickBot="1">
      <c r="A87" s="78" t="s">
        <v>5</v>
      </c>
      <c r="B87" s="199" t="s">
        <v>351</v>
      </c>
      <c r="C87" s="79">
        <f>SUM(C88:C92)</f>
        <v>354105082</v>
      </c>
      <c r="D87" s="79">
        <f>SUM(D88:D92)</f>
        <v>365165930</v>
      </c>
    </row>
    <row r="88" spans="1:4" s="15" customFormat="1" ht="18" customHeight="1">
      <c r="A88" s="80" t="s">
        <v>72</v>
      </c>
      <c r="B88" s="200" t="s">
        <v>33</v>
      </c>
      <c r="C88" s="55">
        <f>SUM('9.1.1'!C90,'9.2.1'!C90,'9.3.1'!C90,'9.4.1'!C90)</f>
        <v>181656399</v>
      </c>
      <c r="D88" s="55">
        <f>SUM('9.1.1'!D90,'9.2.1'!D90,'9.3.1'!D90,'9.4.1'!D90)</f>
        <v>180404813</v>
      </c>
    </row>
    <row r="89" spans="1:4" s="21" customFormat="1" ht="18" customHeight="1">
      <c r="A89" s="62" t="s">
        <v>73</v>
      </c>
      <c r="B89" s="95" t="s">
        <v>115</v>
      </c>
      <c r="C89" s="55">
        <f>SUM('9.1.1'!C91,'9.2.1'!C91,'9.3.1'!C91,'9.4.1'!C91)</f>
        <v>37404129</v>
      </c>
      <c r="D89" s="55">
        <f>SUM('9.1.1'!D91,'9.2.1'!D91,'9.3.1'!D91,'9.4.1'!D91)</f>
        <v>40626125</v>
      </c>
    </row>
    <row r="90" spans="1:4" s="15" customFormat="1" ht="18" customHeight="1">
      <c r="A90" s="62" t="s">
        <v>74</v>
      </c>
      <c r="B90" s="95" t="s">
        <v>94</v>
      </c>
      <c r="C90" s="55">
        <f>SUM('9.1.1'!C92,'9.2.1'!C92,'9.3.1'!C92,'9.4.1'!C92)</f>
        <v>118981594</v>
      </c>
      <c r="D90" s="55">
        <f>SUM('9.1.1'!D92,'9.2.1'!D92,'9.3.1'!D92,'9.4.1'!D92)</f>
        <v>124766832</v>
      </c>
    </row>
    <row r="91" spans="1:4" s="15" customFormat="1" ht="18" customHeight="1">
      <c r="A91" s="62" t="s">
        <v>75</v>
      </c>
      <c r="B91" s="201" t="s">
        <v>116</v>
      </c>
      <c r="C91" s="55">
        <f>SUM('9.1.1'!C93,'9.2.1'!C93,'9.3.1'!C93,'9.4.1'!C93)</f>
        <v>7352240</v>
      </c>
      <c r="D91" s="55">
        <f>SUM('9.1.1'!D93,'9.2.1'!D93,'9.3.1'!D93,'9.4.1'!D93)</f>
        <v>10032440</v>
      </c>
    </row>
    <row r="92" spans="1:4" s="15" customFormat="1" ht="18" customHeight="1">
      <c r="A92" s="62" t="s">
        <v>86</v>
      </c>
      <c r="B92" s="202" t="s">
        <v>117</v>
      </c>
      <c r="C92" s="55">
        <f>SUM('9.1.1'!C94,'9.2.1'!C94,'9.3.1'!C94,'9.4.1'!C94)</f>
        <v>8710720</v>
      </c>
      <c r="D92" s="55">
        <f>SUM('9.1.1'!D94,'9.2.1'!D94,'9.3.1'!D94,'9.4.1'!D94)</f>
        <v>9335720</v>
      </c>
    </row>
    <row r="93" spans="1:4" s="15" customFormat="1" ht="18" customHeight="1">
      <c r="A93" s="62" t="s">
        <v>76</v>
      </c>
      <c r="B93" s="95" t="s">
        <v>236</v>
      </c>
      <c r="C93" s="55">
        <f>SUM('9.1.1'!C95,'9.2.1'!C95,'9.3.1'!C95,'9.4.1'!C95)</f>
        <v>0</v>
      </c>
      <c r="D93" s="55">
        <f>SUM('9.1.1'!D95,'9.2.1'!D95,'9.3.1'!D95,'9.4.1'!D95)</f>
        <v>775000</v>
      </c>
    </row>
    <row r="94" spans="1:4" s="15" customFormat="1" ht="18" customHeight="1">
      <c r="A94" s="62" t="s">
        <v>77</v>
      </c>
      <c r="B94" s="97" t="s">
        <v>237</v>
      </c>
      <c r="C94" s="55">
        <f>SUM('9.1.1'!C96,'9.2.1'!C96,'9.3.1'!C96,'9.4.1'!C96)</f>
        <v>0</v>
      </c>
      <c r="D94" s="55">
        <f>SUM('9.1.1'!D96,'9.2.1'!D96,'9.3.1'!D96,'9.4.1'!D96)</f>
        <v>0</v>
      </c>
    </row>
    <row r="95" spans="1:4" s="15" customFormat="1" ht="18" customHeight="1">
      <c r="A95" s="62" t="s">
        <v>87</v>
      </c>
      <c r="B95" s="95" t="s">
        <v>238</v>
      </c>
      <c r="C95" s="55">
        <f>SUM('9.1.1'!C97,'9.2.1'!C97,'9.3.1'!C97,'9.4.1'!C97)</f>
        <v>0</v>
      </c>
      <c r="D95" s="55">
        <f>SUM('9.1.1'!D97,'9.2.1'!D97,'9.3.1'!D97,'9.4.1'!D97)</f>
        <v>0</v>
      </c>
    </row>
    <row r="96" spans="1:4" s="15" customFormat="1" ht="18" customHeight="1">
      <c r="A96" s="62" t="s">
        <v>88</v>
      </c>
      <c r="B96" s="95" t="s">
        <v>358</v>
      </c>
      <c r="C96" s="55">
        <f>SUM('9.1.1'!C98,'9.2.1'!C98,'9.3.1'!C98,'9.4.1'!C98)</f>
        <v>0</v>
      </c>
      <c r="D96" s="55">
        <f>SUM('9.1.1'!D98,'9.2.1'!D98,'9.3.1'!D98,'9.4.1'!D98)</f>
        <v>0</v>
      </c>
    </row>
    <row r="97" spans="1:4" s="15" customFormat="1" ht="18" customHeight="1">
      <c r="A97" s="62" t="s">
        <v>89</v>
      </c>
      <c r="B97" s="97" t="s">
        <v>240</v>
      </c>
      <c r="C97" s="55">
        <f>SUM('9.1.1'!C99,'9.2.1'!C99,'9.3.1'!C99,'9.4.1'!C99)</f>
        <v>2600000</v>
      </c>
      <c r="D97" s="55">
        <f>SUM('9.1.1'!D99,'9.2.1'!D99,'9.3.1'!D99,'9.4.1'!D99)</f>
        <v>2600000</v>
      </c>
    </row>
    <row r="98" spans="1:4" s="15" customFormat="1" ht="18" customHeight="1">
      <c r="A98" s="62" t="s">
        <v>90</v>
      </c>
      <c r="B98" s="97" t="s">
        <v>241</v>
      </c>
      <c r="C98" s="55">
        <f>SUM('9.1.1'!C100,'9.2.1'!C100,'9.3.1'!C100,'9.4.1'!C100)</f>
        <v>0</v>
      </c>
      <c r="D98" s="55">
        <f>SUM('9.1.1'!D100,'9.2.1'!D100,'9.3.1'!D100,'9.4.1'!D100)</f>
        <v>0</v>
      </c>
    </row>
    <row r="99" spans="1:4" s="15" customFormat="1" ht="18" customHeight="1">
      <c r="A99" s="62" t="s">
        <v>92</v>
      </c>
      <c r="B99" s="95" t="s">
        <v>359</v>
      </c>
      <c r="C99" s="55">
        <f>SUM('9.1.1'!C101,'9.2.1'!C101,'9.3.1'!C101,'9.4.1'!C101)</f>
        <v>0</v>
      </c>
      <c r="D99" s="55">
        <f>SUM('9.1.1'!D101,'9.2.1'!D101,'9.3.1'!D101,'9.4.1'!D101)</f>
        <v>0</v>
      </c>
    </row>
    <row r="100" spans="1:4" s="15" customFormat="1" ht="18" customHeight="1">
      <c r="A100" s="82" t="s">
        <v>118</v>
      </c>
      <c r="B100" s="98" t="s">
        <v>243</v>
      </c>
      <c r="C100" s="55">
        <f>SUM('9.1.1'!C102,'9.2.1'!C102,'9.3.1'!C102,'9.4.1'!C102)</f>
        <v>0</v>
      </c>
      <c r="D100" s="55">
        <f>SUM('9.1.1'!D102,'9.2.1'!D102,'9.3.1'!D102,'9.4.1'!D102)</f>
        <v>0</v>
      </c>
    </row>
    <row r="101" spans="1:4" s="15" customFormat="1" ht="18" customHeight="1">
      <c r="A101" s="62" t="s">
        <v>234</v>
      </c>
      <c r="B101" s="98" t="s">
        <v>244</v>
      </c>
      <c r="C101" s="55">
        <f>SUM('9.1.1'!C103,'9.2.1'!C103,'9.3.1'!C103,'9.4.1'!C103)</f>
        <v>0</v>
      </c>
      <c r="D101" s="55">
        <f>SUM('9.1.1'!D103,'9.2.1'!D103,'9.3.1'!D103,'9.4.1'!D103)</f>
        <v>0</v>
      </c>
    </row>
    <row r="102" spans="1:4" s="15" customFormat="1" ht="18" customHeight="1" thickBot="1">
      <c r="A102" s="83" t="s">
        <v>235</v>
      </c>
      <c r="B102" s="99" t="s">
        <v>245</v>
      </c>
      <c r="C102" s="55">
        <f>SUM('9.1.1'!C104,'9.2.1'!C104,'9.3.1'!C104,'9.4.1'!C104)</f>
        <v>6110720</v>
      </c>
      <c r="D102" s="55">
        <f>SUM('9.1.1'!D104,'9.2.1'!D104,'9.3.1'!D104,'9.4.1'!D104)</f>
        <v>5960720</v>
      </c>
    </row>
    <row r="103" spans="1:4" s="15" customFormat="1" ht="18" customHeight="1" thickBot="1">
      <c r="A103" s="60" t="s">
        <v>6</v>
      </c>
      <c r="B103" s="203" t="s">
        <v>352</v>
      </c>
      <c r="C103" s="53">
        <f>+C104+C106+C108</f>
        <v>519687590</v>
      </c>
      <c r="D103" s="53">
        <f>+D104+D106+D108</f>
        <v>528147436</v>
      </c>
    </row>
    <row r="104" spans="1:4" s="15" customFormat="1" ht="18" customHeight="1">
      <c r="A104" s="61" t="s">
        <v>78</v>
      </c>
      <c r="B104" s="95" t="s">
        <v>131</v>
      </c>
      <c r="C104" s="55">
        <f>SUM('9.1.1'!C106,'9.2.1'!C106,'9.3.1'!C106,'9.4.1'!C106)</f>
        <v>489687590</v>
      </c>
      <c r="D104" s="55">
        <f>SUM('9.1.1'!D106,'9.2.1'!D106,'9.3.1'!D106,'9.4.1'!D106)</f>
        <v>494065676</v>
      </c>
    </row>
    <row r="105" spans="1:4" s="15" customFormat="1" ht="18" customHeight="1">
      <c r="A105" s="61" t="s">
        <v>79</v>
      </c>
      <c r="B105" s="98" t="s">
        <v>249</v>
      </c>
      <c r="C105" s="55">
        <f>SUM('9.1.1'!C107,'9.2.1'!C107,'9.3.1'!C107,'9.4.1'!C107)</f>
        <v>0</v>
      </c>
      <c r="D105" s="55">
        <f>SUM('9.1.1'!D107,'9.2.1'!D107,'9.3.1'!D107,'9.4.1'!D107)</f>
        <v>0</v>
      </c>
    </row>
    <row r="106" spans="1:4" s="15" customFormat="1" ht="18" customHeight="1">
      <c r="A106" s="61" t="s">
        <v>80</v>
      </c>
      <c r="B106" s="98" t="s">
        <v>119</v>
      </c>
      <c r="C106" s="55">
        <f>SUM('9.1.1'!C108,'9.2.1'!C108,'9.3.1'!C108,'9.4.1'!C108)</f>
        <v>30000000</v>
      </c>
      <c r="D106" s="55">
        <f>SUM('9.1.1'!D108,'9.2.1'!D108,'9.3.1'!D108,'9.4.1'!D108)</f>
        <v>34081760</v>
      </c>
    </row>
    <row r="107" spans="1:4" s="15" customFormat="1" ht="18" customHeight="1">
      <c r="A107" s="61" t="s">
        <v>81</v>
      </c>
      <c r="B107" s="98" t="s">
        <v>250</v>
      </c>
      <c r="C107" s="55">
        <f>SUM('9.1.1'!C109,'9.2.1'!C109,'9.3.1'!C109,'9.4.1'!C109)</f>
        <v>0</v>
      </c>
      <c r="D107" s="55">
        <f>SUM('9.1.1'!D109,'9.2.1'!D109,'9.3.1'!D109,'9.4.1'!D109)</f>
        <v>0</v>
      </c>
    </row>
    <row r="108" spans="1:4" s="15" customFormat="1" ht="18" customHeight="1">
      <c r="A108" s="61" t="s">
        <v>82</v>
      </c>
      <c r="B108" s="204" t="s">
        <v>133</v>
      </c>
      <c r="C108" s="55">
        <f>SUM('9.1.1'!C110,'9.2.1'!C110,'9.3.1'!C110,'9.4.1'!C110)</f>
        <v>0</v>
      </c>
      <c r="D108" s="55">
        <f>SUM('9.1.1'!D110,'9.2.1'!D110,'9.3.1'!D110,'9.4.1'!D110)</f>
        <v>0</v>
      </c>
    </row>
    <row r="109" spans="1:4" s="15" customFormat="1" ht="25.5">
      <c r="A109" s="61" t="s">
        <v>91</v>
      </c>
      <c r="B109" s="205" t="s">
        <v>308</v>
      </c>
      <c r="C109" s="55">
        <f>SUM('9.1.1'!C111,'9.2.1'!C111,'9.3.1'!C111,'9.4.1'!C111)</f>
        <v>0</v>
      </c>
      <c r="D109" s="55">
        <f>SUM('9.1.1'!D111,'9.2.1'!D111,'9.3.1'!D111,'9.4.1'!D111)</f>
        <v>0</v>
      </c>
    </row>
    <row r="110" spans="1:4" s="15" customFormat="1" ht="25.5">
      <c r="A110" s="61" t="s">
        <v>93</v>
      </c>
      <c r="B110" s="102" t="s">
        <v>255</v>
      </c>
      <c r="C110" s="55">
        <f>SUM('9.1.1'!C112,'9.2.1'!C112,'9.3.1'!C112,'9.4.1'!C112)</f>
        <v>0</v>
      </c>
      <c r="D110" s="55">
        <f>SUM('9.1.1'!D112,'9.2.1'!D112,'9.3.1'!D112,'9.4.1'!D112)</f>
        <v>0</v>
      </c>
    </row>
    <row r="111" spans="1:4" s="15" customFormat="1" ht="25.5">
      <c r="A111" s="61" t="s">
        <v>120</v>
      </c>
      <c r="B111" s="95" t="s">
        <v>239</v>
      </c>
      <c r="C111" s="55">
        <f>SUM('9.1.1'!C113,'9.2.1'!C113,'9.3.1'!C113,'9.4.1'!C113)</f>
        <v>0</v>
      </c>
      <c r="D111" s="55">
        <f>SUM('9.1.1'!D113,'9.2.1'!D113,'9.3.1'!D113,'9.4.1'!D113)</f>
        <v>0</v>
      </c>
    </row>
    <row r="112" spans="1:4" s="15" customFormat="1" ht="18.75">
      <c r="A112" s="61" t="s">
        <v>121</v>
      </c>
      <c r="B112" s="95" t="s">
        <v>254</v>
      </c>
      <c r="C112" s="55">
        <f>SUM('9.1.1'!C114,'9.2.1'!C114,'9.3.1'!C114,'9.4.1'!C114)</f>
        <v>0</v>
      </c>
      <c r="D112" s="55">
        <f>SUM('9.1.1'!D114,'9.2.1'!D114,'9.3.1'!D114,'9.4.1'!D114)</f>
        <v>0</v>
      </c>
    </row>
    <row r="113" spans="1:4" s="15" customFormat="1" ht="18.75">
      <c r="A113" s="61" t="s">
        <v>122</v>
      </c>
      <c r="B113" s="95" t="s">
        <v>253</v>
      </c>
      <c r="C113" s="55">
        <f>SUM('9.1.1'!C115,'9.2.1'!C115,'9.3.1'!C115,'9.4.1'!C115)</f>
        <v>0</v>
      </c>
      <c r="D113" s="55">
        <f>SUM('9.1.1'!D115,'9.2.1'!D115,'9.3.1'!D115,'9.4.1'!D115)</f>
        <v>0</v>
      </c>
    </row>
    <row r="114" spans="1:4" s="15" customFormat="1" ht="25.5">
      <c r="A114" s="61" t="s">
        <v>246</v>
      </c>
      <c r="B114" s="95" t="s">
        <v>242</v>
      </c>
      <c r="C114" s="55">
        <f>SUM('9.1.1'!C116,'9.2.1'!C116,'9.3.1'!C116,'9.4.1'!C116)</f>
        <v>0</v>
      </c>
      <c r="D114" s="55">
        <f>SUM('9.1.1'!D116,'9.2.1'!D116,'9.3.1'!D116,'9.4.1'!D116)</f>
        <v>0</v>
      </c>
    </row>
    <row r="115" spans="1:4" s="15" customFormat="1" ht="18.75">
      <c r="A115" s="61" t="s">
        <v>247</v>
      </c>
      <c r="B115" s="95" t="s">
        <v>252</v>
      </c>
      <c r="C115" s="55">
        <f>SUM('9.1.1'!C117,'9.2.1'!C117,'9.3.1'!C117,'9.4.1'!C117)</f>
        <v>0</v>
      </c>
      <c r="D115" s="55">
        <f>SUM('9.1.1'!D117,'9.2.1'!D117,'9.3.1'!D117,'9.4.1'!D117)</f>
        <v>0</v>
      </c>
    </row>
    <row r="116" spans="1:4" s="15" customFormat="1" ht="26.25" thickBot="1">
      <c r="A116" s="82" t="s">
        <v>248</v>
      </c>
      <c r="B116" s="95" t="s">
        <v>251</v>
      </c>
      <c r="C116" s="55">
        <f>SUM('9.1.1'!C118,'9.2.1'!C118,'9.3.1'!C118,'9.4.1'!C118)</f>
        <v>0</v>
      </c>
      <c r="D116" s="55">
        <f>SUM('9.1.1'!D118,'9.2.1'!D118,'9.3.1'!D118,'9.4.1'!D118)</f>
        <v>0</v>
      </c>
    </row>
    <row r="117" spans="1:4" s="15" customFormat="1" ht="18" customHeight="1" thickBot="1">
      <c r="A117" s="60" t="s">
        <v>7</v>
      </c>
      <c r="B117" s="193" t="s">
        <v>256</v>
      </c>
      <c r="C117" s="53">
        <f>+C118+C119</f>
        <v>3000000</v>
      </c>
      <c r="D117" s="53">
        <f>+D118+D119</f>
        <v>3000000</v>
      </c>
    </row>
    <row r="118" spans="1:4" s="15" customFormat="1" ht="18" customHeight="1">
      <c r="A118" s="61" t="s">
        <v>61</v>
      </c>
      <c r="B118" s="102" t="s">
        <v>38</v>
      </c>
      <c r="C118" s="55">
        <f>SUM('9.1.1'!C120,'9.2.1'!C120,'9.3.1'!C120,'9.4.1'!C120)</f>
        <v>3000000</v>
      </c>
      <c r="D118" s="55">
        <f>SUM('9.1.1'!D120,'9.2.1'!D120,'9.3.1'!D120,'9.4.1'!D120)</f>
        <v>3000000</v>
      </c>
    </row>
    <row r="119" spans="1:4" s="15" customFormat="1" ht="18" customHeight="1" thickBot="1">
      <c r="A119" s="63" t="s">
        <v>62</v>
      </c>
      <c r="B119" s="98" t="s">
        <v>39</v>
      </c>
      <c r="C119" s="55">
        <f>SUM('9.1.1'!C121,'9.2.1'!C121,'9.3.1'!C121,'9.4.1'!C121)</f>
        <v>0</v>
      </c>
      <c r="D119" s="55">
        <f>SUM('9.1.1'!D121,'9.2.1'!D121,'9.3.1'!D121,'9.4.1'!D121)</f>
        <v>0</v>
      </c>
    </row>
    <row r="120" spans="1:4" s="15" customFormat="1" ht="18" customHeight="1" thickBot="1">
      <c r="A120" s="60" t="s">
        <v>8</v>
      </c>
      <c r="B120" s="193" t="s">
        <v>257</v>
      </c>
      <c r="C120" s="53">
        <f>+C87+C103+C117</f>
        <v>876792672</v>
      </c>
      <c r="D120" s="53">
        <f>+D87+D103+D117</f>
        <v>896313366</v>
      </c>
    </row>
    <row r="121" spans="1:4" s="15" customFormat="1" ht="18" customHeight="1" thickBot="1">
      <c r="A121" s="60" t="s">
        <v>9</v>
      </c>
      <c r="B121" s="193" t="s">
        <v>360</v>
      </c>
      <c r="C121" s="53">
        <f>+C122+C123+C124</f>
        <v>0</v>
      </c>
      <c r="D121" s="53">
        <f>+D122+D123+D124</f>
        <v>0</v>
      </c>
    </row>
    <row r="122" spans="1:4" s="15" customFormat="1" ht="18" customHeight="1">
      <c r="A122" s="61" t="s">
        <v>65</v>
      </c>
      <c r="B122" s="102" t="s">
        <v>258</v>
      </c>
      <c r="C122" s="55">
        <f>SUM('9.1.1'!C124,'9.2.1'!C124,'9.3.1'!C124,'9.4.1'!C124)</f>
        <v>0</v>
      </c>
      <c r="D122" s="55">
        <f>SUM('9.1.1'!D124,'9.2.1'!D124,'9.3.1'!D124,'9.4.1'!D124)</f>
        <v>0</v>
      </c>
    </row>
    <row r="123" spans="1:4" s="15" customFormat="1" ht="18" customHeight="1">
      <c r="A123" s="61" t="s">
        <v>66</v>
      </c>
      <c r="B123" s="102" t="s">
        <v>361</v>
      </c>
      <c r="C123" s="55">
        <f>SUM('9.1.1'!C125,'9.2.1'!C125,'9.3.1'!C125,'9.4.1'!C125)</f>
        <v>0</v>
      </c>
      <c r="D123" s="55">
        <f>SUM('9.1.1'!D125,'9.2.1'!D125,'9.3.1'!D125,'9.4.1'!D125)</f>
        <v>0</v>
      </c>
    </row>
    <row r="124" spans="1:4" s="15" customFormat="1" ht="18" customHeight="1" thickBot="1">
      <c r="A124" s="82" t="s">
        <v>67</v>
      </c>
      <c r="B124" s="206" t="s">
        <v>259</v>
      </c>
      <c r="C124" s="55">
        <f>SUM('9.1.1'!C126,'9.2.1'!C126,'9.3.1'!C126,'9.4.1'!C126)</f>
        <v>0</v>
      </c>
      <c r="D124" s="55">
        <f>SUM('9.1.1'!D126,'9.2.1'!D126,'9.3.1'!D126,'9.4.1'!D126)</f>
        <v>0</v>
      </c>
    </row>
    <row r="125" spans="1:4" s="15" customFormat="1" ht="18" customHeight="1" thickBot="1">
      <c r="A125" s="60" t="s">
        <v>10</v>
      </c>
      <c r="B125" s="193" t="s">
        <v>294</v>
      </c>
      <c r="C125" s="53">
        <f>+C126+C127+C128+C129</f>
        <v>0</v>
      </c>
      <c r="D125" s="53">
        <f>+D126+D127+D128+D129</f>
        <v>0</v>
      </c>
    </row>
    <row r="126" spans="1:4" s="15" customFormat="1" ht="18" customHeight="1">
      <c r="A126" s="61" t="s">
        <v>68</v>
      </c>
      <c r="B126" s="102" t="s">
        <v>260</v>
      </c>
      <c r="C126" s="55">
        <f>SUM('9.1.1'!C128,'9.2.1'!C128,'9.3.1'!C128,'9.4.1'!C128)</f>
        <v>0</v>
      </c>
      <c r="D126" s="55">
        <f>SUM('9.1.1'!D128,'9.2.1'!D128,'9.3.1'!D128,'9.4.1'!D128)</f>
        <v>0</v>
      </c>
    </row>
    <row r="127" spans="1:4" s="15" customFormat="1" ht="18" customHeight="1">
      <c r="A127" s="61" t="s">
        <v>69</v>
      </c>
      <c r="B127" s="102" t="s">
        <v>261</v>
      </c>
      <c r="C127" s="55">
        <f>SUM('9.1.1'!C129,'9.2.1'!C129,'9.3.1'!C129,'9.4.1'!C129)</f>
        <v>0</v>
      </c>
      <c r="D127" s="55">
        <f>SUM('9.1.1'!D129,'9.2.1'!D129,'9.3.1'!D129,'9.4.1'!D129)</f>
        <v>0</v>
      </c>
    </row>
    <row r="128" spans="1:4" s="15" customFormat="1" ht="18" customHeight="1">
      <c r="A128" s="61" t="s">
        <v>177</v>
      </c>
      <c r="B128" s="102" t="s">
        <v>262</v>
      </c>
      <c r="C128" s="55">
        <f>SUM('9.1.1'!C130,'9.2.1'!C130,'9.3.1'!C130,'9.4.1'!C130)</f>
        <v>0</v>
      </c>
      <c r="D128" s="55">
        <f>SUM('9.1.1'!D130,'9.2.1'!D130,'9.3.1'!D130,'9.4.1'!D130)</f>
        <v>0</v>
      </c>
    </row>
    <row r="129" spans="1:4" s="15" customFormat="1" ht="18" customHeight="1" thickBot="1">
      <c r="A129" s="82" t="s">
        <v>178</v>
      </c>
      <c r="B129" s="206" t="s">
        <v>263</v>
      </c>
      <c r="C129" s="55">
        <f>SUM('9.1.1'!C131,'9.2.1'!C131,'9.3.1'!C131,'9.4.1'!C131)</f>
        <v>0</v>
      </c>
      <c r="D129" s="55">
        <f>SUM('9.1.1'!D131,'9.2.1'!D131,'9.3.1'!D131,'9.4.1'!D131)</f>
        <v>0</v>
      </c>
    </row>
    <row r="130" spans="1:4" s="15" customFormat="1" ht="18" customHeight="1" thickBot="1">
      <c r="A130" s="60" t="s">
        <v>11</v>
      </c>
      <c r="B130" s="193" t="s">
        <v>264</v>
      </c>
      <c r="C130" s="53">
        <f>+C131+C132+C133+C134</f>
        <v>6227560</v>
      </c>
      <c r="D130" s="53">
        <f>+D131+D132+D133+D134</f>
        <v>6227560</v>
      </c>
    </row>
    <row r="131" spans="1:4" s="15" customFormat="1" ht="18" customHeight="1">
      <c r="A131" s="61" t="s">
        <v>70</v>
      </c>
      <c r="B131" s="102" t="s">
        <v>265</v>
      </c>
      <c r="C131" s="55">
        <f>SUM('9.1.1'!C133,'9.2.1'!C133,'9.3.1'!C133,'9.4.1'!C133)</f>
        <v>0</v>
      </c>
      <c r="D131" s="55">
        <f>SUM('9.1.1'!D133,'9.2.1'!D133,'9.3.1'!D133,'9.4.1'!D133)</f>
        <v>0</v>
      </c>
    </row>
    <row r="132" spans="1:4" s="15" customFormat="1" ht="18" customHeight="1">
      <c r="A132" s="61" t="s">
        <v>71</v>
      </c>
      <c r="B132" s="102" t="s">
        <v>274</v>
      </c>
      <c r="C132" s="55">
        <f>SUM('9.1.1'!C134,'9.2.1'!C134,'9.3.1'!C134,'9.4.1'!C134)</f>
        <v>6227560</v>
      </c>
      <c r="D132" s="55">
        <f>SUM('9.1.1'!D134,'9.2.1'!D134,'9.3.1'!D134,'9.4.1'!D134)</f>
        <v>6227560</v>
      </c>
    </row>
    <row r="133" spans="1:4" s="15" customFormat="1" ht="18" customHeight="1">
      <c r="A133" s="61" t="s">
        <v>187</v>
      </c>
      <c r="B133" s="102" t="s">
        <v>266</v>
      </c>
      <c r="C133" s="55">
        <f>SUM('9.1.1'!C135,'9.2.1'!C135,'9.3.1'!C135,'9.4.1'!C135)</f>
        <v>0</v>
      </c>
      <c r="D133" s="55">
        <f>SUM('9.1.1'!D135,'9.2.1'!D135,'9.3.1'!D135,'9.4.1'!D135)</f>
        <v>0</v>
      </c>
    </row>
    <row r="134" spans="1:4" s="15" customFormat="1" ht="18" customHeight="1" thickBot="1">
      <c r="A134" s="82" t="s">
        <v>188</v>
      </c>
      <c r="B134" s="206" t="s">
        <v>320</v>
      </c>
      <c r="C134" s="55">
        <v>0</v>
      </c>
      <c r="D134" s="55">
        <v>0</v>
      </c>
    </row>
    <row r="135" spans="1:4" s="15" customFormat="1" ht="18" customHeight="1" thickBot="1">
      <c r="A135" s="60" t="s">
        <v>12</v>
      </c>
      <c r="B135" s="193" t="s">
        <v>267</v>
      </c>
      <c r="C135" s="55">
        <f>SUM('9.1.1'!C137,'9.2.1'!C137,'9.3.1'!C137,'9.4.1'!C137)</f>
        <v>0</v>
      </c>
      <c r="D135" s="55">
        <f>SUM('9.1.1'!D137,'9.2.1'!D137,'9.3.1'!D137,'9.4.1'!D137)</f>
        <v>0</v>
      </c>
    </row>
    <row r="136" spans="1:4" s="15" customFormat="1" ht="18" customHeight="1">
      <c r="A136" s="61" t="s">
        <v>113</v>
      </c>
      <c r="B136" s="102" t="s">
        <v>268</v>
      </c>
      <c r="C136" s="55">
        <f>SUM('9.1.1'!C138,'9.2.1'!C138,'9.3.1'!C138,'9.4.1'!C138)</f>
        <v>0</v>
      </c>
      <c r="D136" s="55">
        <f>SUM('9.1.1'!D138,'9.2.1'!D138,'9.3.1'!D138,'9.4.1'!D138)</f>
        <v>0</v>
      </c>
    </row>
    <row r="137" spans="1:4" s="15" customFormat="1" ht="18" customHeight="1">
      <c r="A137" s="61" t="s">
        <v>114</v>
      </c>
      <c r="B137" s="102" t="s">
        <v>269</v>
      </c>
      <c r="C137" s="55">
        <f>SUM('9.1.1'!C139,'9.2.1'!C139,'9.3.1'!C139,'9.4.1'!C139)</f>
        <v>0</v>
      </c>
      <c r="D137" s="55">
        <f>SUM('9.1.1'!D139,'9.2.1'!D139,'9.3.1'!D139,'9.4.1'!D139)</f>
        <v>0</v>
      </c>
    </row>
    <row r="138" spans="1:4" s="15" customFormat="1" ht="18" customHeight="1">
      <c r="A138" s="61" t="s">
        <v>132</v>
      </c>
      <c r="B138" s="102" t="s">
        <v>270</v>
      </c>
      <c r="C138" s="55">
        <f>SUM('9.1.1'!C140,'9.2.1'!C140,'9.3.1'!C140,'9.4.1'!C140)</f>
        <v>0</v>
      </c>
      <c r="D138" s="55">
        <f>SUM('9.1.1'!D140,'9.2.1'!D140,'9.3.1'!D140,'9.4.1'!D140)</f>
        <v>0</v>
      </c>
    </row>
    <row r="139" spans="1:4" s="15" customFormat="1" ht="18" customHeight="1" thickBot="1">
      <c r="A139" s="61" t="s">
        <v>190</v>
      </c>
      <c r="B139" s="102" t="s">
        <v>271</v>
      </c>
      <c r="C139" s="55">
        <f>SUM('9.1.1'!C141,'9.2.1'!C141,'9.3.1'!C141,'9.4.1'!C141)</f>
        <v>0</v>
      </c>
      <c r="D139" s="55">
        <f>SUM('9.1.1'!D141,'9.2.1'!D141,'9.3.1'!D141,'9.4.1'!D141)</f>
        <v>0</v>
      </c>
    </row>
    <row r="140" spans="1:4" s="15" customFormat="1" ht="18" customHeight="1" thickBot="1">
      <c r="A140" s="60" t="s">
        <v>13</v>
      </c>
      <c r="B140" s="193" t="s">
        <v>272</v>
      </c>
      <c r="C140" s="86">
        <f>+C121+C125+C130+C135</f>
        <v>6227560</v>
      </c>
      <c r="D140" s="86">
        <f>+D121+D125+D130+D135</f>
        <v>6227560</v>
      </c>
    </row>
    <row r="141" spans="1:4" s="15" customFormat="1" ht="18" customHeight="1" thickBot="1">
      <c r="A141" s="87" t="s">
        <v>14</v>
      </c>
      <c r="B141" s="207" t="s">
        <v>273</v>
      </c>
      <c r="C141" s="86">
        <f>+C120+C140</f>
        <v>883020232</v>
      </c>
      <c r="D141" s="86">
        <f>+D120+D140</f>
        <v>902540926</v>
      </c>
    </row>
    <row r="142" spans="1:4" s="15" customFormat="1" ht="18" customHeight="1" thickBot="1">
      <c r="A142" s="88"/>
      <c r="B142" s="89"/>
      <c r="C142" s="75"/>
      <c r="D142" s="75"/>
    </row>
    <row r="143" spans="1:6" s="15" customFormat="1" ht="18" customHeight="1" thickBot="1">
      <c r="A143" s="90" t="s">
        <v>338</v>
      </c>
      <c r="B143" s="91"/>
      <c r="C143" s="92"/>
      <c r="D143" s="92"/>
      <c r="E143" s="23"/>
      <c r="F143" s="23"/>
    </row>
    <row r="144" spans="1:4" s="21" customFormat="1" ht="18" customHeight="1" thickBot="1">
      <c r="A144" s="90" t="s">
        <v>128</v>
      </c>
      <c r="B144" s="91"/>
      <c r="C144" s="92"/>
      <c r="D144" s="92"/>
    </row>
    <row r="145" spans="3:4" s="15" customFormat="1" ht="18" customHeight="1">
      <c r="C145" s="24"/>
      <c r="D145" s="24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2019. ÉVI KÖTELEZŐ FELADATOK KÖLTSÉGVETÉSÉNEK ÖSSZEVONT MÉRLEGE
&amp;10
&amp;R&amp;"Times New Roman CE,Félkövér dőlt"&amp;11 1. melléklet az 6/2019 (IX.30.) önkormányzati rendelethez</oddHeader>
  </headerFooter>
  <rowBreaks count="1" manualBreakCount="1">
    <brk id="85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BreakPreview" zoomScale="60" workbookViewId="0" topLeftCell="A1">
      <selection activeCell="E5" sqref="E5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6.125" style="11" bestFit="1" customWidth="1"/>
    <col min="4" max="5" width="21.625" style="11" customWidth="1"/>
    <col min="6" max="16384" width="9.375" style="12" customWidth="1"/>
  </cols>
  <sheetData>
    <row r="1" spans="1:5" s="15" customFormat="1" ht="45.75" customHeight="1">
      <c r="A1" s="293" t="s">
        <v>369</v>
      </c>
      <c r="B1" s="293"/>
      <c r="C1" s="293"/>
      <c r="D1" s="293"/>
      <c r="E1" s="293"/>
    </row>
    <row r="2" spans="1:3" s="15" customFormat="1" ht="18" customHeight="1">
      <c r="A2" s="181"/>
      <c r="B2" s="292" t="s">
        <v>368</v>
      </c>
      <c r="C2" s="292"/>
    </row>
    <row r="3" spans="1:3" s="15" customFormat="1" ht="18" customHeight="1">
      <c r="A3" s="281" t="s">
        <v>2</v>
      </c>
      <c r="B3" s="281"/>
      <c r="C3" s="281"/>
    </row>
    <row r="4" spans="1:5" s="15" customFormat="1" ht="18" customHeight="1" thickBot="1">
      <c r="A4" s="282"/>
      <c r="B4" s="282"/>
      <c r="C4" s="16"/>
      <c r="D4" s="16"/>
      <c r="E4" s="16" t="s">
        <v>341</v>
      </c>
    </row>
    <row r="5" spans="1:5" s="15" customFormat="1" ht="30.75" thickBot="1">
      <c r="A5" s="228" t="s">
        <v>47</v>
      </c>
      <c r="B5" s="208" t="s">
        <v>4</v>
      </c>
      <c r="C5" s="18" t="s">
        <v>315</v>
      </c>
      <c r="D5" s="18" t="s">
        <v>387</v>
      </c>
      <c r="E5" s="18" t="s">
        <v>388</v>
      </c>
    </row>
    <row r="6" spans="1:5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  <c r="E6" s="227">
        <v>5</v>
      </c>
    </row>
    <row r="7" spans="1:5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  <c r="E7" s="53">
        <f>SUM(E8:E11)</f>
        <v>0</v>
      </c>
    </row>
    <row r="8" spans="1:5" s="21" customFormat="1" ht="27">
      <c r="A8" s="61" t="s">
        <v>72</v>
      </c>
      <c r="B8" s="169" t="s">
        <v>321</v>
      </c>
      <c r="C8" s="55"/>
      <c r="D8" s="55"/>
      <c r="E8" s="55"/>
    </row>
    <row r="9" spans="1:5" s="21" customFormat="1" ht="27">
      <c r="A9" s="62" t="s">
        <v>73</v>
      </c>
      <c r="B9" s="93" t="s">
        <v>322</v>
      </c>
      <c r="C9" s="57"/>
      <c r="D9" s="57"/>
      <c r="E9" s="57"/>
    </row>
    <row r="10" spans="1:5" s="21" customFormat="1" ht="27">
      <c r="A10" s="62" t="s">
        <v>74</v>
      </c>
      <c r="B10" s="93" t="s">
        <v>323</v>
      </c>
      <c r="C10" s="57"/>
      <c r="D10" s="57"/>
      <c r="E10" s="57"/>
    </row>
    <row r="11" spans="1:5" s="21" customFormat="1" ht="18.75">
      <c r="A11" s="62" t="s">
        <v>317</v>
      </c>
      <c r="B11" s="93" t="s">
        <v>324</v>
      </c>
      <c r="C11" s="57"/>
      <c r="D11" s="57"/>
      <c r="E11" s="57"/>
    </row>
    <row r="12" spans="1:5" s="21" customFormat="1" ht="25.5">
      <c r="A12" s="62" t="s">
        <v>86</v>
      </c>
      <c r="B12" s="190" t="s">
        <v>326</v>
      </c>
      <c r="C12" s="58"/>
      <c r="D12" s="58"/>
      <c r="E12" s="58"/>
    </row>
    <row r="13" spans="1:5" s="21" customFormat="1" ht="19.5" thickBot="1">
      <c r="A13" s="63" t="s">
        <v>318</v>
      </c>
      <c r="B13" s="93" t="s">
        <v>325</v>
      </c>
      <c r="C13" s="59"/>
      <c r="D13" s="59"/>
      <c r="E13" s="59"/>
    </row>
    <row r="14" spans="1:5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  <c r="E14" s="53">
        <f>+E15+E16+E17+E18+E19</f>
        <v>0</v>
      </c>
    </row>
    <row r="15" spans="1:5" s="21" customFormat="1" ht="18" customHeight="1">
      <c r="A15" s="61" t="s">
        <v>78</v>
      </c>
      <c r="B15" s="169" t="s">
        <v>153</v>
      </c>
      <c r="C15" s="55"/>
      <c r="D15" s="55"/>
      <c r="E15" s="55"/>
    </row>
    <row r="16" spans="1:5" s="21" customFormat="1" ht="27">
      <c r="A16" s="62" t="s">
        <v>79</v>
      </c>
      <c r="B16" s="93" t="s">
        <v>154</v>
      </c>
      <c r="C16" s="57"/>
      <c r="D16" s="57"/>
      <c r="E16" s="57"/>
    </row>
    <row r="17" spans="1:5" s="21" customFormat="1" ht="27">
      <c r="A17" s="62" t="s">
        <v>80</v>
      </c>
      <c r="B17" s="93" t="s">
        <v>304</v>
      </c>
      <c r="C17" s="57"/>
      <c r="D17" s="57"/>
      <c r="E17" s="57"/>
    </row>
    <row r="18" spans="1:5" s="21" customFormat="1" ht="27">
      <c r="A18" s="62" t="s">
        <v>81</v>
      </c>
      <c r="B18" s="93" t="s">
        <v>305</v>
      </c>
      <c r="C18" s="57"/>
      <c r="D18" s="57"/>
      <c r="E18" s="57"/>
    </row>
    <row r="19" spans="1:5" s="21" customFormat="1" ht="25.5">
      <c r="A19" s="62" t="s">
        <v>82</v>
      </c>
      <c r="B19" s="51" t="s">
        <v>327</v>
      </c>
      <c r="C19" s="57"/>
      <c r="D19" s="57"/>
      <c r="E19" s="57"/>
    </row>
    <row r="20" spans="1:5" s="21" customFormat="1" ht="19.5" thickBot="1">
      <c r="A20" s="63" t="s">
        <v>91</v>
      </c>
      <c r="B20" s="192" t="s">
        <v>155</v>
      </c>
      <c r="C20" s="65"/>
      <c r="D20" s="65"/>
      <c r="E20" s="65"/>
    </row>
    <row r="21" spans="1:5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  <c r="E21" s="53">
        <f>+E22+E23+E24+E25+E26</f>
        <v>0</v>
      </c>
    </row>
    <row r="22" spans="1:5" s="21" customFormat="1" ht="18.75">
      <c r="A22" s="61" t="s">
        <v>61</v>
      </c>
      <c r="B22" s="169" t="s">
        <v>319</v>
      </c>
      <c r="C22" s="55"/>
      <c r="D22" s="55"/>
      <c r="E22" s="55"/>
    </row>
    <row r="23" spans="1:5" s="21" customFormat="1" ht="27">
      <c r="A23" s="62" t="s">
        <v>62</v>
      </c>
      <c r="B23" s="93" t="s">
        <v>156</v>
      </c>
      <c r="C23" s="57"/>
      <c r="D23" s="57"/>
      <c r="E23" s="57"/>
    </row>
    <row r="24" spans="1:5" s="21" customFormat="1" ht="27">
      <c r="A24" s="62" t="s">
        <v>63</v>
      </c>
      <c r="B24" s="93" t="s">
        <v>306</v>
      </c>
      <c r="C24" s="57"/>
      <c r="D24" s="57"/>
      <c r="E24" s="57"/>
    </row>
    <row r="25" spans="1:5" s="21" customFormat="1" ht="27">
      <c r="A25" s="62" t="s">
        <v>64</v>
      </c>
      <c r="B25" s="93" t="s">
        <v>307</v>
      </c>
      <c r="C25" s="57"/>
      <c r="D25" s="57"/>
      <c r="E25" s="57"/>
    </row>
    <row r="26" spans="1:5" s="21" customFormat="1" ht="18.75">
      <c r="A26" s="62" t="s">
        <v>103</v>
      </c>
      <c r="B26" s="93" t="s">
        <v>157</v>
      </c>
      <c r="C26" s="57"/>
      <c r="D26" s="57"/>
      <c r="E26" s="57"/>
    </row>
    <row r="27" spans="1:5" s="21" customFormat="1" ht="18" customHeight="1" thickBot="1">
      <c r="A27" s="63" t="s">
        <v>104</v>
      </c>
      <c r="B27" s="192" t="s">
        <v>158</v>
      </c>
      <c r="C27" s="65"/>
      <c r="D27" s="65"/>
      <c r="E27" s="65"/>
    </row>
    <row r="28" spans="1:5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  <c r="E28" s="53">
        <f>+E29+E32+E33+E34</f>
        <v>0</v>
      </c>
    </row>
    <row r="29" spans="1:5" s="21" customFormat="1" ht="18" customHeight="1">
      <c r="A29" s="61" t="s">
        <v>160</v>
      </c>
      <c r="B29" s="169" t="s">
        <v>166</v>
      </c>
      <c r="C29" s="66">
        <f>SUM(C30:C31)</f>
        <v>0</v>
      </c>
      <c r="D29" s="66">
        <f>SUM(D30:D31)</f>
        <v>0</v>
      </c>
      <c r="E29" s="66">
        <f>SUM(E30:E31)</f>
        <v>0</v>
      </c>
    </row>
    <row r="30" spans="1:5" s="21" customFormat="1" ht="18" customHeight="1">
      <c r="A30" s="62" t="s">
        <v>161</v>
      </c>
      <c r="B30" s="93" t="s">
        <v>329</v>
      </c>
      <c r="C30" s="94"/>
      <c r="D30" s="94"/>
      <c r="E30" s="94"/>
    </row>
    <row r="31" spans="1:5" s="21" customFormat="1" ht="18" customHeight="1">
      <c r="A31" s="62" t="s">
        <v>162</v>
      </c>
      <c r="B31" s="93" t="s">
        <v>330</v>
      </c>
      <c r="C31" s="94"/>
      <c r="D31" s="94"/>
      <c r="E31" s="94"/>
    </row>
    <row r="32" spans="1:5" s="21" customFormat="1" ht="18" customHeight="1">
      <c r="A32" s="62" t="s">
        <v>163</v>
      </c>
      <c r="B32" s="93" t="s">
        <v>331</v>
      </c>
      <c r="C32" s="57"/>
      <c r="D32" s="57"/>
      <c r="E32" s="57"/>
    </row>
    <row r="33" spans="1:5" s="21" customFormat="1" ht="18.75">
      <c r="A33" s="62" t="s">
        <v>164</v>
      </c>
      <c r="B33" s="93" t="s">
        <v>167</v>
      </c>
      <c r="C33" s="57"/>
      <c r="D33" s="57"/>
      <c r="E33" s="57"/>
    </row>
    <row r="34" spans="1:5" s="21" customFormat="1" ht="18" customHeight="1" thickBot="1">
      <c r="A34" s="63" t="s">
        <v>165</v>
      </c>
      <c r="B34" s="192" t="s">
        <v>168</v>
      </c>
      <c r="C34" s="65"/>
      <c r="D34" s="65"/>
      <c r="E34" s="65"/>
    </row>
    <row r="35" spans="1:5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  <c r="E35" s="53">
        <f>SUM(E36:E45)</f>
        <v>0</v>
      </c>
    </row>
    <row r="36" spans="1:5" s="21" customFormat="1" ht="18" customHeight="1">
      <c r="A36" s="61" t="s">
        <v>65</v>
      </c>
      <c r="B36" s="169" t="s">
        <v>172</v>
      </c>
      <c r="C36" s="55"/>
      <c r="D36" s="55"/>
      <c r="E36" s="55"/>
    </row>
    <row r="37" spans="1:5" s="21" customFormat="1" ht="18" customHeight="1">
      <c r="A37" s="62" t="s">
        <v>66</v>
      </c>
      <c r="B37" s="93" t="s">
        <v>332</v>
      </c>
      <c r="C37" s="57"/>
      <c r="D37" s="57"/>
      <c r="E37" s="57"/>
    </row>
    <row r="38" spans="1:5" s="21" customFormat="1" ht="18" customHeight="1">
      <c r="A38" s="62" t="s">
        <v>67</v>
      </c>
      <c r="B38" s="93" t="s">
        <v>333</v>
      </c>
      <c r="C38" s="57"/>
      <c r="D38" s="57"/>
      <c r="E38" s="57"/>
    </row>
    <row r="39" spans="1:5" s="21" customFormat="1" ht="18" customHeight="1">
      <c r="A39" s="62" t="s">
        <v>107</v>
      </c>
      <c r="B39" s="93" t="s">
        <v>334</v>
      </c>
      <c r="C39" s="57"/>
      <c r="D39" s="57"/>
      <c r="E39" s="57"/>
    </row>
    <row r="40" spans="1:5" s="21" customFormat="1" ht="18" customHeight="1">
      <c r="A40" s="62" t="s">
        <v>108</v>
      </c>
      <c r="B40" s="93" t="s">
        <v>335</v>
      </c>
      <c r="C40" s="57"/>
      <c r="D40" s="57"/>
      <c r="E40" s="57"/>
    </row>
    <row r="41" spans="1:5" s="21" customFormat="1" ht="18" customHeight="1">
      <c r="A41" s="62" t="s">
        <v>109</v>
      </c>
      <c r="B41" s="93" t="s">
        <v>336</v>
      </c>
      <c r="C41" s="57"/>
      <c r="D41" s="57"/>
      <c r="E41" s="57"/>
    </row>
    <row r="42" spans="1:5" s="21" customFormat="1" ht="18" customHeight="1">
      <c r="A42" s="62" t="s">
        <v>110</v>
      </c>
      <c r="B42" s="93" t="s">
        <v>173</v>
      </c>
      <c r="C42" s="57"/>
      <c r="D42" s="57"/>
      <c r="E42" s="57"/>
    </row>
    <row r="43" spans="1:5" s="21" customFormat="1" ht="18" customHeight="1">
      <c r="A43" s="62" t="s">
        <v>111</v>
      </c>
      <c r="B43" s="93" t="s">
        <v>174</v>
      </c>
      <c r="C43" s="57"/>
      <c r="D43" s="57"/>
      <c r="E43" s="57"/>
    </row>
    <row r="44" spans="1:5" s="21" customFormat="1" ht="18" customHeight="1">
      <c r="A44" s="62" t="s">
        <v>170</v>
      </c>
      <c r="B44" s="93" t="s">
        <v>175</v>
      </c>
      <c r="C44" s="57"/>
      <c r="D44" s="57"/>
      <c r="E44" s="57"/>
    </row>
    <row r="45" spans="1:5" s="21" customFormat="1" ht="18" customHeight="1" thickBot="1">
      <c r="A45" s="63" t="s">
        <v>171</v>
      </c>
      <c r="B45" s="192" t="s">
        <v>337</v>
      </c>
      <c r="C45" s="65"/>
      <c r="D45" s="65"/>
      <c r="E45" s="65"/>
    </row>
    <row r="46" spans="1:5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  <c r="E46" s="53">
        <f>SUM(E47:E51)</f>
        <v>0</v>
      </c>
    </row>
    <row r="47" spans="1:5" s="21" customFormat="1" ht="18" customHeight="1">
      <c r="A47" s="61" t="s">
        <v>68</v>
      </c>
      <c r="B47" s="169" t="s">
        <v>180</v>
      </c>
      <c r="C47" s="55"/>
      <c r="D47" s="55"/>
      <c r="E47" s="55"/>
    </row>
    <row r="48" spans="1:5" s="21" customFormat="1" ht="18" customHeight="1">
      <c r="A48" s="62" t="s">
        <v>69</v>
      </c>
      <c r="B48" s="93" t="s">
        <v>181</v>
      </c>
      <c r="C48" s="57"/>
      <c r="D48" s="57"/>
      <c r="E48" s="57"/>
    </row>
    <row r="49" spans="1:5" s="21" customFormat="1" ht="18" customHeight="1">
      <c r="A49" s="62" t="s">
        <v>177</v>
      </c>
      <c r="B49" s="93" t="s">
        <v>182</v>
      </c>
      <c r="C49" s="57"/>
      <c r="D49" s="57"/>
      <c r="E49" s="57"/>
    </row>
    <row r="50" spans="1:5" s="21" customFormat="1" ht="18" customHeight="1">
      <c r="A50" s="62" t="s">
        <v>178</v>
      </c>
      <c r="B50" s="93" t="s">
        <v>183</v>
      </c>
      <c r="C50" s="57"/>
      <c r="D50" s="57"/>
      <c r="E50" s="57"/>
    </row>
    <row r="51" spans="1:5" s="21" customFormat="1" ht="18" customHeight="1" thickBot="1">
      <c r="A51" s="63" t="s">
        <v>179</v>
      </c>
      <c r="B51" s="192" t="s">
        <v>184</v>
      </c>
      <c r="C51" s="65"/>
      <c r="D51" s="65"/>
      <c r="E51" s="65"/>
    </row>
    <row r="52" spans="1:5" s="21" customFormat="1" ht="26.25" thickBot="1">
      <c r="A52" s="60" t="s">
        <v>112</v>
      </c>
      <c r="B52" s="193" t="s">
        <v>328</v>
      </c>
      <c r="C52" s="53"/>
      <c r="D52" s="53"/>
      <c r="E52" s="53"/>
    </row>
    <row r="53" spans="1:5" s="21" customFormat="1" ht="27">
      <c r="A53" s="61" t="s">
        <v>70</v>
      </c>
      <c r="B53" s="169" t="s">
        <v>311</v>
      </c>
      <c r="C53" s="55"/>
      <c r="D53" s="55"/>
      <c r="E53" s="55"/>
    </row>
    <row r="54" spans="1:5" s="21" customFormat="1" ht="27">
      <c r="A54" s="62" t="s">
        <v>71</v>
      </c>
      <c r="B54" s="93" t="s">
        <v>312</v>
      </c>
      <c r="C54" s="57"/>
      <c r="D54" s="57"/>
      <c r="E54" s="57"/>
    </row>
    <row r="55" spans="1:5" s="21" customFormat="1" ht="18.75">
      <c r="A55" s="62" t="s">
        <v>187</v>
      </c>
      <c r="B55" s="93" t="s">
        <v>185</v>
      </c>
      <c r="C55" s="57"/>
      <c r="D55" s="57"/>
      <c r="E55" s="57"/>
    </row>
    <row r="56" spans="1:5" s="21" customFormat="1" ht="19.5" thickBot="1">
      <c r="A56" s="63" t="s">
        <v>188</v>
      </c>
      <c r="B56" s="192" t="s">
        <v>186</v>
      </c>
      <c r="C56" s="65"/>
      <c r="D56" s="65"/>
      <c r="E56" s="65"/>
    </row>
    <row r="57" spans="1:5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  <c r="E57" s="53">
        <f>SUM(E58:E60)</f>
        <v>0</v>
      </c>
    </row>
    <row r="58" spans="1:5" s="21" customFormat="1" ht="27">
      <c r="A58" s="61" t="s">
        <v>113</v>
      </c>
      <c r="B58" s="169" t="s">
        <v>313</v>
      </c>
      <c r="C58" s="57"/>
      <c r="D58" s="57"/>
      <c r="E58" s="57"/>
    </row>
    <row r="59" spans="1:5" s="21" customFormat="1" ht="18.75">
      <c r="A59" s="62" t="s">
        <v>114</v>
      </c>
      <c r="B59" s="93" t="s">
        <v>314</v>
      </c>
      <c r="C59" s="57"/>
      <c r="D59" s="57"/>
      <c r="E59" s="57"/>
    </row>
    <row r="60" spans="1:5" s="21" customFormat="1" ht="18.75">
      <c r="A60" s="62" t="s">
        <v>132</v>
      </c>
      <c r="B60" s="93" t="s">
        <v>191</v>
      </c>
      <c r="C60" s="57"/>
      <c r="D60" s="57"/>
      <c r="E60" s="57"/>
    </row>
    <row r="61" spans="1:5" s="21" customFormat="1" ht="19.5" thickBot="1">
      <c r="A61" s="63" t="s">
        <v>190</v>
      </c>
      <c r="B61" s="192" t="s">
        <v>192</v>
      </c>
      <c r="C61" s="57"/>
      <c r="D61" s="57"/>
      <c r="E61" s="57"/>
    </row>
    <row r="62" spans="1:5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  <c r="E62" s="53">
        <f>+E7+E14+E21+E28+E35+E46+E52+E57</f>
        <v>0</v>
      </c>
    </row>
    <row r="63" spans="1:5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  <c r="E63" s="53">
        <f>SUM(E64:E66)</f>
        <v>0</v>
      </c>
    </row>
    <row r="64" spans="1:5" s="21" customFormat="1" ht="18" customHeight="1">
      <c r="A64" s="61" t="s">
        <v>222</v>
      </c>
      <c r="B64" s="169" t="s">
        <v>194</v>
      </c>
      <c r="C64" s="57"/>
      <c r="D64" s="57"/>
      <c r="E64" s="57"/>
    </row>
    <row r="65" spans="1:5" s="21" customFormat="1" ht="27">
      <c r="A65" s="62" t="s">
        <v>231</v>
      </c>
      <c r="B65" s="93" t="s">
        <v>195</v>
      </c>
      <c r="C65" s="57"/>
      <c r="D65" s="57"/>
      <c r="E65" s="57"/>
    </row>
    <row r="66" spans="1:5" s="21" customFormat="1" ht="19.5" thickBot="1">
      <c r="A66" s="63" t="s">
        <v>232</v>
      </c>
      <c r="B66" s="194" t="s">
        <v>196</v>
      </c>
      <c r="C66" s="57"/>
      <c r="D66" s="57"/>
      <c r="E66" s="57"/>
    </row>
    <row r="67" spans="1:5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  <c r="E67" s="53">
        <f>SUM(E68:E71)</f>
        <v>0</v>
      </c>
    </row>
    <row r="68" spans="1:5" s="21" customFormat="1" ht="18.75">
      <c r="A68" s="61" t="s">
        <v>95</v>
      </c>
      <c r="B68" s="169" t="s">
        <v>199</v>
      </c>
      <c r="C68" s="57"/>
      <c r="D68" s="57"/>
      <c r="E68" s="57"/>
    </row>
    <row r="69" spans="1:5" s="21" customFormat="1" ht="18.75">
      <c r="A69" s="62" t="s">
        <v>96</v>
      </c>
      <c r="B69" s="93" t="s">
        <v>200</v>
      </c>
      <c r="C69" s="57"/>
      <c r="D69" s="57"/>
      <c r="E69" s="57"/>
    </row>
    <row r="70" spans="1:5" s="21" customFormat="1" ht="18.75">
      <c r="A70" s="62" t="s">
        <v>223</v>
      </c>
      <c r="B70" s="93" t="s">
        <v>201</v>
      </c>
      <c r="C70" s="57"/>
      <c r="D70" s="57"/>
      <c r="E70" s="57"/>
    </row>
    <row r="71" spans="1:5" s="21" customFormat="1" ht="19.5" thickBot="1">
      <c r="A71" s="63" t="s">
        <v>224</v>
      </c>
      <c r="B71" s="192" t="s">
        <v>202</v>
      </c>
      <c r="C71" s="57"/>
      <c r="D71" s="57"/>
      <c r="E71" s="57"/>
    </row>
    <row r="72" spans="1:5" s="21" customFormat="1" ht="18" customHeight="1" thickBot="1">
      <c r="A72" s="67" t="s">
        <v>203</v>
      </c>
      <c r="B72" s="191" t="s">
        <v>204</v>
      </c>
      <c r="C72" s="53">
        <f>SUM(C73:C74)</f>
        <v>0</v>
      </c>
      <c r="D72" s="53">
        <f>SUM(D73:D74)</f>
        <v>0</v>
      </c>
      <c r="E72" s="53">
        <f>SUM(E73:E74)</f>
        <v>0</v>
      </c>
    </row>
    <row r="73" spans="1:5" s="21" customFormat="1" ht="18" customHeight="1">
      <c r="A73" s="61" t="s">
        <v>225</v>
      </c>
      <c r="B73" s="169" t="s">
        <v>205</v>
      </c>
      <c r="C73" s="57"/>
      <c r="D73" s="57"/>
      <c r="E73" s="57"/>
    </row>
    <row r="74" spans="1:5" s="21" customFormat="1" ht="18" customHeight="1" thickBot="1">
      <c r="A74" s="63" t="s">
        <v>226</v>
      </c>
      <c r="B74" s="169" t="s">
        <v>362</v>
      </c>
      <c r="C74" s="57"/>
      <c r="D74" s="57"/>
      <c r="E74" s="57"/>
    </row>
    <row r="75" spans="1:5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  <c r="E75" s="53">
        <f>SUM(E76:E78)</f>
        <v>0</v>
      </c>
    </row>
    <row r="76" spans="1:2" s="21" customFormat="1" ht="18" customHeight="1">
      <c r="A76" s="61" t="s">
        <v>227</v>
      </c>
      <c r="B76" s="169" t="s">
        <v>344</v>
      </c>
    </row>
    <row r="77" spans="1:5" s="21" customFormat="1" ht="18" customHeight="1">
      <c r="A77" s="62" t="s">
        <v>228</v>
      </c>
      <c r="B77" s="93" t="s">
        <v>208</v>
      </c>
      <c r="C77" s="57"/>
      <c r="D77" s="57"/>
      <c r="E77" s="57"/>
    </row>
    <row r="78" spans="1:5" s="21" customFormat="1" ht="18" customHeight="1" thickBot="1">
      <c r="A78" s="63" t="s">
        <v>229</v>
      </c>
      <c r="B78" s="192" t="s">
        <v>354</v>
      </c>
      <c r="C78" s="57"/>
      <c r="D78" s="57"/>
      <c r="E78" s="57"/>
    </row>
    <row r="79" spans="1:5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  <c r="E79" s="53">
        <f>SUM(E80:E83)</f>
        <v>0</v>
      </c>
    </row>
    <row r="80" spans="1:5" s="21" customFormat="1" ht="18" customHeight="1">
      <c r="A80" s="68" t="s">
        <v>211</v>
      </c>
      <c r="B80" s="169" t="s">
        <v>212</v>
      </c>
      <c r="C80" s="57"/>
      <c r="D80" s="57"/>
      <c r="E80" s="57"/>
    </row>
    <row r="81" spans="1:5" s="21" customFormat="1" ht="30">
      <c r="A81" s="69" t="s">
        <v>213</v>
      </c>
      <c r="B81" s="93" t="s">
        <v>214</v>
      </c>
      <c r="C81" s="57"/>
      <c r="D81" s="57"/>
      <c r="E81" s="57"/>
    </row>
    <row r="82" spans="1:5" s="21" customFormat="1" ht="20.25" customHeight="1">
      <c r="A82" s="69" t="s">
        <v>215</v>
      </c>
      <c r="B82" s="93" t="s">
        <v>216</v>
      </c>
      <c r="C82" s="57"/>
      <c r="D82" s="57"/>
      <c r="E82" s="57"/>
    </row>
    <row r="83" spans="1:5" s="21" customFormat="1" ht="18" customHeight="1" thickBot="1">
      <c r="A83" s="70" t="s">
        <v>217</v>
      </c>
      <c r="B83" s="192" t="s">
        <v>218</v>
      </c>
      <c r="C83" s="57"/>
      <c r="D83" s="57"/>
      <c r="E83" s="57"/>
    </row>
    <row r="84" spans="1:5" s="21" customFormat="1" ht="18" customHeight="1" thickBot="1">
      <c r="A84" s="67" t="s">
        <v>219</v>
      </c>
      <c r="B84" s="191" t="s">
        <v>353</v>
      </c>
      <c r="C84" s="71"/>
      <c r="D84" s="71"/>
      <c r="E84" s="71"/>
    </row>
    <row r="85" spans="1:5" s="21" customFormat="1" ht="19.5" thickBot="1">
      <c r="A85" s="67" t="s">
        <v>220</v>
      </c>
      <c r="B85" s="195" t="s">
        <v>221</v>
      </c>
      <c r="C85" s="53">
        <f>+C63+C67+C72+C75+C79+C84</f>
        <v>0</v>
      </c>
      <c r="D85" s="53">
        <f>+D63+D67+D72+D75+D79+D84</f>
        <v>0</v>
      </c>
      <c r="E85" s="53">
        <f>+E63+E67+E72+E75+E79+E84</f>
        <v>0</v>
      </c>
    </row>
    <row r="86" spans="1:5" s="21" customFormat="1" ht="18" customHeight="1" thickBot="1">
      <c r="A86" s="72" t="s">
        <v>233</v>
      </c>
      <c r="B86" s="196" t="s">
        <v>300</v>
      </c>
      <c r="C86" s="53">
        <f>+C62+C85</f>
        <v>0</v>
      </c>
      <c r="D86" s="53">
        <f>+D62+D85</f>
        <v>0</v>
      </c>
      <c r="E86" s="53">
        <f>+E62+E85</f>
        <v>0</v>
      </c>
    </row>
    <row r="87" spans="1:5" s="21" customFormat="1" ht="19.5" thickBot="1">
      <c r="A87" s="73"/>
      <c r="B87" s="197"/>
      <c r="C87" s="74"/>
      <c r="D87" s="74"/>
      <c r="E87" s="74"/>
    </row>
    <row r="88" spans="1:5" s="15" customFormat="1" ht="18" customHeight="1" thickBot="1">
      <c r="A88" s="183" t="s">
        <v>37</v>
      </c>
      <c r="B88" s="198"/>
      <c r="C88" s="184"/>
      <c r="D88" s="184"/>
      <c r="E88" s="184"/>
    </row>
    <row r="89" spans="1:5" s="22" customFormat="1" ht="18" customHeight="1" thickBot="1">
      <c r="A89" s="60" t="s">
        <v>5</v>
      </c>
      <c r="B89" s="199" t="s">
        <v>351</v>
      </c>
      <c r="C89" s="185">
        <f>SUM(C90:C94)</f>
        <v>0</v>
      </c>
      <c r="D89" s="185">
        <f>SUM(D90:D94)</f>
        <v>0</v>
      </c>
      <c r="E89" s="185">
        <f>SUM(E90:E94)</f>
        <v>0</v>
      </c>
    </row>
    <row r="90" spans="1:5" s="15" customFormat="1" ht="18" customHeight="1">
      <c r="A90" s="61" t="s">
        <v>72</v>
      </c>
      <c r="B90" s="200" t="s">
        <v>33</v>
      </c>
      <c r="C90" s="55"/>
      <c r="D90" s="55"/>
      <c r="E90" s="55"/>
    </row>
    <row r="91" spans="1:5" s="21" customFormat="1" ht="18" customHeight="1">
      <c r="A91" s="62" t="s">
        <v>73</v>
      </c>
      <c r="B91" s="95" t="s">
        <v>115</v>
      </c>
      <c r="C91" s="55"/>
      <c r="D91" s="55"/>
      <c r="E91" s="55"/>
    </row>
    <row r="92" spans="1:5" s="15" customFormat="1" ht="18" customHeight="1">
      <c r="A92" s="62" t="s">
        <v>74</v>
      </c>
      <c r="B92" s="95" t="s">
        <v>94</v>
      </c>
      <c r="C92" s="55"/>
      <c r="D92" s="55"/>
      <c r="E92" s="55"/>
    </row>
    <row r="93" spans="1:5" s="15" customFormat="1" ht="18" customHeight="1">
      <c r="A93" s="62" t="s">
        <v>75</v>
      </c>
      <c r="B93" s="201" t="s">
        <v>116</v>
      </c>
      <c r="C93" s="55"/>
      <c r="D93" s="55"/>
      <c r="E93" s="55"/>
    </row>
    <row r="94" spans="1:5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  <c r="E94" s="65">
        <f>SUM(E95:E104)</f>
        <v>0</v>
      </c>
    </row>
    <row r="95" spans="1:5" s="15" customFormat="1" ht="18" customHeight="1">
      <c r="A95" s="62" t="s">
        <v>76</v>
      </c>
      <c r="B95" s="95" t="s">
        <v>236</v>
      </c>
      <c r="C95" s="55"/>
      <c r="D95" s="55"/>
      <c r="E95" s="55"/>
    </row>
    <row r="96" spans="1:5" s="15" customFormat="1" ht="18" customHeight="1">
      <c r="A96" s="62" t="s">
        <v>77</v>
      </c>
      <c r="B96" s="97" t="s">
        <v>237</v>
      </c>
      <c r="C96" s="55"/>
      <c r="D96" s="55"/>
      <c r="E96" s="55"/>
    </row>
    <row r="97" spans="1:5" s="15" customFormat="1" ht="18" customHeight="1">
      <c r="A97" s="62" t="s">
        <v>87</v>
      </c>
      <c r="B97" s="95" t="s">
        <v>238</v>
      </c>
      <c r="C97" s="55"/>
      <c r="D97" s="55"/>
      <c r="E97" s="55"/>
    </row>
    <row r="98" spans="1:5" s="15" customFormat="1" ht="18" customHeight="1">
      <c r="A98" s="62" t="s">
        <v>88</v>
      </c>
      <c r="B98" s="95" t="s">
        <v>358</v>
      </c>
      <c r="C98" s="55"/>
      <c r="D98" s="55"/>
      <c r="E98" s="55"/>
    </row>
    <row r="99" spans="1:5" s="15" customFormat="1" ht="18" customHeight="1">
      <c r="A99" s="62" t="s">
        <v>89</v>
      </c>
      <c r="B99" s="97" t="s">
        <v>240</v>
      </c>
      <c r="C99" s="55"/>
      <c r="D99" s="55"/>
      <c r="E99" s="55"/>
    </row>
    <row r="100" spans="1:5" s="15" customFormat="1" ht="18" customHeight="1">
      <c r="A100" s="62" t="s">
        <v>90</v>
      </c>
      <c r="B100" s="97" t="s">
        <v>241</v>
      </c>
      <c r="C100" s="55"/>
      <c r="D100" s="55"/>
      <c r="E100" s="55"/>
    </row>
    <row r="101" spans="1:5" s="15" customFormat="1" ht="18" customHeight="1">
      <c r="A101" s="62" t="s">
        <v>92</v>
      </c>
      <c r="B101" s="95" t="s">
        <v>359</v>
      </c>
      <c r="C101" s="55"/>
      <c r="D101" s="55"/>
      <c r="E101" s="55"/>
    </row>
    <row r="102" spans="1:5" s="15" customFormat="1" ht="18" customHeight="1">
      <c r="A102" s="82" t="s">
        <v>118</v>
      </c>
      <c r="B102" s="98" t="s">
        <v>243</v>
      </c>
      <c r="C102" s="55"/>
      <c r="D102" s="55"/>
      <c r="E102" s="55"/>
    </row>
    <row r="103" spans="1:5" s="15" customFormat="1" ht="18" customHeight="1">
      <c r="A103" s="62" t="s">
        <v>234</v>
      </c>
      <c r="B103" s="98" t="s">
        <v>244</v>
      </c>
      <c r="C103" s="55"/>
      <c r="D103" s="55"/>
      <c r="E103" s="55"/>
    </row>
    <row r="104" spans="1:5" s="15" customFormat="1" ht="18" customHeight="1" thickBot="1">
      <c r="A104" s="83" t="s">
        <v>235</v>
      </c>
      <c r="B104" s="99" t="s">
        <v>245</v>
      </c>
      <c r="C104" s="55"/>
      <c r="D104" s="55"/>
      <c r="E104" s="55"/>
    </row>
    <row r="105" spans="1:5" s="15" customFormat="1" ht="18" customHeight="1" thickBot="1">
      <c r="A105" s="60" t="s">
        <v>6</v>
      </c>
      <c r="B105" s="203" t="s">
        <v>352</v>
      </c>
      <c r="C105" s="53">
        <f>+C106+C108+C110</f>
        <v>0</v>
      </c>
      <c r="D105" s="53">
        <f>+D106+D108+D110</f>
        <v>0</v>
      </c>
      <c r="E105" s="53">
        <f>+E106+E108+E110</f>
        <v>0</v>
      </c>
    </row>
    <row r="106" spans="1:5" s="15" customFormat="1" ht="18" customHeight="1">
      <c r="A106" s="61" t="s">
        <v>78</v>
      </c>
      <c r="B106" s="95" t="s">
        <v>131</v>
      </c>
      <c r="C106" s="55"/>
      <c r="D106" s="55"/>
      <c r="E106" s="55"/>
    </row>
    <row r="107" spans="1:5" s="15" customFormat="1" ht="18" customHeight="1">
      <c r="A107" s="61" t="s">
        <v>79</v>
      </c>
      <c r="B107" s="98" t="s">
        <v>249</v>
      </c>
      <c r="C107" s="55"/>
      <c r="D107" s="55"/>
      <c r="E107" s="55"/>
    </row>
    <row r="108" spans="1:5" s="15" customFormat="1" ht="18" customHeight="1">
      <c r="A108" s="61" t="s">
        <v>80</v>
      </c>
      <c r="B108" s="98" t="s">
        <v>119</v>
      </c>
      <c r="C108" s="55"/>
      <c r="D108" s="55"/>
      <c r="E108" s="55"/>
    </row>
    <row r="109" spans="1:5" s="15" customFormat="1" ht="18" customHeight="1">
      <c r="A109" s="61" t="s">
        <v>81</v>
      </c>
      <c r="B109" s="98" t="s">
        <v>250</v>
      </c>
      <c r="C109" s="55"/>
      <c r="D109" s="55"/>
      <c r="E109" s="55"/>
    </row>
    <row r="110" spans="1:5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  <c r="E110" s="84">
        <f>SUM(E111:E118)</f>
        <v>0</v>
      </c>
    </row>
    <row r="111" spans="1:5" s="15" customFormat="1" ht="25.5">
      <c r="A111" s="61" t="s">
        <v>91</v>
      </c>
      <c r="B111" s="205" t="s">
        <v>308</v>
      </c>
      <c r="C111" s="55"/>
      <c r="D111" s="55"/>
      <c r="E111" s="55"/>
    </row>
    <row r="112" spans="1:5" s="15" customFormat="1" ht="25.5">
      <c r="A112" s="61" t="s">
        <v>93</v>
      </c>
      <c r="B112" s="102" t="s">
        <v>255</v>
      </c>
      <c r="C112" s="55"/>
      <c r="D112" s="55"/>
      <c r="E112" s="55"/>
    </row>
    <row r="113" spans="1:5" s="15" customFormat="1" ht="25.5">
      <c r="A113" s="61" t="s">
        <v>120</v>
      </c>
      <c r="B113" s="95" t="s">
        <v>239</v>
      </c>
      <c r="C113" s="55"/>
      <c r="D113" s="55"/>
      <c r="E113" s="55"/>
    </row>
    <row r="114" spans="1:5" s="15" customFormat="1" ht="18.75">
      <c r="A114" s="61" t="s">
        <v>121</v>
      </c>
      <c r="B114" s="95" t="s">
        <v>254</v>
      </c>
      <c r="C114" s="55"/>
      <c r="D114" s="55"/>
      <c r="E114" s="55"/>
    </row>
    <row r="115" spans="1:5" s="15" customFormat="1" ht="18.75">
      <c r="A115" s="61" t="s">
        <v>122</v>
      </c>
      <c r="B115" s="95" t="s">
        <v>253</v>
      </c>
      <c r="C115" s="55"/>
      <c r="D115" s="55"/>
      <c r="E115" s="55"/>
    </row>
    <row r="116" spans="1:5" s="15" customFormat="1" ht="25.5">
      <c r="A116" s="61" t="s">
        <v>246</v>
      </c>
      <c r="B116" s="95" t="s">
        <v>242</v>
      </c>
      <c r="C116" s="55"/>
      <c r="D116" s="55"/>
      <c r="E116" s="55"/>
    </row>
    <row r="117" spans="1:5" s="15" customFormat="1" ht="18.75">
      <c r="A117" s="61" t="s">
        <v>247</v>
      </c>
      <c r="B117" s="95" t="s">
        <v>252</v>
      </c>
      <c r="C117" s="55"/>
      <c r="D117" s="55"/>
      <c r="E117" s="55"/>
    </row>
    <row r="118" spans="1:5" s="15" customFormat="1" ht="26.25" thickBot="1">
      <c r="A118" s="82" t="s">
        <v>248</v>
      </c>
      <c r="B118" s="95" t="s">
        <v>251</v>
      </c>
      <c r="C118" s="55"/>
      <c r="D118" s="55"/>
      <c r="E118" s="55"/>
    </row>
    <row r="119" spans="1:5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  <c r="E119" s="53">
        <f>+E120+E121</f>
        <v>0</v>
      </c>
    </row>
    <row r="120" spans="1:5" s="15" customFormat="1" ht="18" customHeight="1">
      <c r="A120" s="61" t="s">
        <v>61</v>
      </c>
      <c r="B120" s="102" t="s">
        <v>38</v>
      </c>
      <c r="C120" s="55"/>
      <c r="D120" s="55"/>
      <c r="E120" s="55"/>
    </row>
    <row r="121" spans="1:5" s="15" customFormat="1" ht="18" customHeight="1" thickBot="1">
      <c r="A121" s="63" t="s">
        <v>62</v>
      </c>
      <c r="B121" s="98" t="s">
        <v>39</v>
      </c>
      <c r="C121" s="55"/>
      <c r="D121" s="55"/>
      <c r="E121" s="55"/>
    </row>
    <row r="122" spans="1:5" s="15" customFormat="1" ht="18" customHeight="1" thickBot="1">
      <c r="A122" s="60" t="s">
        <v>8</v>
      </c>
      <c r="B122" s="193" t="s">
        <v>257</v>
      </c>
      <c r="C122" s="53">
        <f>+C89+C105+C119</f>
        <v>0</v>
      </c>
      <c r="D122" s="53">
        <f>+D89+D105+D119</f>
        <v>0</v>
      </c>
      <c r="E122" s="53">
        <f>+E89+E105+E119</f>
        <v>0</v>
      </c>
    </row>
    <row r="123" spans="1:5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  <c r="E123" s="53">
        <f>+E124+E125+E126</f>
        <v>0</v>
      </c>
    </row>
    <row r="124" spans="1:5" s="15" customFormat="1" ht="18" customHeight="1">
      <c r="A124" s="61" t="s">
        <v>65</v>
      </c>
      <c r="B124" s="102" t="s">
        <v>258</v>
      </c>
      <c r="C124" s="55"/>
      <c r="D124" s="55"/>
      <c r="E124" s="55"/>
    </row>
    <row r="125" spans="1:5" s="15" customFormat="1" ht="18" customHeight="1">
      <c r="A125" s="61" t="s">
        <v>66</v>
      </c>
      <c r="B125" s="102" t="s">
        <v>361</v>
      </c>
      <c r="C125" s="55"/>
      <c r="D125" s="55"/>
      <c r="E125" s="55"/>
    </row>
    <row r="126" spans="1:5" s="15" customFormat="1" ht="18" customHeight="1" thickBot="1">
      <c r="A126" s="82" t="s">
        <v>67</v>
      </c>
      <c r="B126" s="206" t="s">
        <v>259</v>
      </c>
      <c r="C126" s="55"/>
      <c r="D126" s="55"/>
      <c r="E126" s="55"/>
    </row>
    <row r="127" spans="1:5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  <c r="E127" s="53">
        <f>+E128+E129+E130+E131</f>
        <v>0</v>
      </c>
    </row>
    <row r="128" spans="1:5" s="15" customFormat="1" ht="18" customHeight="1">
      <c r="A128" s="61" t="s">
        <v>68</v>
      </c>
      <c r="B128" s="102" t="s">
        <v>260</v>
      </c>
      <c r="C128" s="55"/>
      <c r="D128" s="55"/>
      <c r="E128" s="55"/>
    </row>
    <row r="129" spans="1:5" s="15" customFormat="1" ht="18" customHeight="1">
      <c r="A129" s="61" t="s">
        <v>69</v>
      </c>
      <c r="B129" s="102" t="s">
        <v>261</v>
      </c>
      <c r="C129" s="55"/>
      <c r="D129" s="55"/>
      <c r="E129" s="55"/>
    </row>
    <row r="130" spans="1:5" s="15" customFormat="1" ht="18" customHeight="1">
      <c r="A130" s="61" t="s">
        <v>177</v>
      </c>
      <c r="B130" s="102" t="s">
        <v>262</v>
      </c>
      <c r="C130" s="55"/>
      <c r="D130" s="55"/>
      <c r="E130" s="55"/>
    </row>
    <row r="131" spans="1:5" s="15" customFormat="1" ht="18" customHeight="1" thickBot="1">
      <c r="A131" s="82" t="s">
        <v>178</v>
      </c>
      <c r="B131" s="206" t="s">
        <v>263</v>
      </c>
      <c r="C131" s="55"/>
      <c r="D131" s="55"/>
      <c r="E131" s="55"/>
    </row>
    <row r="132" spans="1:5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  <c r="E132" s="53">
        <f>SUM(E133:E136)</f>
        <v>0</v>
      </c>
    </row>
    <row r="133" spans="1:5" s="15" customFormat="1" ht="18" customHeight="1">
      <c r="A133" s="61" t="s">
        <v>70</v>
      </c>
      <c r="B133" s="102" t="s">
        <v>265</v>
      </c>
      <c r="C133" s="55"/>
      <c r="D133" s="55"/>
      <c r="E133" s="55"/>
    </row>
    <row r="134" spans="1:5" s="15" customFormat="1" ht="18" customHeight="1">
      <c r="A134" s="61" t="s">
        <v>71</v>
      </c>
      <c r="B134" s="102" t="s">
        <v>274</v>
      </c>
      <c r="C134" s="55"/>
      <c r="D134" s="55"/>
      <c r="E134" s="55"/>
    </row>
    <row r="135" spans="1:5" s="15" customFormat="1" ht="18" customHeight="1">
      <c r="A135" s="61" t="s">
        <v>187</v>
      </c>
      <c r="B135" s="102" t="s">
        <v>266</v>
      </c>
      <c r="C135" s="55"/>
      <c r="D135" s="55"/>
      <c r="E135" s="55"/>
    </row>
    <row r="136" spans="1:5" s="15" customFormat="1" ht="18" customHeight="1" thickBot="1">
      <c r="A136" s="82" t="s">
        <v>188</v>
      </c>
      <c r="B136" s="206" t="s">
        <v>320</v>
      </c>
      <c r="C136" s="55"/>
      <c r="D136" s="55"/>
      <c r="E136" s="55"/>
    </row>
    <row r="137" spans="1:5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  <c r="E137" s="85">
        <f>SUM(E138:E141)</f>
        <v>0</v>
      </c>
    </row>
    <row r="138" spans="1:5" s="15" customFormat="1" ht="18" customHeight="1">
      <c r="A138" s="61" t="s">
        <v>113</v>
      </c>
      <c r="B138" s="102" t="s">
        <v>268</v>
      </c>
      <c r="C138" s="55"/>
      <c r="D138" s="55"/>
      <c r="E138" s="55"/>
    </row>
    <row r="139" spans="1:5" s="15" customFormat="1" ht="18" customHeight="1">
      <c r="A139" s="61" t="s">
        <v>114</v>
      </c>
      <c r="B139" s="102" t="s">
        <v>269</v>
      </c>
      <c r="C139" s="55"/>
      <c r="D139" s="55"/>
      <c r="E139" s="55"/>
    </row>
    <row r="140" spans="1:5" s="15" customFormat="1" ht="18" customHeight="1">
      <c r="A140" s="61" t="s">
        <v>132</v>
      </c>
      <c r="B140" s="102" t="s">
        <v>270</v>
      </c>
      <c r="C140" s="55"/>
      <c r="D140" s="55"/>
      <c r="E140" s="55"/>
    </row>
    <row r="141" spans="1:5" s="15" customFormat="1" ht="18" customHeight="1" thickBot="1">
      <c r="A141" s="61" t="s">
        <v>190</v>
      </c>
      <c r="B141" s="102" t="s">
        <v>271</v>
      </c>
      <c r="C141" s="55"/>
      <c r="D141" s="55"/>
      <c r="E141" s="55"/>
    </row>
    <row r="142" spans="1:5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  <c r="E142" s="86">
        <f>+E123+E127+E132+E137</f>
        <v>0</v>
      </c>
    </row>
    <row r="143" spans="1:5" s="15" customFormat="1" ht="18" customHeight="1" thickBot="1">
      <c r="A143" s="87" t="s">
        <v>14</v>
      </c>
      <c r="B143" s="207" t="s">
        <v>273</v>
      </c>
      <c r="C143" s="86">
        <f>+C122+C142</f>
        <v>0</v>
      </c>
      <c r="D143" s="86">
        <f>+D122+D142</f>
        <v>0</v>
      </c>
      <c r="E143" s="86">
        <f>+E122+E142</f>
        <v>0</v>
      </c>
    </row>
    <row r="144" spans="1:5" s="15" customFormat="1" ht="18" customHeight="1" thickBot="1">
      <c r="A144" s="88"/>
      <c r="B144" s="89"/>
      <c r="C144" s="75"/>
      <c r="D144" s="75"/>
      <c r="E144" s="75"/>
    </row>
    <row r="145" spans="1:7" s="15" customFormat="1" ht="18" customHeight="1" thickBot="1">
      <c r="A145" s="90" t="s">
        <v>338</v>
      </c>
      <c r="B145" s="91"/>
      <c r="C145" s="92"/>
      <c r="D145" s="92"/>
      <c r="E145" s="92"/>
      <c r="F145" s="23"/>
      <c r="G145" s="23"/>
    </row>
    <row r="146" spans="1:5" s="21" customFormat="1" ht="18" customHeight="1" thickBot="1">
      <c r="A146" s="90" t="s">
        <v>128</v>
      </c>
      <c r="B146" s="91"/>
      <c r="C146" s="92"/>
      <c r="D146" s="92"/>
      <c r="E146" s="92"/>
    </row>
    <row r="147" spans="3:5" s="15" customFormat="1" ht="18" customHeight="1">
      <c r="C147" s="24"/>
      <c r="D147" s="24"/>
      <c r="E147" s="24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9.3.3. melléklet az 1/2019 (II.16.)  önkormányzati rendelethez</oddHeader>
  </headerFooter>
  <rowBreaks count="1" manualBreakCount="1">
    <brk id="87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88">
      <selection activeCell="E106" sqref="E1:E16384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7.50390625" style="11" customWidth="1"/>
    <col min="4" max="4" width="21.625" style="11" customWidth="1"/>
    <col min="5" max="16384" width="9.375" style="12" customWidth="1"/>
  </cols>
  <sheetData>
    <row r="1" spans="1:6" s="15" customFormat="1" ht="42" customHeight="1">
      <c r="A1" s="295" t="s">
        <v>372</v>
      </c>
      <c r="B1" s="295"/>
      <c r="C1" s="295"/>
      <c r="D1" s="295"/>
      <c r="E1" s="231"/>
      <c r="F1" s="231"/>
    </row>
    <row r="2" spans="1:4" s="15" customFormat="1" ht="18" customHeight="1">
      <c r="A2" s="181"/>
      <c r="B2" s="292" t="s">
        <v>346</v>
      </c>
      <c r="C2" s="292"/>
      <c r="D2" s="260"/>
    </row>
    <row r="3" spans="1:4" s="15" customFormat="1" ht="18" customHeight="1">
      <c r="A3" s="281" t="s">
        <v>2</v>
      </c>
      <c r="B3" s="281"/>
      <c r="C3" s="281"/>
      <c r="D3" s="181"/>
    </row>
    <row r="4" spans="1:4" s="15" customFormat="1" ht="18" customHeight="1" thickBot="1">
      <c r="A4" s="282"/>
      <c r="B4" s="282"/>
      <c r="C4" s="16"/>
      <c r="D4" s="16"/>
    </row>
    <row r="5" spans="1:4" s="15" customFormat="1" ht="29.25" thickBot="1">
      <c r="A5" s="224" t="s">
        <v>47</v>
      </c>
      <c r="B5" s="208" t="s">
        <v>4</v>
      </c>
      <c r="C5" s="18" t="s">
        <v>315</v>
      </c>
      <c r="D5" s="18" t="s">
        <v>387</v>
      </c>
    </row>
    <row r="6" spans="1:4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</row>
    <row r="7" spans="1:4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</row>
    <row r="8" spans="1:4" s="21" customFormat="1" ht="27">
      <c r="A8" s="61" t="s">
        <v>72</v>
      </c>
      <c r="B8" s="169" t="s">
        <v>321</v>
      </c>
      <c r="C8" s="55">
        <f>SUM('9.4.1'!C8,'9.4.2'!C8,'9.4.3'!C8)</f>
        <v>0</v>
      </c>
      <c r="D8" s="55">
        <f>SUM('9.4.1'!D8,'9.4.2'!D8,'9.4.3'!D8)</f>
        <v>0</v>
      </c>
    </row>
    <row r="9" spans="1:4" s="21" customFormat="1" ht="27">
      <c r="A9" s="62" t="s">
        <v>73</v>
      </c>
      <c r="B9" s="93" t="s">
        <v>322</v>
      </c>
      <c r="C9" s="55">
        <f>SUM('9.4.1'!C9,'9.4.2'!C9,'9.4.3'!C9)</f>
        <v>0</v>
      </c>
      <c r="D9" s="55">
        <f>SUM('9.4.1'!D9,'9.4.2'!D9,'9.4.3'!D9)</f>
        <v>0</v>
      </c>
    </row>
    <row r="10" spans="1:4" s="21" customFormat="1" ht="27">
      <c r="A10" s="62" t="s">
        <v>74</v>
      </c>
      <c r="B10" s="93" t="s">
        <v>323</v>
      </c>
      <c r="C10" s="55">
        <f>SUM('9.4.1'!C10,'9.4.2'!C10,'9.4.3'!C10)</f>
        <v>0</v>
      </c>
      <c r="D10" s="55">
        <f>SUM('9.4.1'!D10,'9.4.2'!D10,'9.4.3'!D10)</f>
        <v>0</v>
      </c>
    </row>
    <row r="11" spans="1:4" s="21" customFormat="1" ht="18.75">
      <c r="A11" s="62" t="s">
        <v>317</v>
      </c>
      <c r="B11" s="93" t="s">
        <v>324</v>
      </c>
      <c r="C11" s="55">
        <f>SUM('9.4.1'!C11,'9.4.2'!C11,'9.4.3'!C11)</f>
        <v>0</v>
      </c>
      <c r="D11" s="55">
        <f>SUM('9.4.1'!D11,'9.4.2'!D11,'9.4.3'!D11)</f>
        <v>0</v>
      </c>
    </row>
    <row r="12" spans="1:4" s="21" customFormat="1" ht="25.5">
      <c r="A12" s="62" t="s">
        <v>86</v>
      </c>
      <c r="B12" s="190" t="s">
        <v>326</v>
      </c>
      <c r="C12" s="58"/>
      <c r="D12" s="58"/>
    </row>
    <row r="13" spans="1:4" s="21" customFormat="1" ht="19.5" thickBot="1">
      <c r="A13" s="63" t="s">
        <v>318</v>
      </c>
      <c r="B13" s="93" t="s">
        <v>325</v>
      </c>
      <c r="C13" s="59"/>
      <c r="D13" s="59"/>
    </row>
    <row r="14" spans="1:4" s="21" customFormat="1" ht="19.5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</row>
    <row r="15" spans="1:4" s="21" customFormat="1" ht="18" customHeight="1">
      <c r="A15" s="61" t="s">
        <v>78</v>
      </c>
      <c r="B15" s="169" t="s">
        <v>153</v>
      </c>
      <c r="C15" s="55">
        <f>SUM('9.4.1'!C15,'9.4.2'!C15,'9.4.3'!C15)</f>
        <v>0</v>
      </c>
      <c r="D15" s="55">
        <f>SUM('9.4.1'!D15,'9.4.2'!D15,'9.4.3'!D15)</f>
        <v>0</v>
      </c>
    </row>
    <row r="16" spans="1:4" s="21" customFormat="1" ht="18.75">
      <c r="A16" s="62" t="s">
        <v>79</v>
      </c>
      <c r="B16" s="93" t="s">
        <v>154</v>
      </c>
      <c r="C16" s="55">
        <f>SUM('9.4.1'!C16,'9.4.2'!C16,'9.4.3'!C16)</f>
        <v>0</v>
      </c>
      <c r="D16" s="55">
        <f>SUM('9.4.1'!D16,'9.4.2'!D16,'9.4.3'!D16)</f>
        <v>0</v>
      </c>
    </row>
    <row r="17" spans="1:4" s="21" customFormat="1" ht="27">
      <c r="A17" s="62" t="s">
        <v>80</v>
      </c>
      <c r="B17" s="93" t="s">
        <v>304</v>
      </c>
      <c r="C17" s="55">
        <f>SUM('9.4.1'!C17,'9.4.2'!C17,'9.4.3'!C17)</f>
        <v>0</v>
      </c>
      <c r="D17" s="55">
        <f>SUM('9.4.1'!D17,'9.4.2'!D17,'9.4.3'!D17)</f>
        <v>0</v>
      </c>
    </row>
    <row r="18" spans="1:4" s="21" customFormat="1" ht="27">
      <c r="A18" s="62" t="s">
        <v>81</v>
      </c>
      <c r="B18" s="93" t="s">
        <v>305</v>
      </c>
      <c r="C18" s="55">
        <f>SUM('9.4.1'!C18,'9.4.2'!C18,'9.4.3'!C18)</f>
        <v>0</v>
      </c>
      <c r="D18" s="55">
        <f>SUM('9.4.1'!D18,'9.4.2'!D18,'9.4.3'!D18)</f>
        <v>0</v>
      </c>
    </row>
    <row r="19" spans="1:4" s="21" customFormat="1" ht="25.5">
      <c r="A19" s="62" t="s">
        <v>82</v>
      </c>
      <c r="B19" s="51" t="s">
        <v>327</v>
      </c>
      <c r="C19" s="55">
        <f>SUM('9.4.1'!C19,'9.4.2'!C19,'9.4.3'!C19)</f>
        <v>0</v>
      </c>
      <c r="D19" s="55">
        <f>SUM('9.4.1'!D19,'9.4.2'!D19,'9.4.3'!D19)</f>
        <v>0</v>
      </c>
    </row>
    <row r="20" spans="1:4" s="21" customFormat="1" ht="19.5" thickBot="1">
      <c r="A20" s="63" t="s">
        <v>91</v>
      </c>
      <c r="B20" s="192" t="s">
        <v>155</v>
      </c>
      <c r="C20" s="55">
        <f>SUM('9.4.1'!C20,'9.4.2'!C20,'9.4.3'!C20)</f>
        <v>0</v>
      </c>
      <c r="D20" s="55">
        <f>SUM('9.4.1'!D20,'9.4.2'!D20,'9.4.3'!D20)</f>
        <v>0</v>
      </c>
    </row>
    <row r="21" spans="1:4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</row>
    <row r="22" spans="1:4" s="21" customFormat="1" ht="18.75">
      <c r="A22" s="61" t="s">
        <v>61</v>
      </c>
      <c r="B22" s="169" t="s">
        <v>319</v>
      </c>
      <c r="C22" s="55">
        <f>SUM('9.4.1'!C22,'9.4.2'!C22,'9.4.3'!C22)</f>
        <v>0</v>
      </c>
      <c r="D22" s="55">
        <f>SUM('9.4.1'!D22,'9.4.2'!D22,'9.4.3'!D22)</f>
        <v>0</v>
      </c>
    </row>
    <row r="23" spans="1:4" s="21" customFormat="1" ht="27">
      <c r="A23" s="62" t="s">
        <v>62</v>
      </c>
      <c r="B23" s="93" t="s">
        <v>156</v>
      </c>
      <c r="C23" s="55">
        <f>SUM('9.4.1'!C23,'9.4.2'!C23,'9.4.3'!C23)</f>
        <v>0</v>
      </c>
      <c r="D23" s="55">
        <f>SUM('9.4.1'!D23,'9.4.2'!D23,'9.4.3'!D23)</f>
        <v>0</v>
      </c>
    </row>
    <row r="24" spans="1:4" s="21" customFormat="1" ht="27">
      <c r="A24" s="62" t="s">
        <v>63</v>
      </c>
      <c r="B24" s="93" t="s">
        <v>306</v>
      </c>
      <c r="C24" s="55">
        <f>SUM('9.4.1'!C24,'9.4.2'!C24,'9.4.3'!C24)</f>
        <v>0</v>
      </c>
      <c r="D24" s="55">
        <f>SUM('9.4.1'!D24,'9.4.2'!D24,'9.4.3'!D24)</f>
        <v>0</v>
      </c>
    </row>
    <row r="25" spans="1:4" s="21" customFormat="1" ht="27">
      <c r="A25" s="62" t="s">
        <v>64</v>
      </c>
      <c r="B25" s="93" t="s">
        <v>307</v>
      </c>
      <c r="C25" s="55">
        <f>SUM('9.4.1'!C25,'9.4.2'!C25,'9.4.3'!C25)</f>
        <v>0</v>
      </c>
      <c r="D25" s="55">
        <f>SUM('9.4.1'!D25,'9.4.2'!D25,'9.4.3'!D25)</f>
        <v>0</v>
      </c>
    </row>
    <row r="26" spans="1:4" s="21" customFormat="1" ht="18.75">
      <c r="A26" s="62" t="s">
        <v>103</v>
      </c>
      <c r="B26" s="93" t="s">
        <v>157</v>
      </c>
      <c r="C26" s="55">
        <f>SUM('9.4.1'!C26,'9.4.2'!C26,'9.4.3'!C26)</f>
        <v>0</v>
      </c>
      <c r="D26" s="55">
        <f>SUM('9.4.1'!D26,'9.4.2'!D26,'9.4.3'!D26)</f>
        <v>0</v>
      </c>
    </row>
    <row r="27" spans="1:4" s="21" customFormat="1" ht="18" customHeight="1" thickBot="1">
      <c r="A27" s="63" t="s">
        <v>104</v>
      </c>
      <c r="B27" s="192" t="s">
        <v>158</v>
      </c>
      <c r="C27" s="55">
        <f>SUM('9.4.1'!C27,'9.4.2'!C27,'9.4.3'!C27)</f>
        <v>0</v>
      </c>
      <c r="D27" s="55">
        <f>SUM('9.4.1'!D27,'9.4.2'!D27,'9.4.3'!D27)</f>
        <v>0</v>
      </c>
    </row>
    <row r="28" spans="1:4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</row>
    <row r="29" spans="1:4" s="21" customFormat="1" ht="18" customHeight="1">
      <c r="A29" s="61" t="s">
        <v>160</v>
      </c>
      <c r="B29" s="169" t="s">
        <v>166</v>
      </c>
      <c r="C29" s="55">
        <f>SUM(C30:C31)</f>
        <v>0</v>
      </c>
      <c r="D29" s="55">
        <f>SUM(D30:D31)</f>
        <v>0</v>
      </c>
    </row>
    <row r="30" spans="1:4" s="21" customFormat="1" ht="18" customHeight="1">
      <c r="A30" s="62" t="s">
        <v>161</v>
      </c>
      <c r="B30" s="93" t="s">
        <v>329</v>
      </c>
      <c r="C30" s="55">
        <f>SUM('9.4.1'!C30,'9.4.2'!C30,'9.4.3'!C30)</f>
        <v>0</v>
      </c>
      <c r="D30" s="55">
        <f>SUM('9.4.1'!D30,'9.4.2'!D30,'9.4.3'!D30)</f>
        <v>0</v>
      </c>
    </row>
    <row r="31" spans="1:4" s="21" customFormat="1" ht="18" customHeight="1">
      <c r="A31" s="62" t="s">
        <v>162</v>
      </c>
      <c r="B31" s="93" t="s">
        <v>330</v>
      </c>
      <c r="C31" s="55">
        <f>SUM('9.4.1'!C31,'9.4.2'!C31,'9.4.3'!C31)</f>
        <v>0</v>
      </c>
      <c r="D31" s="55">
        <f>SUM('9.4.1'!D31,'9.4.2'!D31,'9.4.3'!D31)</f>
        <v>0</v>
      </c>
    </row>
    <row r="32" spans="1:4" s="21" customFormat="1" ht="18" customHeight="1">
      <c r="A32" s="62" t="s">
        <v>163</v>
      </c>
      <c r="B32" s="93" t="s">
        <v>331</v>
      </c>
      <c r="C32" s="55">
        <f>SUM('9.4.1'!C32,'9.4.2'!C32,'9.4.3'!C32)</f>
        <v>0</v>
      </c>
      <c r="D32" s="55">
        <f>SUM('9.4.1'!D32,'9.4.2'!D32,'9.4.3'!D32)</f>
        <v>0</v>
      </c>
    </row>
    <row r="33" spans="1:4" s="21" customFormat="1" ht="18.75">
      <c r="A33" s="62" t="s">
        <v>164</v>
      </c>
      <c r="B33" s="93" t="s">
        <v>167</v>
      </c>
      <c r="C33" s="55">
        <f>SUM('9.4.1'!C33,'9.4.2'!C33,'9.4.3'!C33)</f>
        <v>0</v>
      </c>
      <c r="D33" s="55">
        <f>SUM('9.4.1'!D33,'9.4.2'!D33,'9.4.3'!D33)</f>
        <v>0</v>
      </c>
    </row>
    <row r="34" spans="1:4" s="21" customFormat="1" ht="18" customHeight="1" thickBot="1">
      <c r="A34" s="63" t="s">
        <v>165</v>
      </c>
      <c r="B34" s="192" t="s">
        <v>168</v>
      </c>
      <c r="C34" s="55">
        <f>SUM('9.4.1'!C34,'9.4.2'!C34,'9.4.3'!C34)</f>
        <v>0</v>
      </c>
      <c r="D34" s="55">
        <f>SUM('9.4.1'!D34,'9.4.2'!D34,'9.4.3'!D34)</f>
        <v>0</v>
      </c>
    </row>
    <row r="35" spans="1:4" s="21" customFormat="1" ht="18" customHeight="1" thickBot="1">
      <c r="A35" s="60" t="s">
        <v>9</v>
      </c>
      <c r="B35" s="193" t="s">
        <v>169</v>
      </c>
      <c r="C35" s="53">
        <f>SUM(C36:C45)</f>
        <v>3072352</v>
      </c>
      <c r="D35" s="53">
        <f>SUM(D36:D45)</f>
        <v>3072352</v>
      </c>
    </row>
    <row r="36" spans="1:4" s="21" customFormat="1" ht="18" customHeight="1">
      <c r="A36" s="61" t="s">
        <v>65</v>
      </c>
      <c r="B36" s="169" t="s">
        <v>172</v>
      </c>
      <c r="C36" s="55">
        <f>SUM('9.4.1'!C36,'9.4.2'!C36,'9.4.3'!C36)</f>
        <v>0</v>
      </c>
      <c r="D36" s="55">
        <f>SUM('9.4.1'!D36,'9.4.2'!D36,'9.4.3'!D36)</f>
        <v>0</v>
      </c>
    </row>
    <row r="37" spans="1:4" s="21" customFormat="1" ht="18" customHeight="1">
      <c r="A37" s="62" t="s">
        <v>66</v>
      </c>
      <c r="B37" s="93" t="s">
        <v>332</v>
      </c>
      <c r="C37" s="55">
        <f>SUM('9.4.1'!C37,'9.4.2'!C37,'9.4.3'!C37)</f>
        <v>2569160</v>
      </c>
      <c r="D37" s="55">
        <f>SUM('9.4.1'!D37,'9.4.2'!D37,'9.4.3'!D37)</f>
        <v>2569160</v>
      </c>
    </row>
    <row r="38" spans="1:4" s="21" customFormat="1" ht="18" customHeight="1">
      <c r="A38" s="62" t="s">
        <v>67</v>
      </c>
      <c r="B38" s="93" t="s">
        <v>333</v>
      </c>
      <c r="C38" s="55">
        <f>SUM('9.4.1'!C38,'9.4.2'!C38,'9.4.3'!C38)</f>
        <v>0</v>
      </c>
      <c r="D38" s="55">
        <f>SUM('9.4.1'!D38,'9.4.2'!D38,'9.4.3'!D38)</f>
        <v>0</v>
      </c>
    </row>
    <row r="39" spans="1:4" s="21" customFormat="1" ht="18" customHeight="1">
      <c r="A39" s="62" t="s">
        <v>107</v>
      </c>
      <c r="B39" s="93" t="s">
        <v>334</v>
      </c>
      <c r="C39" s="55">
        <f>SUM('9.4.1'!C39,'9.4.2'!C39,'9.4.3'!C39)</f>
        <v>0</v>
      </c>
      <c r="D39" s="55">
        <f>SUM('9.4.1'!D39,'9.4.2'!D39,'9.4.3'!D39)</f>
        <v>0</v>
      </c>
    </row>
    <row r="40" spans="1:4" s="21" customFormat="1" ht="18" customHeight="1">
      <c r="A40" s="62" t="s">
        <v>108</v>
      </c>
      <c r="B40" s="93" t="s">
        <v>335</v>
      </c>
      <c r="C40" s="55">
        <f>SUM('9.4.1'!C40,'9.4.2'!C40,'9.4.3'!C40)</f>
        <v>0</v>
      </c>
      <c r="D40" s="55">
        <f>SUM('9.4.1'!D40,'9.4.2'!D40,'9.4.3'!D40)</f>
        <v>0</v>
      </c>
    </row>
    <row r="41" spans="1:4" s="21" customFormat="1" ht="18" customHeight="1">
      <c r="A41" s="62" t="s">
        <v>109</v>
      </c>
      <c r="B41" s="93" t="s">
        <v>336</v>
      </c>
      <c r="C41" s="55">
        <f>SUM('9.4.1'!C41,'9.4.2'!C41,'9.4.3'!C41)</f>
        <v>503192</v>
      </c>
      <c r="D41" s="55">
        <f>SUM('9.4.1'!D41,'9.4.2'!D41,'9.4.3'!D41)</f>
        <v>503192</v>
      </c>
    </row>
    <row r="42" spans="1:4" s="21" customFormat="1" ht="18" customHeight="1">
      <c r="A42" s="62" t="s">
        <v>110</v>
      </c>
      <c r="B42" s="93" t="s">
        <v>173</v>
      </c>
      <c r="C42" s="55">
        <f>SUM('9.4.1'!C42,'9.4.2'!C42,'9.4.3'!C42)</f>
        <v>0</v>
      </c>
      <c r="D42" s="55">
        <f>SUM('9.4.1'!D42,'9.4.2'!D42,'9.4.3'!D42)</f>
        <v>0</v>
      </c>
    </row>
    <row r="43" spans="1:4" s="21" customFormat="1" ht="18" customHeight="1">
      <c r="A43" s="62" t="s">
        <v>111</v>
      </c>
      <c r="B43" s="93" t="s">
        <v>174</v>
      </c>
      <c r="C43" s="55">
        <f>SUM('9.4.1'!C43,'9.4.2'!C43,'9.4.3'!C43)</f>
        <v>0</v>
      </c>
      <c r="D43" s="55">
        <f>SUM('9.4.1'!D43,'9.4.2'!D43,'9.4.3'!D43)</f>
        <v>0</v>
      </c>
    </row>
    <row r="44" spans="1:4" s="21" customFormat="1" ht="18" customHeight="1">
      <c r="A44" s="62" t="s">
        <v>170</v>
      </c>
      <c r="B44" s="93" t="s">
        <v>175</v>
      </c>
      <c r="C44" s="55">
        <f>SUM('9.4.1'!C44,'9.4.2'!C44,'9.4.3'!C44)</f>
        <v>0</v>
      </c>
      <c r="D44" s="55">
        <f>SUM('9.4.1'!D44,'9.4.2'!D44,'9.4.3'!D44)</f>
        <v>0</v>
      </c>
    </row>
    <row r="45" spans="1:4" s="21" customFormat="1" ht="18" customHeight="1" thickBot="1">
      <c r="A45" s="63" t="s">
        <v>171</v>
      </c>
      <c r="B45" s="192" t="s">
        <v>337</v>
      </c>
      <c r="C45" s="55">
        <f>SUM('9.4.1'!C45,'9.4.2'!C45,'9.4.3'!C45)</f>
        <v>0</v>
      </c>
      <c r="D45" s="55">
        <f>SUM('9.4.1'!D45,'9.4.2'!D45,'9.4.3'!D45)</f>
        <v>0</v>
      </c>
    </row>
    <row r="46" spans="1:4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</row>
    <row r="47" spans="1:4" s="21" customFormat="1" ht="18" customHeight="1">
      <c r="A47" s="61" t="s">
        <v>68</v>
      </c>
      <c r="B47" s="169" t="s">
        <v>180</v>
      </c>
      <c r="C47" s="55">
        <f>SUM('9.4.1'!C47,'9.4.2'!C47,'9.4.3'!C47)</f>
        <v>0</v>
      </c>
      <c r="D47" s="55">
        <f>SUM('9.4.1'!D47,'9.4.2'!D47,'9.4.3'!D47)</f>
        <v>0</v>
      </c>
    </row>
    <row r="48" spans="1:4" s="21" customFormat="1" ht="18" customHeight="1">
      <c r="A48" s="62" t="s">
        <v>69</v>
      </c>
      <c r="B48" s="93" t="s">
        <v>181</v>
      </c>
      <c r="C48" s="55">
        <f>SUM('9.4.1'!C48,'9.4.2'!C48,'9.4.3'!C48)</f>
        <v>0</v>
      </c>
      <c r="D48" s="55">
        <f>SUM('9.4.1'!D48,'9.4.2'!D48,'9.4.3'!D48)</f>
        <v>0</v>
      </c>
    </row>
    <row r="49" spans="1:4" s="21" customFormat="1" ht="18" customHeight="1">
      <c r="A49" s="62" t="s">
        <v>177</v>
      </c>
      <c r="B49" s="93" t="s">
        <v>182</v>
      </c>
      <c r="C49" s="55">
        <f>SUM('9.4.1'!C49,'9.4.2'!C49,'9.4.3'!C49)</f>
        <v>0</v>
      </c>
      <c r="D49" s="55">
        <f>SUM('9.4.1'!D49,'9.4.2'!D49,'9.4.3'!D49)</f>
        <v>0</v>
      </c>
    </row>
    <row r="50" spans="1:4" s="21" customFormat="1" ht="18" customHeight="1">
      <c r="A50" s="62" t="s">
        <v>178</v>
      </c>
      <c r="B50" s="93" t="s">
        <v>183</v>
      </c>
      <c r="C50" s="55">
        <f>SUM('9.4.1'!C50,'9.4.2'!C50,'9.4.3'!C50)</f>
        <v>0</v>
      </c>
      <c r="D50" s="55">
        <f>SUM('9.4.1'!D50,'9.4.2'!D50,'9.4.3'!D50)</f>
        <v>0</v>
      </c>
    </row>
    <row r="51" spans="1:4" s="21" customFormat="1" ht="18" customHeight="1" thickBot="1">
      <c r="A51" s="63" t="s">
        <v>179</v>
      </c>
      <c r="B51" s="192" t="s">
        <v>184</v>
      </c>
      <c r="C51" s="55">
        <f>SUM('9.4.1'!C51,'9.4.2'!C51,'9.4.3'!C51)</f>
        <v>0</v>
      </c>
      <c r="D51" s="55">
        <f>SUM('9.4.1'!D51,'9.4.2'!D51,'9.4.3'!D51)</f>
        <v>0</v>
      </c>
    </row>
    <row r="52" spans="1:4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</row>
    <row r="53" spans="1:4" s="21" customFormat="1" ht="27">
      <c r="A53" s="61" t="s">
        <v>70</v>
      </c>
      <c r="B53" s="169" t="s">
        <v>311</v>
      </c>
      <c r="C53" s="55">
        <f>SUM('9.4.1'!C53,'9.4.2'!C53,'9.4.3'!C53)</f>
        <v>0</v>
      </c>
      <c r="D53" s="55">
        <f>SUM('9.4.1'!D53,'9.4.2'!D53,'9.4.3'!D53)</f>
        <v>0</v>
      </c>
    </row>
    <row r="54" spans="1:4" s="21" customFormat="1" ht="27">
      <c r="A54" s="62" t="s">
        <v>71</v>
      </c>
      <c r="B54" s="93" t="s">
        <v>312</v>
      </c>
      <c r="C54" s="55">
        <f>SUM('9.4.1'!C54,'9.4.2'!C54,'9.4.3'!C54)</f>
        <v>0</v>
      </c>
      <c r="D54" s="55">
        <f>SUM('9.4.1'!D54,'9.4.2'!D54,'9.4.3'!D54)</f>
        <v>0</v>
      </c>
    </row>
    <row r="55" spans="1:4" s="21" customFormat="1" ht="18.75">
      <c r="A55" s="62" t="s">
        <v>187</v>
      </c>
      <c r="B55" s="93" t="s">
        <v>185</v>
      </c>
      <c r="C55" s="55">
        <f>SUM('9.4.1'!C55,'9.4.2'!C55,'9.4.3'!C55)</f>
        <v>0</v>
      </c>
      <c r="D55" s="55">
        <f>SUM('9.4.1'!D55,'9.4.2'!D55,'9.4.3'!D55)</f>
        <v>0</v>
      </c>
    </row>
    <row r="56" spans="1:4" s="21" customFormat="1" ht="19.5" thickBot="1">
      <c r="A56" s="63" t="s">
        <v>188</v>
      </c>
      <c r="B56" s="192" t="s">
        <v>186</v>
      </c>
      <c r="C56" s="55">
        <f>SUM('9.4.1'!C56,'9.4.2'!C56,'9.4.3'!C56)</f>
        <v>0</v>
      </c>
      <c r="D56" s="55">
        <f>SUM('9.4.1'!D56,'9.4.2'!D56,'9.4.3'!D56)</f>
        <v>0</v>
      </c>
    </row>
    <row r="57" spans="1:4" s="21" customFormat="1" ht="18" customHeight="1" thickBot="1">
      <c r="A57" s="60" t="s">
        <v>12</v>
      </c>
      <c r="B57" s="191" t="s">
        <v>189</v>
      </c>
      <c r="C57" s="71">
        <f>SUM(C58:C60)</f>
        <v>0</v>
      </c>
      <c r="D57" s="71">
        <f>SUM(D58:D60)</f>
        <v>0</v>
      </c>
    </row>
    <row r="58" spans="1:4" s="21" customFormat="1" ht="27">
      <c r="A58" s="61" t="s">
        <v>113</v>
      </c>
      <c r="B58" s="169" t="s">
        <v>313</v>
      </c>
      <c r="C58" s="55">
        <f>SUM('9.4.1'!C58,'9.4.2'!C58,'9.4.3'!C58)</f>
        <v>0</v>
      </c>
      <c r="D58" s="55">
        <f>SUM('9.4.1'!D58,'9.4.2'!D58,'9.4.3'!D58)</f>
        <v>0</v>
      </c>
    </row>
    <row r="59" spans="1:4" s="21" customFormat="1" ht="18.75">
      <c r="A59" s="62" t="s">
        <v>114</v>
      </c>
      <c r="B59" s="93" t="s">
        <v>314</v>
      </c>
      <c r="C59" s="55">
        <f>SUM('9.4.1'!C59,'9.4.2'!C59,'9.4.3'!C59)</f>
        <v>0</v>
      </c>
      <c r="D59" s="55">
        <f>SUM('9.4.1'!D59,'9.4.2'!D59,'9.4.3'!D59)</f>
        <v>0</v>
      </c>
    </row>
    <row r="60" spans="1:4" s="21" customFormat="1" ht="18.75">
      <c r="A60" s="62" t="s">
        <v>132</v>
      </c>
      <c r="B60" s="93" t="s">
        <v>191</v>
      </c>
      <c r="C60" s="55">
        <f>SUM('9.4.1'!C60,'9.4.2'!C60,'9.4.3'!C60)</f>
        <v>0</v>
      </c>
      <c r="D60" s="55">
        <f>SUM('9.4.1'!D60,'9.4.2'!D60,'9.4.3'!D60)</f>
        <v>0</v>
      </c>
    </row>
    <row r="61" spans="1:4" s="21" customFormat="1" ht="19.5" thickBot="1">
      <c r="A61" s="63" t="s">
        <v>190</v>
      </c>
      <c r="B61" s="192" t="s">
        <v>192</v>
      </c>
      <c r="C61" s="55">
        <f>SUM('9.4.1'!C61,'9.4.2'!C61,'9.4.3'!C61)</f>
        <v>0</v>
      </c>
      <c r="D61" s="55">
        <f>SUM('9.4.1'!D61,'9.4.2'!D61,'9.4.3'!D61)</f>
        <v>0</v>
      </c>
    </row>
    <row r="62" spans="1:4" s="21" customFormat="1" ht="19.5" thickBot="1">
      <c r="A62" s="60" t="s">
        <v>13</v>
      </c>
      <c r="B62" s="193" t="s">
        <v>193</v>
      </c>
      <c r="C62" s="182">
        <f>SUM(C7,C14,C21,C28,C35,C46,C52,C57)</f>
        <v>3072352</v>
      </c>
      <c r="D62" s="182">
        <f>SUM(D7,D14,D21,D28,D35,D46,D52,D57)</f>
        <v>3072352</v>
      </c>
    </row>
    <row r="63" spans="1:4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</row>
    <row r="64" spans="1:4" s="21" customFormat="1" ht="18" customHeight="1">
      <c r="A64" s="61" t="s">
        <v>222</v>
      </c>
      <c r="B64" s="169" t="s">
        <v>194</v>
      </c>
      <c r="C64" s="55">
        <f>SUM('9.4.1'!C64,'9.4.2'!C64,'9.4.3'!C64)</f>
        <v>0</v>
      </c>
      <c r="D64" s="55">
        <f>SUM('9.4.1'!D64,'9.4.2'!D64,'9.4.3'!D64)</f>
        <v>0</v>
      </c>
    </row>
    <row r="65" spans="1:4" s="21" customFormat="1" ht="27">
      <c r="A65" s="62" t="s">
        <v>231</v>
      </c>
      <c r="B65" s="93" t="s">
        <v>195</v>
      </c>
      <c r="C65" s="55">
        <f>SUM('9.4.1'!C65,'9.4.2'!C65,'9.4.3'!C65)</f>
        <v>0</v>
      </c>
      <c r="D65" s="55">
        <f>SUM('9.4.1'!D65,'9.4.2'!D65,'9.4.3'!D65)</f>
        <v>0</v>
      </c>
    </row>
    <row r="66" spans="1:4" s="21" customFormat="1" ht="19.5" thickBot="1">
      <c r="A66" s="63" t="s">
        <v>232</v>
      </c>
      <c r="B66" s="194" t="s">
        <v>196</v>
      </c>
      <c r="C66" s="55">
        <f>SUM('9.4.1'!C66,'9.4.2'!C66,'9.4.3'!C66)</f>
        <v>0</v>
      </c>
      <c r="D66" s="55">
        <f>SUM('9.4.1'!D66,'9.4.2'!D66,'9.4.3'!D66)</f>
        <v>0</v>
      </c>
    </row>
    <row r="67" spans="1:4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</row>
    <row r="68" spans="1:4" s="21" customFormat="1" ht="18.75">
      <c r="A68" s="61" t="s">
        <v>95</v>
      </c>
      <c r="B68" s="169" t="s">
        <v>199</v>
      </c>
      <c r="C68" s="55">
        <f>SUM('9.4.1'!C68,'9.4.2'!C68,'9.4.3'!C68)</f>
        <v>0</v>
      </c>
      <c r="D68" s="55">
        <f>SUM('9.4.1'!D68,'9.4.2'!D68,'9.4.3'!D68)</f>
        <v>0</v>
      </c>
    </row>
    <row r="69" spans="1:4" s="21" customFormat="1" ht="18.75">
      <c r="A69" s="62" t="s">
        <v>96</v>
      </c>
      <c r="B69" s="93" t="s">
        <v>200</v>
      </c>
      <c r="C69" s="55">
        <f>SUM('9.4.1'!C69,'9.4.2'!C69,'9.4.3'!C69)</f>
        <v>0</v>
      </c>
      <c r="D69" s="55">
        <f>SUM('9.4.1'!D69,'9.4.2'!D69,'9.4.3'!D69)</f>
        <v>0</v>
      </c>
    </row>
    <row r="70" spans="1:4" s="21" customFormat="1" ht="18.75">
      <c r="A70" s="62" t="s">
        <v>223</v>
      </c>
      <c r="B70" s="93" t="s">
        <v>201</v>
      </c>
      <c r="C70" s="55">
        <f>SUM('9.4.1'!C70,'9.4.2'!C70,'9.4.3'!C70)</f>
        <v>0</v>
      </c>
      <c r="D70" s="55">
        <f>SUM('9.4.1'!D70,'9.4.2'!D70,'9.4.3'!D70)</f>
        <v>0</v>
      </c>
    </row>
    <row r="71" spans="1:4" s="21" customFormat="1" ht="19.5" thickBot="1">
      <c r="A71" s="63" t="s">
        <v>224</v>
      </c>
      <c r="B71" s="192" t="s">
        <v>202</v>
      </c>
      <c r="C71" s="55">
        <f>SUM('9.4.1'!C71,'9.4.2'!C71,'9.4.3'!C71)</f>
        <v>0</v>
      </c>
      <c r="D71" s="55">
        <f>SUM('9.4.1'!D71,'9.4.2'!D71,'9.4.3'!D71)</f>
        <v>0</v>
      </c>
    </row>
    <row r="72" spans="1:4" s="21" customFormat="1" ht="18" customHeight="1" thickBot="1">
      <c r="A72" s="67" t="s">
        <v>203</v>
      </c>
      <c r="B72" s="191" t="s">
        <v>204</v>
      </c>
      <c r="C72" s="53">
        <f>SUM(C73:C74)</f>
        <v>439382</v>
      </c>
      <c r="D72" s="53">
        <f>SUM(D73:D74)</f>
        <v>439382</v>
      </c>
    </row>
    <row r="73" spans="1:4" s="21" customFormat="1" ht="18" customHeight="1">
      <c r="A73" s="61" t="s">
        <v>225</v>
      </c>
      <c r="B73" s="169" t="s">
        <v>205</v>
      </c>
      <c r="C73" s="55">
        <f>SUM('9.4.1'!C73,'9.4.2'!C73,'9.4.3'!C73)</f>
        <v>439382</v>
      </c>
      <c r="D73" s="55">
        <f>SUM('9.4.1'!D73,'9.4.2'!D73,'9.4.3'!D73)</f>
        <v>439382</v>
      </c>
    </row>
    <row r="74" spans="1:4" s="21" customFormat="1" ht="18" customHeight="1" thickBot="1">
      <c r="A74" s="63" t="s">
        <v>226</v>
      </c>
      <c r="B74" s="169" t="s">
        <v>362</v>
      </c>
      <c r="C74" s="55">
        <f>SUM('9.4.1'!C74,'9.4.2'!C74,'9.4.3'!C74)</f>
        <v>0</v>
      </c>
      <c r="D74" s="55">
        <f>SUM('9.4.1'!D74,'9.4.2'!D74,'9.4.3'!D74)</f>
        <v>0</v>
      </c>
    </row>
    <row r="75" spans="1:4" s="21" customFormat="1" ht="18" customHeight="1" thickBot="1">
      <c r="A75" s="67" t="s">
        <v>206</v>
      </c>
      <c r="B75" s="191" t="s">
        <v>207</v>
      </c>
      <c r="C75" s="53">
        <f>SUM(C76:C78)</f>
        <v>29440629</v>
      </c>
      <c r="D75" s="53">
        <f>SUM(D76:D78)</f>
        <v>29440629</v>
      </c>
    </row>
    <row r="76" spans="1:4" s="21" customFormat="1" ht="18" customHeight="1">
      <c r="A76" s="61" t="s">
        <v>227</v>
      </c>
      <c r="B76" s="169" t="s">
        <v>344</v>
      </c>
      <c r="C76" s="55">
        <f>SUM('9.4.1'!C76,'9.4.2'!C76,'9.4.3'!C76)</f>
        <v>0</v>
      </c>
      <c r="D76" s="55">
        <f>SUM('9.4.1'!D76,'9.4.2'!D76,'9.4.3'!D76)</f>
        <v>0</v>
      </c>
    </row>
    <row r="77" spans="1:4" s="21" customFormat="1" ht="18" customHeight="1">
      <c r="A77" s="62" t="s">
        <v>228</v>
      </c>
      <c r="B77" s="93" t="s">
        <v>208</v>
      </c>
      <c r="C77" s="55">
        <f>SUM('9.4.1'!C77,'9.4.2'!C77,'9.4.3'!C77)</f>
        <v>0</v>
      </c>
      <c r="D77" s="55">
        <f>SUM('9.4.1'!D77,'9.4.2'!D77,'9.4.3'!D77)</f>
        <v>0</v>
      </c>
    </row>
    <row r="78" spans="1:4" s="21" customFormat="1" ht="18" customHeight="1" thickBot="1">
      <c r="A78" s="63" t="s">
        <v>229</v>
      </c>
      <c r="B78" s="192" t="s">
        <v>354</v>
      </c>
      <c r="C78" s="55">
        <f>SUM('9.4.1'!C78,'9.4.2'!C78,'9.4.3'!C78)</f>
        <v>29440629</v>
      </c>
      <c r="D78" s="55">
        <f>SUM('9.4.1'!D78,'9.4.2'!D78,'9.4.3'!D78)</f>
        <v>29440629</v>
      </c>
    </row>
    <row r="79" spans="1:4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</row>
    <row r="80" spans="1:4" s="21" customFormat="1" ht="18" customHeight="1">
      <c r="A80" s="68" t="s">
        <v>211</v>
      </c>
      <c r="B80" s="169" t="s">
        <v>212</v>
      </c>
      <c r="C80" s="55">
        <f>SUM('9.4.1'!C80,'9.4.2'!C80,'9.4.3'!C80)</f>
        <v>0</v>
      </c>
      <c r="D80" s="55">
        <f>SUM('9.4.1'!D80,'9.4.2'!D80,'9.4.3'!D80)</f>
        <v>0</v>
      </c>
    </row>
    <row r="81" spans="1:4" s="21" customFormat="1" ht="30">
      <c r="A81" s="69" t="s">
        <v>213</v>
      </c>
      <c r="B81" s="93" t="s">
        <v>214</v>
      </c>
      <c r="C81" s="55">
        <f>SUM('9.4.1'!C81,'9.4.2'!C81,'9.4.3'!C81)</f>
        <v>0</v>
      </c>
      <c r="D81" s="55">
        <f>SUM('9.4.1'!D81,'9.4.2'!D81,'9.4.3'!D81)</f>
        <v>0</v>
      </c>
    </row>
    <row r="82" spans="1:4" s="21" customFormat="1" ht="20.25" customHeight="1">
      <c r="A82" s="69" t="s">
        <v>215</v>
      </c>
      <c r="B82" s="93" t="s">
        <v>216</v>
      </c>
      <c r="C82" s="55">
        <f>SUM('9.4.1'!C82,'9.4.2'!C82,'9.4.3'!C82)</f>
        <v>0</v>
      </c>
      <c r="D82" s="55">
        <f>SUM('9.4.1'!D82,'9.4.2'!D82,'9.4.3'!D82)</f>
        <v>0</v>
      </c>
    </row>
    <row r="83" spans="1:4" s="21" customFormat="1" ht="18" customHeight="1" thickBot="1">
      <c r="A83" s="70" t="s">
        <v>217</v>
      </c>
      <c r="B83" s="192" t="s">
        <v>218</v>
      </c>
      <c r="C83" s="55">
        <f>SUM('9.4.1'!C83,'9.4.2'!C83,'9.4.3'!C83)</f>
        <v>0</v>
      </c>
      <c r="D83" s="55">
        <f>SUM('9.4.1'!D83,'9.4.2'!D83,'9.4.3'!D83)</f>
        <v>0</v>
      </c>
    </row>
    <row r="84" spans="1:4" s="21" customFormat="1" ht="18" customHeight="1" thickBot="1">
      <c r="A84" s="67" t="s">
        <v>219</v>
      </c>
      <c r="B84" s="191" t="s">
        <v>353</v>
      </c>
      <c r="C84" s="55">
        <f>SUM('9.4.1'!C84,'9.4.2'!C84,'9.4.3'!C84)</f>
        <v>0</v>
      </c>
      <c r="D84" s="55">
        <f>SUM('9.4.1'!D84,'9.4.2'!D84,'9.4.3'!D84)</f>
        <v>0</v>
      </c>
    </row>
    <row r="85" spans="1:4" s="21" customFormat="1" ht="19.5" thickBot="1">
      <c r="A85" s="67" t="s">
        <v>220</v>
      </c>
      <c r="B85" s="195" t="s">
        <v>221</v>
      </c>
      <c r="C85" s="53">
        <f>+C63+C67+C72+C75+C79+C84</f>
        <v>29880011</v>
      </c>
      <c r="D85" s="53">
        <f>+D63+D67+D72+D75+D79+D84</f>
        <v>29880011</v>
      </c>
    </row>
    <row r="86" spans="1:4" s="21" customFormat="1" ht="18" customHeight="1" thickBot="1">
      <c r="A86" s="72" t="s">
        <v>233</v>
      </c>
      <c r="B86" s="196" t="s">
        <v>300</v>
      </c>
      <c r="C86" s="53">
        <f>+C62+C85</f>
        <v>32952363</v>
      </c>
      <c r="D86" s="53">
        <f>+D62+D85</f>
        <v>32952363</v>
      </c>
    </row>
    <row r="87" spans="1:4" s="21" customFormat="1" ht="19.5" thickBot="1">
      <c r="A87" s="73"/>
      <c r="B87" s="197"/>
      <c r="C87" s="74"/>
      <c r="D87" s="74"/>
    </row>
    <row r="88" spans="1:4" s="15" customFormat="1" ht="18" customHeight="1" thickBot="1">
      <c r="A88" s="76" t="s">
        <v>37</v>
      </c>
      <c r="B88" s="198"/>
      <c r="C88" s="77"/>
      <c r="D88" s="77"/>
    </row>
    <row r="89" spans="1:4" s="22" customFormat="1" ht="18" customHeight="1" thickBot="1">
      <c r="A89" s="78" t="s">
        <v>5</v>
      </c>
      <c r="B89" s="199" t="s">
        <v>351</v>
      </c>
      <c r="C89" s="79">
        <f>SUM(C90:C94)</f>
        <v>32698363</v>
      </c>
      <c r="D89" s="79">
        <f>SUM(D90:D94)</f>
        <v>32686374</v>
      </c>
    </row>
    <row r="90" spans="1:4" s="15" customFormat="1" ht="18" customHeight="1">
      <c r="A90" s="80" t="s">
        <v>72</v>
      </c>
      <c r="B90" s="200" t="s">
        <v>33</v>
      </c>
      <c r="C90" s="55">
        <f>SUM('9.4.1'!C90,'9.4.2'!C90,'9.4.3'!C90)</f>
        <v>18031400</v>
      </c>
      <c r="D90" s="55">
        <f>SUM('9.4.1'!D90,'9.4.2'!D90,'9.4.3'!D90)</f>
        <v>18396793</v>
      </c>
    </row>
    <row r="91" spans="1:4" s="21" customFormat="1" ht="18" customHeight="1">
      <c r="A91" s="62" t="s">
        <v>73</v>
      </c>
      <c r="B91" s="95" t="s">
        <v>115</v>
      </c>
      <c r="C91" s="55">
        <f>SUM('9.4.1'!C91,'9.4.2'!C91,'9.4.3'!C91)</f>
        <v>3636963</v>
      </c>
      <c r="D91" s="55">
        <f>SUM('9.4.1'!D91,'9.4.2'!D91,'9.4.3'!D91)</f>
        <v>3643320</v>
      </c>
    </row>
    <row r="92" spans="1:4" s="15" customFormat="1" ht="18" customHeight="1">
      <c r="A92" s="62" t="s">
        <v>74</v>
      </c>
      <c r="B92" s="95" t="s">
        <v>94</v>
      </c>
      <c r="C92" s="55">
        <f>SUM('9.4.1'!C92,'9.4.2'!C92,'9.4.3'!C92)</f>
        <v>11030000</v>
      </c>
      <c r="D92" s="55">
        <f>SUM('9.4.1'!D92,'9.4.2'!D92,'9.4.3'!D92)</f>
        <v>10646261</v>
      </c>
    </row>
    <row r="93" spans="1:4" s="15" customFormat="1" ht="18" customHeight="1">
      <c r="A93" s="62" t="s">
        <v>75</v>
      </c>
      <c r="B93" s="201" t="s">
        <v>116</v>
      </c>
      <c r="C93" s="55">
        <f>SUM('9.4.1'!C93,'9.4.2'!C93,'9.4.3'!C93)</f>
        <v>0</v>
      </c>
      <c r="D93" s="55">
        <f>SUM('9.4.1'!D93,'9.4.2'!D93,'9.4.3'!D93)</f>
        <v>0</v>
      </c>
    </row>
    <row r="94" spans="1:4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</row>
    <row r="95" spans="1:4" s="15" customFormat="1" ht="18" customHeight="1">
      <c r="A95" s="62" t="s">
        <v>76</v>
      </c>
      <c r="B95" s="95" t="s">
        <v>236</v>
      </c>
      <c r="C95" s="55">
        <f>SUM('9.4.1'!C95,'9.4.2'!C95,'9.4.3'!C95)</f>
        <v>0</v>
      </c>
      <c r="D95" s="55">
        <f>SUM('9.4.1'!D95,'9.4.2'!D95,'9.4.3'!D95)</f>
        <v>0</v>
      </c>
    </row>
    <row r="96" spans="1:4" s="15" customFormat="1" ht="18" customHeight="1">
      <c r="A96" s="62" t="s">
        <v>77</v>
      </c>
      <c r="B96" s="97" t="s">
        <v>237</v>
      </c>
      <c r="C96" s="55">
        <f>SUM('9.4.1'!C96,'9.4.2'!C96,'9.4.3'!C96)</f>
        <v>0</v>
      </c>
      <c r="D96" s="55">
        <f>SUM('9.4.1'!D96,'9.4.2'!D96,'9.4.3'!D96)</f>
        <v>0</v>
      </c>
    </row>
    <row r="97" spans="1:4" s="15" customFormat="1" ht="18" customHeight="1">
      <c r="A97" s="62" t="s">
        <v>87</v>
      </c>
      <c r="B97" s="95" t="s">
        <v>238</v>
      </c>
      <c r="C97" s="55">
        <f>SUM('9.4.1'!C97,'9.4.2'!C97,'9.4.3'!C97)</f>
        <v>0</v>
      </c>
      <c r="D97" s="55">
        <f>SUM('9.4.1'!D97,'9.4.2'!D97,'9.4.3'!D97)</f>
        <v>0</v>
      </c>
    </row>
    <row r="98" spans="1:4" s="15" customFormat="1" ht="18" customHeight="1">
      <c r="A98" s="62" t="s">
        <v>88</v>
      </c>
      <c r="B98" s="95" t="s">
        <v>358</v>
      </c>
      <c r="C98" s="55">
        <f>SUM('9.4.1'!C98,'9.4.2'!C98,'9.4.3'!C98)</f>
        <v>0</v>
      </c>
      <c r="D98" s="55">
        <f>SUM('9.4.1'!D98,'9.4.2'!D98,'9.4.3'!D98)</f>
        <v>0</v>
      </c>
    </row>
    <row r="99" spans="1:4" s="15" customFormat="1" ht="18" customHeight="1">
      <c r="A99" s="62" t="s">
        <v>89</v>
      </c>
      <c r="B99" s="97" t="s">
        <v>240</v>
      </c>
      <c r="C99" s="55">
        <f>SUM('9.4.1'!C99,'9.4.2'!C99,'9.4.3'!C99)</f>
        <v>0</v>
      </c>
      <c r="D99" s="55">
        <f>SUM('9.4.1'!D99,'9.4.2'!D99,'9.4.3'!D99)</f>
        <v>0</v>
      </c>
    </row>
    <row r="100" spans="1:4" s="15" customFormat="1" ht="18" customHeight="1">
      <c r="A100" s="62" t="s">
        <v>90</v>
      </c>
      <c r="B100" s="97" t="s">
        <v>241</v>
      </c>
      <c r="C100" s="55">
        <f>SUM('9.4.1'!C100,'9.4.2'!C100,'9.4.3'!C100)</f>
        <v>0</v>
      </c>
      <c r="D100" s="55">
        <f>SUM('9.4.1'!D100,'9.4.2'!D100,'9.4.3'!D100)</f>
        <v>0</v>
      </c>
    </row>
    <row r="101" spans="1:4" s="15" customFormat="1" ht="18" customHeight="1">
      <c r="A101" s="62" t="s">
        <v>92</v>
      </c>
      <c r="B101" s="95" t="s">
        <v>359</v>
      </c>
      <c r="C101" s="55">
        <f>SUM('9.4.1'!C101,'9.4.2'!C101,'9.4.3'!C101)</f>
        <v>0</v>
      </c>
      <c r="D101" s="55">
        <f>SUM('9.4.1'!D101,'9.4.2'!D101,'9.4.3'!D101)</f>
        <v>0</v>
      </c>
    </row>
    <row r="102" spans="1:4" s="15" customFormat="1" ht="18" customHeight="1">
      <c r="A102" s="82" t="s">
        <v>118</v>
      </c>
      <c r="B102" s="98" t="s">
        <v>243</v>
      </c>
      <c r="C102" s="55">
        <f>SUM('9.4.1'!C102,'9.4.2'!C102,'9.4.3'!C102)</f>
        <v>0</v>
      </c>
      <c r="D102" s="55">
        <f>SUM('9.4.1'!D102,'9.4.2'!D102,'9.4.3'!D102)</f>
        <v>0</v>
      </c>
    </row>
    <row r="103" spans="1:4" s="15" customFormat="1" ht="18" customHeight="1">
      <c r="A103" s="62" t="s">
        <v>234</v>
      </c>
      <c r="B103" s="98" t="s">
        <v>244</v>
      </c>
      <c r="C103" s="55">
        <f>SUM('9.4.1'!C103,'9.4.2'!C103,'9.4.3'!C103)</f>
        <v>0</v>
      </c>
      <c r="D103" s="55">
        <f>SUM('9.4.1'!D103,'9.4.2'!D103,'9.4.3'!D103)</f>
        <v>0</v>
      </c>
    </row>
    <row r="104" spans="1:4" s="15" customFormat="1" ht="18" customHeight="1" thickBot="1">
      <c r="A104" s="83" t="s">
        <v>235</v>
      </c>
      <c r="B104" s="99" t="s">
        <v>245</v>
      </c>
      <c r="C104" s="55">
        <f>SUM('9.4.1'!C104,'9.4.2'!C104,'9.4.3'!C104)</f>
        <v>0</v>
      </c>
      <c r="D104" s="55">
        <f>SUM('9.4.1'!D104,'9.4.2'!D104,'9.4.3'!D104)</f>
        <v>0</v>
      </c>
    </row>
    <row r="105" spans="1:4" s="15" customFormat="1" ht="18" customHeight="1" thickBot="1">
      <c r="A105" s="60" t="s">
        <v>6</v>
      </c>
      <c r="B105" s="203" t="s">
        <v>352</v>
      </c>
      <c r="C105" s="53">
        <f>+C106+C108+C110</f>
        <v>254000</v>
      </c>
      <c r="D105" s="53">
        <f>+D106+D108+D110</f>
        <v>265989</v>
      </c>
    </row>
    <row r="106" spans="1:4" s="15" customFormat="1" ht="18" customHeight="1">
      <c r="A106" s="61" t="s">
        <v>78</v>
      </c>
      <c r="B106" s="95" t="s">
        <v>131</v>
      </c>
      <c r="C106" s="55">
        <f>SUM('9.4.1'!C106,'9.4.2'!C106,'9.4.3'!C106)</f>
        <v>254000</v>
      </c>
      <c r="D106" s="55">
        <f>SUM('9.4.1'!D106,'9.4.2'!D106,'9.4.3'!D106)</f>
        <v>265989</v>
      </c>
    </row>
    <row r="107" spans="1:4" s="15" customFormat="1" ht="18" customHeight="1">
      <c r="A107" s="61" t="s">
        <v>79</v>
      </c>
      <c r="B107" s="98" t="s">
        <v>249</v>
      </c>
      <c r="C107" s="55">
        <f>SUM('9.4.1'!C107,'9.4.2'!C107,'9.4.3'!C107)</f>
        <v>0</v>
      </c>
      <c r="D107" s="55">
        <f>SUM('9.4.1'!D107,'9.4.2'!D107,'9.4.3'!D107)</f>
        <v>0</v>
      </c>
    </row>
    <row r="108" spans="1:4" s="15" customFormat="1" ht="18" customHeight="1">
      <c r="A108" s="61" t="s">
        <v>80</v>
      </c>
      <c r="B108" s="98" t="s">
        <v>119</v>
      </c>
      <c r="C108" s="55">
        <f>SUM('9.4.1'!C108,'9.4.2'!C108,'9.4.3'!C108)</f>
        <v>0</v>
      </c>
      <c r="D108" s="55">
        <f>SUM('9.4.1'!D108,'9.4.2'!D108,'9.4.3'!D108)</f>
        <v>0</v>
      </c>
    </row>
    <row r="109" spans="1:4" s="15" customFormat="1" ht="18" customHeight="1">
      <c r="A109" s="61" t="s">
        <v>81</v>
      </c>
      <c r="B109" s="98" t="s">
        <v>250</v>
      </c>
      <c r="C109" s="55">
        <f>SUM('9.4.1'!C109,'9.4.2'!C109,'9.4.3'!C109)</f>
        <v>0</v>
      </c>
      <c r="D109" s="55">
        <f>SUM('9.4.1'!D109,'9.4.2'!D109,'9.4.3'!D109)</f>
        <v>0</v>
      </c>
    </row>
    <row r="110" spans="1:4" s="15" customFormat="1" ht="18" customHeight="1">
      <c r="A110" s="61" t="s">
        <v>82</v>
      </c>
      <c r="B110" s="204" t="s">
        <v>133</v>
      </c>
      <c r="C110" s="55">
        <f>SUM('9.4.1'!C110,'9.4.2'!C110,'9.4.3'!C110)</f>
        <v>0</v>
      </c>
      <c r="D110" s="55">
        <f>SUM('9.4.1'!D110,'9.4.2'!D110,'9.4.3'!D110)</f>
        <v>0</v>
      </c>
    </row>
    <row r="111" spans="1:4" s="15" customFormat="1" ht="25.5">
      <c r="A111" s="61" t="s">
        <v>91</v>
      </c>
      <c r="B111" s="205" t="s">
        <v>308</v>
      </c>
      <c r="C111" s="55">
        <f>SUM('9.4.1'!C111,'9.4.2'!C111,'9.4.3'!C111)</f>
        <v>0</v>
      </c>
      <c r="D111" s="55">
        <f>SUM('9.4.1'!D111,'9.4.2'!D111,'9.4.3'!D111)</f>
        <v>0</v>
      </c>
    </row>
    <row r="112" spans="1:4" s="15" customFormat="1" ht="25.5">
      <c r="A112" s="61" t="s">
        <v>93</v>
      </c>
      <c r="B112" s="102" t="s">
        <v>255</v>
      </c>
      <c r="C112" s="55">
        <f>SUM('9.4.1'!C112,'9.4.2'!C112,'9.4.3'!C112)</f>
        <v>0</v>
      </c>
      <c r="D112" s="55">
        <f>SUM('9.4.1'!D112,'9.4.2'!D112,'9.4.3'!D112)</f>
        <v>0</v>
      </c>
    </row>
    <row r="113" spans="1:4" s="15" customFormat="1" ht="25.5">
      <c r="A113" s="61" t="s">
        <v>120</v>
      </c>
      <c r="B113" s="95" t="s">
        <v>239</v>
      </c>
      <c r="C113" s="55">
        <f>SUM('9.4.1'!C113,'9.4.2'!C113,'9.4.3'!C113)</f>
        <v>0</v>
      </c>
      <c r="D113" s="55">
        <f>SUM('9.4.1'!D113,'9.4.2'!D113,'9.4.3'!D113)</f>
        <v>0</v>
      </c>
    </row>
    <row r="114" spans="1:4" s="15" customFormat="1" ht="18.75">
      <c r="A114" s="61" t="s">
        <v>121</v>
      </c>
      <c r="B114" s="95" t="s">
        <v>254</v>
      </c>
      <c r="C114" s="55">
        <f>SUM('9.4.1'!C114,'9.4.2'!C114,'9.4.3'!C114)</f>
        <v>0</v>
      </c>
      <c r="D114" s="55">
        <f>SUM('9.4.1'!D114,'9.4.2'!D114,'9.4.3'!D114)</f>
        <v>0</v>
      </c>
    </row>
    <row r="115" spans="1:4" s="15" customFormat="1" ht="18.75">
      <c r="A115" s="61" t="s">
        <v>122</v>
      </c>
      <c r="B115" s="95" t="s">
        <v>253</v>
      </c>
      <c r="C115" s="55">
        <f>SUM('9.4.1'!C115,'9.4.2'!C115,'9.4.3'!C115)</f>
        <v>0</v>
      </c>
      <c r="D115" s="55">
        <f>SUM('9.4.1'!D115,'9.4.2'!D115,'9.4.3'!D115)</f>
        <v>0</v>
      </c>
    </row>
    <row r="116" spans="1:4" s="15" customFormat="1" ht="25.5">
      <c r="A116" s="61" t="s">
        <v>246</v>
      </c>
      <c r="B116" s="95" t="s">
        <v>242</v>
      </c>
      <c r="C116" s="55">
        <f>SUM('9.4.1'!C116,'9.4.2'!C116,'9.4.3'!C116)</f>
        <v>0</v>
      </c>
      <c r="D116" s="55">
        <f>SUM('9.4.1'!D116,'9.4.2'!D116,'9.4.3'!D116)</f>
        <v>0</v>
      </c>
    </row>
    <row r="117" spans="1:4" s="15" customFormat="1" ht="18.75">
      <c r="A117" s="61" t="s">
        <v>247</v>
      </c>
      <c r="B117" s="95" t="s">
        <v>252</v>
      </c>
      <c r="C117" s="55">
        <f>SUM('9.4.1'!C117,'9.4.2'!C117,'9.4.3'!C117)</f>
        <v>0</v>
      </c>
      <c r="D117" s="55">
        <f>SUM('9.4.1'!D117,'9.4.2'!D117,'9.4.3'!D117)</f>
        <v>0</v>
      </c>
    </row>
    <row r="118" spans="1:4" s="15" customFormat="1" ht="26.25" thickBot="1">
      <c r="A118" s="82" t="s">
        <v>248</v>
      </c>
      <c r="B118" s="95" t="s">
        <v>251</v>
      </c>
      <c r="C118" s="55">
        <f>SUM('9.4.1'!C118,'9.4.2'!C118,'9.4.3'!C118)</f>
        <v>0</v>
      </c>
      <c r="D118" s="55">
        <f>SUM('9.4.1'!D118,'9.4.2'!D118,'9.4.3'!D118)</f>
        <v>0</v>
      </c>
    </row>
    <row r="119" spans="1:4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</row>
    <row r="120" spans="1:4" s="15" customFormat="1" ht="18" customHeight="1">
      <c r="A120" s="61" t="s">
        <v>61</v>
      </c>
      <c r="B120" s="102" t="s">
        <v>38</v>
      </c>
      <c r="C120" s="55">
        <f>SUM('9.4.1'!C120,'9.4.2'!C120,'9.4.3'!C120)</f>
        <v>0</v>
      </c>
      <c r="D120" s="55">
        <f>SUM('9.4.1'!D120,'9.4.2'!D120,'9.4.3'!D120)</f>
        <v>0</v>
      </c>
    </row>
    <row r="121" spans="1:4" s="15" customFormat="1" ht="18" customHeight="1" thickBot="1">
      <c r="A121" s="63" t="s">
        <v>62</v>
      </c>
      <c r="B121" s="98" t="s">
        <v>39</v>
      </c>
      <c r="C121" s="55">
        <f>SUM('9.4.1'!C121,'9.4.2'!C121,'9.4.3'!C121)</f>
        <v>0</v>
      </c>
      <c r="D121" s="55">
        <f>SUM('9.4.1'!D121,'9.4.2'!D121,'9.4.3'!D121)</f>
        <v>0</v>
      </c>
    </row>
    <row r="122" spans="1:4" s="15" customFormat="1" ht="18" customHeight="1" thickBot="1">
      <c r="A122" s="60" t="s">
        <v>8</v>
      </c>
      <c r="B122" s="193" t="s">
        <v>257</v>
      </c>
      <c r="C122" s="53">
        <f>+C89+C105+C119</f>
        <v>32952363</v>
      </c>
      <c r="D122" s="53">
        <f>+D89+D105+D119</f>
        <v>32952363</v>
      </c>
    </row>
    <row r="123" spans="1:4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</row>
    <row r="124" spans="1:4" s="15" customFormat="1" ht="18" customHeight="1">
      <c r="A124" s="61" t="s">
        <v>65</v>
      </c>
      <c r="B124" s="102" t="s">
        <v>258</v>
      </c>
      <c r="C124" s="55">
        <f>SUM('9.4.1'!C124,'9.4.2'!C124,'9.4.3'!C124)</f>
        <v>0</v>
      </c>
      <c r="D124" s="55">
        <f>SUM('9.4.1'!D124,'9.4.2'!D124,'9.4.3'!D124)</f>
        <v>0</v>
      </c>
    </row>
    <row r="125" spans="1:4" s="15" customFormat="1" ht="18" customHeight="1">
      <c r="A125" s="61" t="s">
        <v>66</v>
      </c>
      <c r="B125" s="102" t="s">
        <v>361</v>
      </c>
      <c r="C125" s="55">
        <f>SUM('9.4.1'!C125,'9.4.2'!C125,'9.4.3'!C125)</f>
        <v>0</v>
      </c>
      <c r="D125" s="55">
        <f>SUM('9.4.1'!D125,'9.4.2'!D125,'9.4.3'!D125)</f>
        <v>0</v>
      </c>
    </row>
    <row r="126" spans="1:4" s="15" customFormat="1" ht="18" customHeight="1" thickBot="1">
      <c r="A126" s="82" t="s">
        <v>67</v>
      </c>
      <c r="B126" s="206" t="s">
        <v>259</v>
      </c>
      <c r="C126" s="55">
        <f>SUM('9.4.1'!C126,'9.4.2'!C126,'9.4.3'!C126)</f>
        <v>0</v>
      </c>
      <c r="D126" s="55">
        <f>SUM('9.4.1'!D126,'9.4.2'!D126,'9.4.3'!D126)</f>
        <v>0</v>
      </c>
    </row>
    <row r="127" spans="1:4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</row>
    <row r="128" spans="1:4" s="15" customFormat="1" ht="18" customHeight="1">
      <c r="A128" s="61" t="s">
        <v>68</v>
      </c>
      <c r="B128" s="102" t="s">
        <v>260</v>
      </c>
      <c r="C128" s="55">
        <f>SUM('9.4.1'!C128,'9.4.2'!C128,'9.4.3'!C128)</f>
        <v>0</v>
      </c>
      <c r="D128" s="55">
        <f>SUM('9.4.1'!D128,'9.4.2'!D128,'9.4.3'!D128)</f>
        <v>0</v>
      </c>
    </row>
    <row r="129" spans="1:4" s="15" customFormat="1" ht="18" customHeight="1">
      <c r="A129" s="61" t="s">
        <v>69</v>
      </c>
      <c r="B129" s="102" t="s">
        <v>261</v>
      </c>
      <c r="C129" s="55">
        <f>SUM('9.4.1'!C129,'9.4.2'!C129,'9.4.3'!C129)</f>
        <v>0</v>
      </c>
      <c r="D129" s="55">
        <f>SUM('9.4.1'!D129,'9.4.2'!D129,'9.4.3'!D129)</f>
        <v>0</v>
      </c>
    </row>
    <row r="130" spans="1:4" s="15" customFormat="1" ht="18" customHeight="1">
      <c r="A130" s="61" t="s">
        <v>177</v>
      </c>
      <c r="B130" s="102" t="s">
        <v>262</v>
      </c>
      <c r="C130" s="55">
        <f>SUM('9.4.1'!C130,'9.4.2'!C130,'9.4.3'!C130)</f>
        <v>0</v>
      </c>
      <c r="D130" s="55">
        <f>SUM('9.4.1'!D130,'9.4.2'!D130,'9.4.3'!D130)</f>
        <v>0</v>
      </c>
    </row>
    <row r="131" spans="1:4" s="15" customFormat="1" ht="18" customHeight="1" thickBot="1">
      <c r="A131" s="82" t="s">
        <v>178</v>
      </c>
      <c r="B131" s="206" t="s">
        <v>263</v>
      </c>
      <c r="C131" s="55">
        <f>SUM('9.4.1'!C131,'9.4.2'!C131,'9.4.3'!C131)</f>
        <v>0</v>
      </c>
      <c r="D131" s="55">
        <f>SUM('9.4.1'!D131,'9.4.2'!D131,'9.4.3'!D131)</f>
        <v>0</v>
      </c>
    </row>
    <row r="132" spans="1:4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</row>
    <row r="133" spans="1:4" s="15" customFormat="1" ht="18" customHeight="1">
      <c r="A133" s="61" t="s">
        <v>70</v>
      </c>
      <c r="B133" s="102" t="s">
        <v>265</v>
      </c>
      <c r="C133" s="55">
        <f>SUM('9.4.1'!C133,'9.4.2'!C133,'9.4.3'!C133)</f>
        <v>0</v>
      </c>
      <c r="D133" s="55">
        <f>SUM('9.4.1'!D133,'9.4.2'!D133,'9.4.3'!D133)</f>
        <v>0</v>
      </c>
    </row>
    <row r="134" spans="1:4" s="15" customFormat="1" ht="18" customHeight="1">
      <c r="A134" s="61" t="s">
        <v>71</v>
      </c>
      <c r="B134" s="102" t="s">
        <v>274</v>
      </c>
      <c r="C134" s="55">
        <f>SUM('9.4.1'!C134,'9.4.2'!C134,'9.4.3'!C134)</f>
        <v>0</v>
      </c>
      <c r="D134" s="55">
        <f>SUM('9.4.1'!D134,'9.4.2'!D134,'9.4.3'!D134)</f>
        <v>0</v>
      </c>
    </row>
    <row r="135" spans="1:4" s="15" customFormat="1" ht="18" customHeight="1">
      <c r="A135" s="61" t="s">
        <v>187</v>
      </c>
      <c r="B135" s="102" t="s">
        <v>266</v>
      </c>
      <c r="C135" s="55">
        <f>SUM('9.4.1'!C135,'9.4.2'!C135,'9.4.3'!C135)</f>
        <v>0</v>
      </c>
      <c r="D135" s="55">
        <f>SUM('9.4.1'!D135,'9.4.2'!D135,'9.4.3'!D135)</f>
        <v>0</v>
      </c>
    </row>
    <row r="136" spans="1:4" s="15" customFormat="1" ht="18" customHeight="1" thickBot="1">
      <c r="A136" s="82" t="s">
        <v>188</v>
      </c>
      <c r="B136" s="206" t="s">
        <v>320</v>
      </c>
      <c r="C136" s="55">
        <f>SUM('9.4.1'!C136,'9.4.2'!C136,'9.4.3'!C136)</f>
        <v>0</v>
      </c>
      <c r="D136" s="55">
        <f>SUM('9.4.1'!D136,'9.4.2'!D136,'9.4.3'!D136)</f>
        <v>0</v>
      </c>
    </row>
    <row r="137" spans="1:4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</row>
    <row r="138" spans="1:4" s="15" customFormat="1" ht="18" customHeight="1">
      <c r="A138" s="61" t="s">
        <v>113</v>
      </c>
      <c r="B138" s="102" t="s">
        <v>268</v>
      </c>
      <c r="C138" s="55">
        <f>SUM('9.4.1'!C138,'9.4.2'!C138,'9.4.3'!C138)</f>
        <v>0</v>
      </c>
      <c r="D138" s="55">
        <f>SUM('9.4.1'!D138,'9.4.2'!D138,'9.4.3'!D138)</f>
        <v>0</v>
      </c>
    </row>
    <row r="139" spans="1:4" s="15" customFormat="1" ht="18" customHeight="1">
      <c r="A139" s="61" t="s">
        <v>114</v>
      </c>
      <c r="B139" s="102" t="s">
        <v>269</v>
      </c>
      <c r="C139" s="55">
        <f>SUM('9.4.1'!C139,'9.4.2'!C139,'9.4.3'!C139)</f>
        <v>0</v>
      </c>
      <c r="D139" s="55">
        <f>SUM('9.4.1'!D139,'9.4.2'!D139,'9.4.3'!D139)</f>
        <v>0</v>
      </c>
    </row>
    <row r="140" spans="1:4" s="15" customFormat="1" ht="18" customHeight="1">
      <c r="A140" s="61" t="s">
        <v>132</v>
      </c>
      <c r="B140" s="102" t="s">
        <v>270</v>
      </c>
      <c r="C140" s="55">
        <f>SUM('9.4.1'!C140,'9.4.2'!C140,'9.4.3'!C140)</f>
        <v>0</v>
      </c>
      <c r="D140" s="55">
        <f>SUM('9.4.1'!D140,'9.4.2'!D140,'9.4.3'!D140)</f>
        <v>0</v>
      </c>
    </row>
    <row r="141" spans="1:4" s="15" customFormat="1" ht="18" customHeight="1" thickBot="1">
      <c r="A141" s="61" t="s">
        <v>190</v>
      </c>
      <c r="B141" s="102" t="s">
        <v>271</v>
      </c>
      <c r="C141" s="55">
        <f>SUM('9.4.1'!C141,'9.4.2'!C141,'9.4.3'!C141)</f>
        <v>0</v>
      </c>
      <c r="D141" s="55">
        <f>SUM('9.4.1'!D141,'9.4.2'!D141,'9.4.3'!D141)</f>
        <v>0</v>
      </c>
    </row>
    <row r="142" spans="1:4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</row>
    <row r="143" spans="1:4" s="15" customFormat="1" ht="18" customHeight="1" thickBot="1">
      <c r="A143" s="87" t="s">
        <v>14</v>
      </c>
      <c r="B143" s="207" t="s">
        <v>273</v>
      </c>
      <c r="C143" s="86">
        <f>+C122+C142</f>
        <v>32952363</v>
      </c>
      <c r="D143" s="86">
        <f>+D122+D142</f>
        <v>32952363</v>
      </c>
    </row>
    <row r="144" spans="1:4" s="15" customFormat="1" ht="18" customHeight="1" thickBot="1">
      <c r="A144" s="88"/>
      <c r="B144" s="89"/>
      <c r="C144" s="75"/>
      <c r="D144" s="75"/>
    </row>
    <row r="145" spans="1:6" s="15" customFormat="1" ht="18" customHeight="1" thickBot="1">
      <c r="A145" s="90" t="s">
        <v>338</v>
      </c>
      <c r="B145" s="91"/>
      <c r="C145" s="92">
        <f>SUM('9.4.1'!C145,'9.4.2'!C145,'9.4.3'!C145)</f>
        <v>6</v>
      </c>
      <c r="D145" s="92">
        <f>SUM('9.4.1'!D145,'9.4.2'!D145,'9.4.3'!D145)</f>
        <v>5</v>
      </c>
      <c r="E145" s="23"/>
      <c r="F145" s="23"/>
    </row>
    <row r="146" spans="1:4" s="21" customFormat="1" ht="18" customHeight="1" thickBot="1">
      <c r="A146" s="90" t="s">
        <v>128</v>
      </c>
      <c r="B146" s="91"/>
      <c r="C146" s="92">
        <f>SUM('9.4.1'!C146,'9.4.2'!C146,'9.4.3'!C146)</f>
        <v>0</v>
      </c>
      <c r="D146" s="92">
        <f>SUM('9.4.1'!D146,'9.4.2'!D146,'9.4.3'!D146)</f>
        <v>0</v>
      </c>
    </row>
    <row r="147" spans="3:4" s="15" customFormat="1" ht="18" customHeight="1">
      <c r="C147" s="24"/>
      <c r="D147" s="24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7" r:id="rId1"/>
  <headerFooter alignWithMargins="0">
    <oddHeader>&amp;C&amp;"Times New Roman CE,Félkövér"&amp;12
&amp;14Nagymányok Város Önkormányzata&amp;12
&amp;10
&amp;R&amp;"Times New Roman CE,Félkövér dőlt"&amp;11 1. melléklet az 6/2019 (IX.30.) önkormányzati rendelethez</oddHeader>
  </headerFooter>
  <rowBreaks count="1" manualBreakCount="1">
    <brk id="87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88">
      <selection activeCell="E133" sqref="E1:E16384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5.50390625" style="11" bestFit="1" customWidth="1"/>
    <col min="4" max="4" width="21.625" style="11" customWidth="1"/>
    <col min="5" max="16384" width="9.375" style="12" customWidth="1"/>
  </cols>
  <sheetData>
    <row r="1" spans="1:4" s="15" customFormat="1" ht="48" customHeight="1">
      <c r="A1" s="295" t="s">
        <v>371</v>
      </c>
      <c r="B1" s="295"/>
      <c r="C1" s="295"/>
      <c r="D1" s="295"/>
    </row>
    <row r="2" spans="1:4" s="15" customFormat="1" ht="18" customHeight="1">
      <c r="A2" s="181"/>
      <c r="B2" s="292" t="s">
        <v>346</v>
      </c>
      <c r="C2" s="292"/>
      <c r="D2" s="292"/>
    </row>
    <row r="3" spans="1:4" s="15" customFormat="1" ht="18" customHeight="1">
      <c r="A3" s="281" t="s">
        <v>2</v>
      </c>
      <c r="B3" s="281"/>
      <c r="C3" s="281"/>
      <c r="D3" s="281"/>
    </row>
    <row r="4" spans="1:4" s="15" customFormat="1" ht="18" customHeight="1" thickBot="1">
      <c r="A4" s="259"/>
      <c r="B4" s="259"/>
      <c r="C4" s="16"/>
      <c r="D4" s="16"/>
    </row>
    <row r="5" spans="1:4" s="15" customFormat="1" ht="30.75" thickBot="1">
      <c r="A5" s="228" t="s">
        <v>47</v>
      </c>
      <c r="B5" s="229" t="s">
        <v>4</v>
      </c>
      <c r="C5" s="230" t="s">
        <v>315</v>
      </c>
      <c r="D5" s="230" t="s">
        <v>389</v>
      </c>
    </row>
    <row r="6" spans="1:4" s="21" customFormat="1" ht="18" customHeight="1" thickBot="1">
      <c r="A6" s="19">
        <v>1</v>
      </c>
      <c r="B6" s="209">
        <v>2</v>
      </c>
      <c r="C6" s="20">
        <v>3</v>
      </c>
      <c r="D6" s="20">
        <v>4</v>
      </c>
    </row>
    <row r="7" spans="1:4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</row>
    <row r="8" spans="1:4" s="21" customFormat="1" ht="27">
      <c r="A8" s="61" t="s">
        <v>72</v>
      </c>
      <c r="B8" s="169" t="s">
        <v>321</v>
      </c>
      <c r="C8" s="55"/>
      <c r="D8" s="55"/>
    </row>
    <row r="9" spans="1:4" s="21" customFormat="1" ht="27">
      <c r="A9" s="62" t="s">
        <v>73</v>
      </c>
      <c r="B9" s="93" t="s">
        <v>322</v>
      </c>
      <c r="C9" s="55"/>
      <c r="D9" s="55"/>
    </row>
    <row r="10" spans="1:4" s="21" customFormat="1" ht="27">
      <c r="A10" s="62" t="s">
        <v>74</v>
      </c>
      <c r="B10" s="93" t="s">
        <v>323</v>
      </c>
      <c r="C10" s="55"/>
      <c r="D10" s="55"/>
    </row>
    <row r="11" spans="1:4" s="21" customFormat="1" ht="18.75">
      <c r="A11" s="62" t="s">
        <v>317</v>
      </c>
      <c r="B11" s="93" t="s">
        <v>324</v>
      </c>
      <c r="C11" s="55"/>
      <c r="D11" s="55"/>
    </row>
    <row r="12" spans="1:4" s="21" customFormat="1" ht="25.5">
      <c r="A12" s="62" t="s">
        <v>86</v>
      </c>
      <c r="B12" s="190" t="s">
        <v>326</v>
      </c>
      <c r="C12" s="58"/>
      <c r="D12" s="58"/>
    </row>
    <row r="13" spans="1:4" s="21" customFormat="1" ht="19.5" thickBot="1">
      <c r="A13" s="63" t="s">
        <v>318</v>
      </c>
      <c r="B13" s="93" t="s">
        <v>325</v>
      </c>
      <c r="C13" s="59"/>
      <c r="D13" s="59"/>
    </row>
    <row r="14" spans="1:4" s="21" customFormat="1" ht="19.5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</row>
    <row r="15" spans="1:4" s="21" customFormat="1" ht="18" customHeight="1">
      <c r="A15" s="61" t="s">
        <v>78</v>
      </c>
      <c r="B15" s="169" t="s">
        <v>153</v>
      </c>
      <c r="C15" s="55"/>
      <c r="D15" s="55"/>
    </row>
    <row r="16" spans="1:4" s="21" customFormat="1" ht="18.75">
      <c r="A16" s="62" t="s">
        <v>79</v>
      </c>
      <c r="B16" s="93" t="s">
        <v>154</v>
      </c>
      <c r="C16" s="55"/>
      <c r="D16" s="55"/>
    </row>
    <row r="17" spans="1:4" s="21" customFormat="1" ht="27">
      <c r="A17" s="62" t="s">
        <v>80</v>
      </c>
      <c r="B17" s="93" t="s">
        <v>304</v>
      </c>
      <c r="C17" s="55"/>
      <c r="D17" s="55"/>
    </row>
    <row r="18" spans="1:4" s="21" customFormat="1" ht="27">
      <c r="A18" s="62" t="s">
        <v>81</v>
      </c>
      <c r="B18" s="93" t="s">
        <v>305</v>
      </c>
      <c r="C18" s="55"/>
      <c r="D18" s="55"/>
    </row>
    <row r="19" spans="1:4" s="21" customFormat="1" ht="25.5">
      <c r="A19" s="62" t="s">
        <v>82</v>
      </c>
      <c r="B19" s="51" t="s">
        <v>327</v>
      </c>
      <c r="C19" s="55"/>
      <c r="D19" s="55"/>
    </row>
    <row r="20" spans="1:4" s="21" customFormat="1" ht="19.5" thickBot="1">
      <c r="A20" s="63" t="s">
        <v>91</v>
      </c>
      <c r="B20" s="192" t="s">
        <v>155</v>
      </c>
      <c r="C20" s="55"/>
      <c r="D20" s="55"/>
    </row>
    <row r="21" spans="1:4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</row>
    <row r="22" spans="1:4" s="21" customFormat="1" ht="18.75">
      <c r="A22" s="61" t="s">
        <v>61</v>
      </c>
      <c r="B22" s="169" t="s">
        <v>319</v>
      </c>
      <c r="C22" s="55"/>
      <c r="D22" s="55"/>
    </row>
    <row r="23" spans="1:4" s="21" customFormat="1" ht="27">
      <c r="A23" s="62" t="s">
        <v>62</v>
      </c>
      <c r="B23" s="93" t="s">
        <v>156</v>
      </c>
      <c r="C23" s="55"/>
      <c r="D23" s="55"/>
    </row>
    <row r="24" spans="1:4" s="21" customFormat="1" ht="27">
      <c r="A24" s="62" t="s">
        <v>63</v>
      </c>
      <c r="B24" s="93" t="s">
        <v>306</v>
      </c>
      <c r="C24" s="55"/>
      <c r="D24" s="55"/>
    </row>
    <row r="25" spans="1:4" s="21" customFormat="1" ht="27">
      <c r="A25" s="62" t="s">
        <v>64</v>
      </c>
      <c r="B25" s="93" t="s">
        <v>307</v>
      </c>
      <c r="C25" s="55"/>
      <c r="D25" s="55"/>
    </row>
    <row r="26" spans="1:4" s="21" customFormat="1" ht="18.75">
      <c r="A26" s="62" t="s">
        <v>103</v>
      </c>
      <c r="B26" s="93" t="s">
        <v>157</v>
      </c>
      <c r="C26" s="55"/>
      <c r="D26" s="55"/>
    </row>
    <row r="27" spans="1:4" s="21" customFormat="1" ht="18" customHeight="1" thickBot="1">
      <c r="A27" s="63" t="s">
        <v>104</v>
      </c>
      <c r="B27" s="192" t="s">
        <v>158</v>
      </c>
      <c r="C27" s="55"/>
      <c r="D27" s="55"/>
    </row>
    <row r="28" spans="1:4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</row>
    <row r="29" spans="1:4" s="21" customFormat="1" ht="18" customHeight="1">
      <c r="A29" s="61" t="s">
        <v>160</v>
      </c>
      <c r="B29" s="169" t="s">
        <v>166</v>
      </c>
      <c r="C29" s="66"/>
      <c r="D29" s="66"/>
    </row>
    <row r="30" spans="1:4" s="21" customFormat="1" ht="18" customHeight="1">
      <c r="A30" s="62" t="s">
        <v>161</v>
      </c>
      <c r="B30" s="93" t="s">
        <v>329</v>
      </c>
      <c r="C30" s="55"/>
      <c r="D30" s="55"/>
    </row>
    <row r="31" spans="1:4" s="21" customFormat="1" ht="18" customHeight="1">
      <c r="A31" s="62" t="s">
        <v>162</v>
      </c>
      <c r="B31" s="93" t="s">
        <v>330</v>
      </c>
      <c r="C31" s="55"/>
      <c r="D31" s="55"/>
    </row>
    <row r="32" spans="1:4" s="21" customFormat="1" ht="18" customHeight="1">
      <c r="A32" s="62" t="s">
        <v>163</v>
      </c>
      <c r="B32" s="93" t="s">
        <v>331</v>
      </c>
      <c r="C32" s="55"/>
      <c r="D32" s="55"/>
    </row>
    <row r="33" spans="1:4" s="21" customFormat="1" ht="18.75">
      <c r="A33" s="62" t="s">
        <v>164</v>
      </c>
      <c r="B33" s="93" t="s">
        <v>167</v>
      </c>
      <c r="C33" s="55"/>
      <c r="D33" s="55"/>
    </row>
    <row r="34" spans="1:4" s="21" customFormat="1" ht="18" customHeight="1" thickBot="1">
      <c r="A34" s="63" t="s">
        <v>165</v>
      </c>
      <c r="B34" s="192" t="s">
        <v>168</v>
      </c>
      <c r="C34" s="55"/>
      <c r="D34" s="55"/>
    </row>
    <row r="35" spans="1:4" s="21" customFormat="1" ht="18" customHeight="1" thickBot="1">
      <c r="A35" s="60" t="s">
        <v>9</v>
      </c>
      <c r="B35" s="193" t="s">
        <v>169</v>
      </c>
      <c r="C35" s="53">
        <f>SUM(C36:C45)</f>
        <v>3072352</v>
      </c>
      <c r="D35" s="53">
        <f>SUM(D36:D45)</f>
        <v>3072352</v>
      </c>
    </row>
    <row r="36" spans="1:4" s="21" customFormat="1" ht="18" customHeight="1">
      <c r="A36" s="61" t="s">
        <v>65</v>
      </c>
      <c r="B36" s="169" t="s">
        <v>172</v>
      </c>
      <c r="C36" s="55"/>
      <c r="D36" s="55"/>
    </row>
    <row r="37" spans="1:4" s="21" customFormat="1" ht="18" customHeight="1">
      <c r="A37" s="62" t="s">
        <v>66</v>
      </c>
      <c r="B37" s="93" t="s">
        <v>332</v>
      </c>
      <c r="C37" s="55">
        <v>2569160</v>
      </c>
      <c r="D37" s="55">
        <v>2569160</v>
      </c>
    </row>
    <row r="38" spans="1:4" s="21" customFormat="1" ht="18" customHeight="1">
      <c r="A38" s="62" t="s">
        <v>67</v>
      </c>
      <c r="B38" s="93" t="s">
        <v>333</v>
      </c>
      <c r="C38" s="55"/>
      <c r="D38" s="55"/>
    </row>
    <row r="39" spans="1:4" s="21" customFormat="1" ht="18" customHeight="1">
      <c r="A39" s="62" t="s">
        <v>107</v>
      </c>
      <c r="B39" s="93" t="s">
        <v>334</v>
      </c>
      <c r="C39" s="55"/>
      <c r="D39" s="55"/>
    </row>
    <row r="40" spans="1:4" s="21" customFormat="1" ht="18" customHeight="1">
      <c r="A40" s="62" t="s">
        <v>108</v>
      </c>
      <c r="B40" s="93" t="s">
        <v>335</v>
      </c>
      <c r="C40" s="55"/>
      <c r="D40" s="55"/>
    </row>
    <row r="41" spans="1:4" s="21" customFormat="1" ht="18" customHeight="1">
      <c r="A41" s="62" t="s">
        <v>109</v>
      </c>
      <c r="B41" s="93" t="s">
        <v>336</v>
      </c>
      <c r="C41" s="55">
        <v>503192</v>
      </c>
      <c r="D41" s="55">
        <v>503192</v>
      </c>
    </row>
    <row r="42" spans="1:4" s="21" customFormat="1" ht="18" customHeight="1">
      <c r="A42" s="62" t="s">
        <v>110</v>
      </c>
      <c r="B42" s="93" t="s">
        <v>173</v>
      </c>
      <c r="C42" s="55"/>
      <c r="D42" s="55"/>
    </row>
    <row r="43" spans="1:4" s="21" customFormat="1" ht="18" customHeight="1">
      <c r="A43" s="62" t="s">
        <v>111</v>
      </c>
      <c r="B43" s="93" t="s">
        <v>174</v>
      </c>
      <c r="C43" s="55"/>
      <c r="D43" s="55"/>
    </row>
    <row r="44" spans="1:4" s="21" customFormat="1" ht="18" customHeight="1">
      <c r="A44" s="62" t="s">
        <v>170</v>
      </c>
      <c r="B44" s="93" t="s">
        <v>175</v>
      </c>
      <c r="C44" s="55"/>
      <c r="D44" s="55"/>
    </row>
    <row r="45" spans="1:4" s="21" customFormat="1" ht="18" customHeight="1" thickBot="1">
      <c r="A45" s="63" t="s">
        <v>171</v>
      </c>
      <c r="B45" s="192" t="s">
        <v>337</v>
      </c>
      <c r="C45" s="65"/>
      <c r="D45" s="65"/>
    </row>
    <row r="46" spans="1:4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</row>
    <row r="47" spans="1:4" s="21" customFormat="1" ht="18" customHeight="1">
      <c r="A47" s="61" t="s">
        <v>68</v>
      </c>
      <c r="B47" s="169" t="s">
        <v>180</v>
      </c>
      <c r="C47" s="55"/>
      <c r="D47" s="55"/>
    </row>
    <row r="48" spans="1:4" s="21" customFormat="1" ht="18" customHeight="1">
      <c r="A48" s="62" t="s">
        <v>69</v>
      </c>
      <c r="B48" s="93" t="s">
        <v>181</v>
      </c>
      <c r="C48" s="55"/>
      <c r="D48" s="55"/>
    </row>
    <row r="49" spans="1:4" s="21" customFormat="1" ht="18" customHeight="1">
      <c r="A49" s="62" t="s">
        <v>177</v>
      </c>
      <c r="B49" s="93" t="s">
        <v>182</v>
      </c>
      <c r="C49" s="55"/>
      <c r="D49" s="55"/>
    </row>
    <row r="50" spans="1:4" s="21" customFormat="1" ht="18" customHeight="1">
      <c r="A50" s="62" t="s">
        <v>178</v>
      </c>
      <c r="B50" s="93" t="s">
        <v>183</v>
      </c>
      <c r="C50" s="55"/>
      <c r="D50" s="55"/>
    </row>
    <row r="51" spans="1:4" s="21" customFormat="1" ht="18" customHeight="1" thickBot="1">
      <c r="A51" s="63" t="s">
        <v>179</v>
      </c>
      <c r="B51" s="192" t="s">
        <v>184</v>
      </c>
      <c r="C51" s="55"/>
      <c r="D51" s="55"/>
    </row>
    <row r="52" spans="1:4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</row>
    <row r="53" spans="1:4" s="21" customFormat="1" ht="27">
      <c r="A53" s="61" t="s">
        <v>70</v>
      </c>
      <c r="B53" s="169" t="s">
        <v>311</v>
      </c>
      <c r="C53" s="55"/>
      <c r="D53" s="55"/>
    </row>
    <row r="54" spans="1:4" s="21" customFormat="1" ht="27">
      <c r="A54" s="62" t="s">
        <v>71</v>
      </c>
      <c r="B54" s="93" t="s">
        <v>312</v>
      </c>
      <c r="C54" s="55"/>
      <c r="D54" s="55"/>
    </row>
    <row r="55" spans="1:4" s="21" customFormat="1" ht="18.75">
      <c r="A55" s="62" t="s">
        <v>187</v>
      </c>
      <c r="B55" s="93" t="s">
        <v>392</v>
      </c>
      <c r="C55" s="55"/>
      <c r="D55" s="55"/>
    </row>
    <row r="56" spans="1:4" s="21" customFormat="1" ht="19.5" thickBot="1">
      <c r="A56" s="63" t="s">
        <v>188</v>
      </c>
      <c r="B56" s="192" t="s">
        <v>186</v>
      </c>
      <c r="C56" s="55"/>
      <c r="D56" s="55"/>
    </row>
    <row r="57" spans="1:4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</row>
    <row r="58" spans="1:4" s="21" customFormat="1" ht="27">
      <c r="A58" s="61" t="s">
        <v>113</v>
      </c>
      <c r="B58" s="169" t="s">
        <v>313</v>
      </c>
      <c r="C58" s="55"/>
      <c r="D58" s="55"/>
    </row>
    <row r="59" spans="1:4" s="21" customFormat="1" ht="18.75">
      <c r="A59" s="62" t="s">
        <v>114</v>
      </c>
      <c r="B59" s="93" t="s">
        <v>314</v>
      </c>
      <c r="C59" s="55"/>
      <c r="D59" s="55"/>
    </row>
    <row r="60" spans="1:4" s="21" customFormat="1" ht="18.75">
      <c r="A60" s="62" t="s">
        <v>132</v>
      </c>
      <c r="B60" s="93" t="s">
        <v>191</v>
      </c>
      <c r="C60" s="55"/>
      <c r="D60" s="55"/>
    </row>
    <row r="61" spans="1:4" s="21" customFormat="1" ht="19.5" thickBot="1">
      <c r="A61" s="63" t="s">
        <v>190</v>
      </c>
      <c r="B61" s="192" t="s">
        <v>192</v>
      </c>
      <c r="C61" s="55"/>
      <c r="D61" s="55"/>
    </row>
    <row r="62" spans="1:4" s="21" customFormat="1" ht="19.5" thickBot="1">
      <c r="A62" s="60" t="s">
        <v>13</v>
      </c>
      <c r="B62" s="193" t="s">
        <v>193</v>
      </c>
      <c r="C62" s="53">
        <f>+C7+C14+C21+C28+C35+C46+C52+C57</f>
        <v>3072352</v>
      </c>
      <c r="D62" s="53">
        <f>+D7+D14+D21+D28+D35+D46+D52+D57</f>
        <v>3072352</v>
      </c>
    </row>
    <row r="63" spans="1:4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</row>
    <row r="64" spans="1:4" s="21" customFormat="1" ht="18" customHeight="1">
      <c r="A64" s="61" t="s">
        <v>222</v>
      </c>
      <c r="B64" s="169" t="s">
        <v>194</v>
      </c>
      <c r="C64" s="55"/>
      <c r="D64" s="55"/>
    </row>
    <row r="65" spans="1:4" s="21" customFormat="1" ht="27">
      <c r="A65" s="62" t="s">
        <v>231</v>
      </c>
      <c r="B65" s="93" t="s">
        <v>195</v>
      </c>
      <c r="C65" s="55"/>
      <c r="D65" s="55"/>
    </row>
    <row r="66" spans="1:4" s="21" customFormat="1" ht="19.5" thickBot="1">
      <c r="A66" s="63" t="s">
        <v>232</v>
      </c>
      <c r="B66" s="194" t="s">
        <v>196</v>
      </c>
      <c r="C66" s="55"/>
      <c r="D66" s="55"/>
    </row>
    <row r="67" spans="1:4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</row>
    <row r="68" spans="1:4" s="21" customFormat="1" ht="18.75">
      <c r="A68" s="61" t="s">
        <v>95</v>
      </c>
      <c r="B68" s="169" t="s">
        <v>199</v>
      </c>
      <c r="C68" s="55"/>
      <c r="D68" s="55"/>
    </row>
    <row r="69" spans="1:4" s="21" customFormat="1" ht="18.75">
      <c r="A69" s="62" t="s">
        <v>96</v>
      </c>
      <c r="B69" s="93" t="s">
        <v>200</v>
      </c>
      <c r="C69" s="55"/>
      <c r="D69" s="55"/>
    </row>
    <row r="70" spans="1:4" s="21" customFormat="1" ht="18.75">
      <c r="A70" s="62" t="s">
        <v>223</v>
      </c>
      <c r="B70" s="93" t="s">
        <v>201</v>
      </c>
      <c r="C70" s="55"/>
      <c r="D70" s="55"/>
    </row>
    <row r="71" spans="1:4" s="21" customFormat="1" ht="19.5" thickBot="1">
      <c r="A71" s="63" t="s">
        <v>224</v>
      </c>
      <c r="B71" s="192" t="s">
        <v>202</v>
      </c>
      <c r="C71" s="55"/>
      <c r="D71" s="55"/>
    </row>
    <row r="72" spans="1:4" s="21" customFormat="1" ht="18" customHeight="1" thickBot="1">
      <c r="A72" s="67" t="s">
        <v>203</v>
      </c>
      <c r="B72" s="191" t="s">
        <v>204</v>
      </c>
      <c r="C72" s="53">
        <f>SUM(C73:C74)</f>
        <v>439382</v>
      </c>
      <c r="D72" s="53">
        <f>SUM(D73:D74)</f>
        <v>439382</v>
      </c>
    </row>
    <row r="73" spans="1:4" s="21" customFormat="1" ht="18" customHeight="1">
      <c r="A73" s="61" t="s">
        <v>225</v>
      </c>
      <c r="B73" s="169" t="s">
        <v>205</v>
      </c>
      <c r="C73" s="55">
        <v>439382</v>
      </c>
      <c r="D73" s="55">
        <v>439382</v>
      </c>
    </row>
    <row r="74" spans="1:4" s="21" customFormat="1" ht="18" customHeight="1" thickBot="1">
      <c r="A74" s="63" t="s">
        <v>226</v>
      </c>
      <c r="B74" s="169" t="s">
        <v>362</v>
      </c>
      <c r="C74" s="55">
        <v>0</v>
      </c>
      <c r="D74" s="55">
        <v>0</v>
      </c>
    </row>
    <row r="75" spans="1:4" s="21" customFormat="1" ht="18" customHeight="1" thickBot="1">
      <c r="A75" s="67" t="s">
        <v>206</v>
      </c>
      <c r="B75" s="191" t="s">
        <v>207</v>
      </c>
      <c r="C75" s="53">
        <f>SUM(C76:C78)</f>
        <v>29440629</v>
      </c>
      <c r="D75" s="53">
        <f>SUM(D76:D78)</f>
        <v>29440629</v>
      </c>
    </row>
    <row r="76" spans="1:4" s="21" customFormat="1" ht="18" customHeight="1">
      <c r="A76" s="61" t="s">
        <v>227</v>
      </c>
      <c r="B76" s="169" t="s">
        <v>344</v>
      </c>
      <c r="C76" s="55"/>
      <c r="D76" s="55"/>
    </row>
    <row r="77" spans="1:4" s="21" customFormat="1" ht="18" customHeight="1">
      <c r="A77" s="62" t="s">
        <v>228</v>
      </c>
      <c r="B77" s="93" t="s">
        <v>208</v>
      </c>
      <c r="C77" s="55"/>
      <c r="D77" s="55"/>
    </row>
    <row r="78" spans="1:4" s="21" customFormat="1" ht="18" customHeight="1" thickBot="1">
      <c r="A78" s="63" t="s">
        <v>229</v>
      </c>
      <c r="B78" s="192" t="s">
        <v>354</v>
      </c>
      <c r="C78" s="55">
        <v>29440629</v>
      </c>
      <c r="D78" s="55">
        <v>29440629</v>
      </c>
    </row>
    <row r="79" spans="1:4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</row>
    <row r="80" spans="1:4" s="21" customFormat="1" ht="18" customHeight="1">
      <c r="A80" s="68" t="s">
        <v>211</v>
      </c>
      <c r="B80" s="169" t="s">
        <v>212</v>
      </c>
      <c r="C80" s="55"/>
      <c r="D80" s="55"/>
    </row>
    <row r="81" spans="1:4" s="21" customFormat="1" ht="30">
      <c r="A81" s="69" t="s">
        <v>213</v>
      </c>
      <c r="B81" s="93" t="s">
        <v>214</v>
      </c>
      <c r="C81" s="55"/>
      <c r="D81" s="55"/>
    </row>
    <row r="82" spans="1:4" s="21" customFormat="1" ht="20.25" customHeight="1">
      <c r="A82" s="69" t="s">
        <v>215</v>
      </c>
      <c r="B82" s="93" t="s">
        <v>216</v>
      </c>
      <c r="C82" s="55"/>
      <c r="D82" s="55"/>
    </row>
    <row r="83" spans="1:4" s="21" customFormat="1" ht="18" customHeight="1" thickBot="1">
      <c r="A83" s="70" t="s">
        <v>217</v>
      </c>
      <c r="B83" s="192" t="s">
        <v>218</v>
      </c>
      <c r="C83" s="55"/>
      <c r="D83" s="55"/>
    </row>
    <row r="84" spans="1:4" s="21" customFormat="1" ht="18" customHeight="1" thickBot="1">
      <c r="A84" s="67" t="s">
        <v>219</v>
      </c>
      <c r="B84" s="191" t="s">
        <v>353</v>
      </c>
      <c r="C84" s="55"/>
      <c r="D84" s="55"/>
    </row>
    <row r="85" spans="1:4" s="21" customFormat="1" ht="19.5" thickBot="1">
      <c r="A85" s="67" t="s">
        <v>220</v>
      </c>
      <c r="B85" s="195" t="s">
        <v>221</v>
      </c>
      <c r="C85" s="53">
        <f>+C63+C67+C72+C75+C79+C84</f>
        <v>29880011</v>
      </c>
      <c r="D85" s="53">
        <f>+D63+D67+D72+D75+D79+D84</f>
        <v>29880011</v>
      </c>
    </row>
    <row r="86" spans="1:4" s="21" customFormat="1" ht="18" customHeight="1" thickBot="1">
      <c r="A86" s="72" t="s">
        <v>233</v>
      </c>
      <c r="B86" s="196" t="s">
        <v>300</v>
      </c>
      <c r="C86" s="53">
        <f>+C62+C85</f>
        <v>32952363</v>
      </c>
      <c r="D86" s="53">
        <f>+D62+D85</f>
        <v>32952363</v>
      </c>
    </row>
    <row r="87" spans="1:4" s="21" customFormat="1" ht="19.5" thickBot="1">
      <c r="A87" s="73"/>
      <c r="B87" s="197"/>
      <c r="C87" s="74"/>
      <c r="D87" s="74"/>
    </row>
    <row r="88" spans="1:4" s="15" customFormat="1" ht="18" customHeight="1" thickBot="1">
      <c r="A88" s="76" t="s">
        <v>37</v>
      </c>
      <c r="B88" s="198"/>
      <c r="C88" s="77"/>
      <c r="D88" s="77"/>
    </row>
    <row r="89" spans="1:4" s="22" customFormat="1" ht="18" customHeight="1" thickBot="1">
      <c r="A89" s="78" t="s">
        <v>5</v>
      </c>
      <c r="B89" s="199" t="s">
        <v>351</v>
      </c>
      <c r="C89" s="79">
        <f>SUM(C90:C94)</f>
        <v>32698363</v>
      </c>
      <c r="D89" s="79">
        <f>SUM(D90:D94)</f>
        <v>32686374</v>
      </c>
    </row>
    <row r="90" spans="1:4" s="15" customFormat="1" ht="18" customHeight="1">
      <c r="A90" s="80" t="s">
        <v>72</v>
      </c>
      <c r="B90" s="200" t="s">
        <v>33</v>
      </c>
      <c r="C90" s="81">
        <v>18031400</v>
      </c>
      <c r="D90" s="81">
        <v>18396793</v>
      </c>
    </row>
    <row r="91" spans="1:4" s="21" customFormat="1" ht="18" customHeight="1">
      <c r="A91" s="62" t="s">
        <v>73</v>
      </c>
      <c r="B91" s="95" t="s">
        <v>115</v>
      </c>
      <c r="C91" s="57">
        <v>3636963</v>
      </c>
      <c r="D91" s="57">
        <v>3643320</v>
      </c>
    </row>
    <row r="92" spans="1:4" s="15" customFormat="1" ht="18" customHeight="1">
      <c r="A92" s="62" t="s">
        <v>74</v>
      </c>
      <c r="B92" s="95" t="s">
        <v>94</v>
      </c>
      <c r="C92" s="65">
        <v>11030000</v>
      </c>
      <c r="D92" s="65">
        <v>10646261</v>
      </c>
    </row>
    <row r="93" spans="1:4" s="15" customFormat="1" ht="18" customHeight="1">
      <c r="A93" s="62" t="s">
        <v>75</v>
      </c>
      <c r="B93" s="201" t="s">
        <v>116</v>
      </c>
      <c r="C93" s="65"/>
      <c r="D93" s="65"/>
    </row>
    <row r="94" spans="1:4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</row>
    <row r="95" spans="1:4" s="15" customFormat="1" ht="18" customHeight="1">
      <c r="A95" s="62" t="s">
        <v>76</v>
      </c>
      <c r="B95" s="95" t="s">
        <v>236</v>
      </c>
      <c r="C95" s="96"/>
      <c r="D95" s="96"/>
    </row>
    <row r="96" spans="1:4" s="15" customFormat="1" ht="18" customHeight="1">
      <c r="A96" s="62" t="s">
        <v>77</v>
      </c>
      <c r="B96" s="97" t="s">
        <v>237</v>
      </c>
      <c r="C96" s="96"/>
      <c r="D96" s="96"/>
    </row>
    <row r="97" spans="1:4" s="15" customFormat="1" ht="18" customHeight="1">
      <c r="A97" s="62" t="s">
        <v>87</v>
      </c>
      <c r="B97" s="95" t="s">
        <v>238</v>
      </c>
      <c r="C97" s="96"/>
      <c r="D97" s="96"/>
    </row>
    <row r="98" spans="1:4" s="15" customFormat="1" ht="18" customHeight="1">
      <c r="A98" s="62" t="s">
        <v>88</v>
      </c>
      <c r="B98" s="95" t="s">
        <v>358</v>
      </c>
      <c r="C98" s="96"/>
      <c r="D98" s="96"/>
    </row>
    <row r="99" spans="1:4" s="15" customFormat="1" ht="18" customHeight="1">
      <c r="A99" s="62" t="s">
        <v>89</v>
      </c>
      <c r="B99" s="97" t="s">
        <v>240</v>
      </c>
      <c r="C99" s="96"/>
      <c r="D99" s="96"/>
    </row>
    <row r="100" spans="1:4" s="15" customFormat="1" ht="18" customHeight="1">
      <c r="A100" s="62" t="s">
        <v>90</v>
      </c>
      <c r="B100" s="97" t="s">
        <v>241</v>
      </c>
      <c r="C100" s="96"/>
      <c r="D100" s="96"/>
    </row>
    <row r="101" spans="1:4" s="15" customFormat="1" ht="18" customHeight="1">
      <c r="A101" s="62" t="s">
        <v>92</v>
      </c>
      <c r="B101" s="95" t="s">
        <v>359</v>
      </c>
      <c r="C101" s="96"/>
      <c r="D101" s="96"/>
    </row>
    <row r="102" spans="1:4" s="15" customFormat="1" ht="18" customHeight="1">
      <c r="A102" s="82" t="s">
        <v>118</v>
      </c>
      <c r="B102" s="98" t="s">
        <v>243</v>
      </c>
      <c r="C102" s="96"/>
      <c r="D102" s="96"/>
    </row>
    <row r="103" spans="1:4" s="15" customFormat="1" ht="18" customHeight="1">
      <c r="A103" s="62" t="s">
        <v>234</v>
      </c>
      <c r="B103" s="98" t="s">
        <v>244</v>
      </c>
      <c r="C103" s="96"/>
      <c r="D103" s="96"/>
    </row>
    <row r="104" spans="1:4" s="15" customFormat="1" ht="18" customHeight="1" thickBot="1">
      <c r="A104" s="83" t="s">
        <v>235</v>
      </c>
      <c r="B104" s="99" t="s">
        <v>245</v>
      </c>
      <c r="C104" s="100"/>
      <c r="D104" s="100"/>
    </row>
    <row r="105" spans="1:4" s="15" customFormat="1" ht="18" customHeight="1" thickBot="1">
      <c r="A105" s="60" t="s">
        <v>6</v>
      </c>
      <c r="B105" s="203" t="s">
        <v>352</v>
      </c>
      <c r="C105" s="53">
        <f>+C106+C108+C110</f>
        <v>254000</v>
      </c>
      <c r="D105" s="53">
        <f>+D106+D108+D110</f>
        <v>265989</v>
      </c>
    </row>
    <row r="106" spans="1:4" s="15" customFormat="1" ht="18" customHeight="1">
      <c r="A106" s="61" t="s">
        <v>78</v>
      </c>
      <c r="B106" s="95" t="s">
        <v>131</v>
      </c>
      <c r="C106" s="55">
        <v>254000</v>
      </c>
      <c r="D106" s="55">
        <v>265989</v>
      </c>
    </row>
    <row r="107" spans="1:4" s="15" customFormat="1" ht="18" customHeight="1">
      <c r="A107" s="61" t="s">
        <v>79</v>
      </c>
      <c r="B107" s="98" t="s">
        <v>249</v>
      </c>
      <c r="C107" s="101"/>
      <c r="D107" s="101"/>
    </row>
    <row r="108" spans="1:4" s="15" customFormat="1" ht="18" customHeight="1">
      <c r="A108" s="61" t="s">
        <v>80</v>
      </c>
      <c r="B108" s="98" t="s">
        <v>119</v>
      </c>
      <c r="C108" s="57"/>
      <c r="D108" s="57"/>
    </row>
    <row r="109" spans="1:4" s="15" customFormat="1" ht="18" customHeight="1">
      <c r="A109" s="61" t="s">
        <v>81</v>
      </c>
      <c r="B109" s="98" t="s">
        <v>250</v>
      </c>
      <c r="C109" s="84"/>
      <c r="D109" s="84"/>
    </row>
    <row r="110" spans="1:4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</row>
    <row r="111" spans="1:4" s="15" customFormat="1" ht="25.5">
      <c r="A111" s="61" t="s">
        <v>91</v>
      </c>
      <c r="B111" s="205" t="s">
        <v>308</v>
      </c>
      <c r="C111" s="84"/>
      <c r="D111" s="84"/>
    </row>
    <row r="112" spans="1:4" s="15" customFormat="1" ht="25.5">
      <c r="A112" s="61" t="s">
        <v>93</v>
      </c>
      <c r="B112" s="102" t="s">
        <v>255</v>
      </c>
      <c r="C112" s="103"/>
      <c r="D112" s="103"/>
    </row>
    <row r="113" spans="1:4" s="15" customFormat="1" ht="25.5">
      <c r="A113" s="61" t="s">
        <v>120</v>
      </c>
      <c r="B113" s="95" t="s">
        <v>239</v>
      </c>
      <c r="C113" s="103"/>
      <c r="D113" s="103"/>
    </row>
    <row r="114" spans="1:4" s="15" customFormat="1" ht="18.75">
      <c r="A114" s="61" t="s">
        <v>121</v>
      </c>
      <c r="B114" s="95" t="s">
        <v>254</v>
      </c>
      <c r="C114" s="103"/>
      <c r="D114" s="103"/>
    </row>
    <row r="115" spans="1:4" s="15" customFormat="1" ht="18.75">
      <c r="A115" s="61" t="s">
        <v>122</v>
      </c>
      <c r="B115" s="95" t="s">
        <v>253</v>
      </c>
      <c r="C115" s="103"/>
      <c r="D115" s="103"/>
    </row>
    <row r="116" spans="1:4" s="15" customFormat="1" ht="25.5">
      <c r="A116" s="61" t="s">
        <v>246</v>
      </c>
      <c r="B116" s="95" t="s">
        <v>242</v>
      </c>
      <c r="C116" s="103"/>
      <c r="D116" s="103"/>
    </row>
    <row r="117" spans="1:4" s="15" customFormat="1" ht="18.75">
      <c r="A117" s="61" t="s">
        <v>247</v>
      </c>
      <c r="B117" s="95" t="s">
        <v>252</v>
      </c>
      <c r="C117" s="103"/>
      <c r="D117" s="103"/>
    </row>
    <row r="118" spans="1:4" s="15" customFormat="1" ht="26.25" thickBot="1">
      <c r="A118" s="82" t="s">
        <v>248</v>
      </c>
      <c r="B118" s="95" t="s">
        <v>251</v>
      </c>
      <c r="C118" s="104"/>
      <c r="D118" s="104"/>
    </row>
    <row r="119" spans="1:4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</row>
    <row r="120" spans="1:4" s="15" customFormat="1" ht="18" customHeight="1">
      <c r="A120" s="61" t="s">
        <v>61</v>
      </c>
      <c r="B120" s="102" t="s">
        <v>38</v>
      </c>
      <c r="C120" s="55"/>
      <c r="D120" s="55"/>
    </row>
    <row r="121" spans="1:4" s="15" customFormat="1" ht="18" customHeight="1" thickBot="1">
      <c r="A121" s="63" t="s">
        <v>62</v>
      </c>
      <c r="B121" s="98" t="s">
        <v>39</v>
      </c>
      <c r="C121" s="65"/>
      <c r="D121" s="65"/>
    </row>
    <row r="122" spans="1:4" s="15" customFormat="1" ht="18" customHeight="1" thickBot="1">
      <c r="A122" s="60" t="s">
        <v>8</v>
      </c>
      <c r="B122" s="193" t="s">
        <v>257</v>
      </c>
      <c r="C122" s="53">
        <f>+C89+C105+C119</f>
        <v>32952363</v>
      </c>
      <c r="D122" s="53">
        <f>+D89+D105+D119</f>
        <v>32952363</v>
      </c>
    </row>
    <row r="123" spans="1:4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</row>
    <row r="124" spans="1:4" s="15" customFormat="1" ht="18" customHeight="1">
      <c r="A124" s="61" t="s">
        <v>65</v>
      </c>
      <c r="B124" s="102" t="s">
        <v>258</v>
      </c>
      <c r="C124" s="84"/>
      <c r="D124" s="84"/>
    </row>
    <row r="125" spans="1:4" s="15" customFormat="1" ht="18" customHeight="1">
      <c r="A125" s="61" t="s">
        <v>66</v>
      </c>
      <c r="B125" s="102" t="s">
        <v>361</v>
      </c>
      <c r="C125" s="84"/>
      <c r="D125" s="84"/>
    </row>
    <row r="126" spans="1:4" s="15" customFormat="1" ht="18" customHeight="1" thickBot="1">
      <c r="A126" s="82" t="s">
        <v>67</v>
      </c>
      <c r="B126" s="206" t="s">
        <v>259</v>
      </c>
      <c r="C126" s="84"/>
      <c r="D126" s="84"/>
    </row>
    <row r="127" spans="1:4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</row>
    <row r="128" spans="1:4" s="15" customFormat="1" ht="18" customHeight="1">
      <c r="A128" s="61" t="s">
        <v>68</v>
      </c>
      <c r="B128" s="102" t="s">
        <v>260</v>
      </c>
      <c r="C128" s="84"/>
      <c r="D128" s="84"/>
    </row>
    <row r="129" spans="1:4" s="15" customFormat="1" ht="18" customHeight="1">
      <c r="A129" s="61" t="s">
        <v>69</v>
      </c>
      <c r="B129" s="102" t="s">
        <v>261</v>
      </c>
      <c r="C129" s="84"/>
      <c r="D129" s="84"/>
    </row>
    <row r="130" spans="1:4" s="15" customFormat="1" ht="18" customHeight="1">
      <c r="A130" s="61" t="s">
        <v>177</v>
      </c>
      <c r="B130" s="102" t="s">
        <v>262</v>
      </c>
      <c r="C130" s="84"/>
      <c r="D130" s="84"/>
    </row>
    <row r="131" spans="1:4" s="15" customFormat="1" ht="18" customHeight="1" thickBot="1">
      <c r="A131" s="82" t="s">
        <v>178</v>
      </c>
      <c r="B131" s="206" t="s">
        <v>263</v>
      </c>
      <c r="C131" s="84"/>
      <c r="D131" s="84"/>
    </row>
    <row r="132" spans="1:4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</row>
    <row r="133" spans="1:4" s="15" customFormat="1" ht="18" customHeight="1">
      <c r="A133" s="61" t="s">
        <v>70</v>
      </c>
      <c r="B133" s="102" t="s">
        <v>265</v>
      </c>
      <c r="C133" s="84"/>
      <c r="D133" s="84"/>
    </row>
    <row r="134" spans="1:4" s="15" customFormat="1" ht="18" customHeight="1">
      <c r="A134" s="61" t="s">
        <v>71</v>
      </c>
      <c r="B134" s="102" t="s">
        <v>274</v>
      </c>
      <c r="C134" s="57"/>
      <c r="D134" s="57"/>
    </row>
    <row r="135" spans="1:4" s="15" customFormat="1" ht="18" customHeight="1">
      <c r="A135" s="61" t="s">
        <v>187</v>
      </c>
      <c r="B135" s="102" t="s">
        <v>266</v>
      </c>
      <c r="C135" s="84"/>
      <c r="D135" s="84"/>
    </row>
    <row r="136" spans="1:4" s="15" customFormat="1" ht="18" customHeight="1" thickBot="1">
      <c r="A136" s="82" t="s">
        <v>188</v>
      </c>
      <c r="B136" s="206" t="s">
        <v>320</v>
      </c>
      <c r="C136" s="84"/>
      <c r="D136" s="84"/>
    </row>
    <row r="137" spans="1:4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</row>
    <row r="138" spans="1:4" s="15" customFormat="1" ht="18" customHeight="1">
      <c r="A138" s="61" t="s">
        <v>113</v>
      </c>
      <c r="B138" s="102" t="s">
        <v>268</v>
      </c>
      <c r="C138" s="84"/>
      <c r="D138" s="84"/>
    </row>
    <row r="139" spans="1:4" s="15" customFormat="1" ht="18" customHeight="1">
      <c r="A139" s="61" t="s">
        <v>114</v>
      </c>
      <c r="B139" s="102" t="s">
        <v>269</v>
      </c>
      <c r="C139" s="84"/>
      <c r="D139" s="84"/>
    </row>
    <row r="140" spans="1:4" s="15" customFormat="1" ht="18" customHeight="1">
      <c r="A140" s="61" t="s">
        <v>132</v>
      </c>
      <c r="B140" s="102" t="s">
        <v>270</v>
      </c>
      <c r="C140" s="84"/>
      <c r="D140" s="84"/>
    </row>
    <row r="141" spans="1:4" s="15" customFormat="1" ht="18" customHeight="1" thickBot="1">
      <c r="A141" s="61" t="s">
        <v>190</v>
      </c>
      <c r="B141" s="102" t="s">
        <v>271</v>
      </c>
      <c r="C141" s="84"/>
      <c r="D141" s="84"/>
    </row>
    <row r="142" spans="1:4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</row>
    <row r="143" spans="1:4" s="15" customFormat="1" ht="18" customHeight="1" thickBot="1">
      <c r="A143" s="87" t="s">
        <v>14</v>
      </c>
      <c r="B143" s="207" t="s">
        <v>273</v>
      </c>
      <c r="C143" s="86">
        <f>+C122+C142</f>
        <v>32952363</v>
      </c>
      <c r="D143" s="86">
        <f>+D122+D142</f>
        <v>32952363</v>
      </c>
    </row>
    <row r="144" spans="1:4" s="15" customFormat="1" ht="18" customHeight="1" thickBot="1">
      <c r="A144" s="88"/>
      <c r="B144" s="89"/>
      <c r="C144" s="75"/>
      <c r="D144" s="75"/>
    </row>
    <row r="145" spans="1:6" s="15" customFormat="1" ht="18" customHeight="1" thickBot="1">
      <c r="A145" s="90" t="s">
        <v>338</v>
      </c>
      <c r="B145" s="91"/>
      <c r="C145" s="92">
        <v>6</v>
      </c>
      <c r="D145" s="92">
        <v>5</v>
      </c>
      <c r="E145" s="23"/>
      <c r="F145" s="23"/>
    </row>
    <row r="146" spans="1:4" s="21" customFormat="1" ht="18" customHeight="1" thickBot="1">
      <c r="A146" s="90" t="s">
        <v>128</v>
      </c>
      <c r="B146" s="91"/>
      <c r="C146" s="92"/>
      <c r="D146" s="92"/>
    </row>
    <row r="147" spans="3:4" s="15" customFormat="1" ht="18" customHeight="1">
      <c r="C147" s="24"/>
      <c r="D147" s="24"/>
    </row>
  </sheetData>
  <sheetProtection/>
  <mergeCells count="3">
    <mergeCell ref="B2:D2"/>
    <mergeCell ref="A1:D1"/>
    <mergeCell ref="A3:D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1. melléklet az 6/2019 (IX.30.) önkormányzati rendelethez</oddHeader>
  </headerFooter>
  <rowBreaks count="1" manualBreakCount="1">
    <brk id="87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BreakPreview" zoomScale="60" workbookViewId="0" topLeftCell="A1">
      <selection activeCell="B2" sqref="B2:E2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5.125" style="11" bestFit="1" customWidth="1"/>
    <col min="4" max="5" width="21.625" style="11" customWidth="1"/>
    <col min="6" max="16384" width="9.375" style="12" customWidth="1"/>
  </cols>
  <sheetData>
    <row r="1" spans="1:5" s="15" customFormat="1" ht="38.25" customHeight="1">
      <c r="A1" s="293" t="s">
        <v>370</v>
      </c>
      <c r="B1" s="293"/>
      <c r="C1" s="293"/>
      <c r="D1" s="293"/>
      <c r="E1" s="293"/>
    </row>
    <row r="2" spans="1:5" s="15" customFormat="1" ht="18" customHeight="1">
      <c r="A2" s="181"/>
      <c r="B2" s="292" t="s">
        <v>346</v>
      </c>
      <c r="C2" s="292"/>
      <c r="D2" s="292"/>
      <c r="E2" s="292"/>
    </row>
    <row r="3" spans="1:3" s="15" customFormat="1" ht="18" customHeight="1">
      <c r="A3" s="281" t="s">
        <v>2</v>
      </c>
      <c r="B3" s="281"/>
      <c r="C3" s="281"/>
    </row>
    <row r="4" spans="1:5" s="15" customFormat="1" ht="18" customHeight="1" thickBot="1">
      <c r="A4" s="282"/>
      <c r="B4" s="282"/>
      <c r="C4" s="16"/>
      <c r="D4" s="16"/>
      <c r="E4" s="16" t="s">
        <v>341</v>
      </c>
    </row>
    <row r="5" spans="1:5" s="15" customFormat="1" ht="29.25" thickBot="1">
      <c r="A5" s="224" t="s">
        <v>47</v>
      </c>
      <c r="B5" s="222" t="s">
        <v>4</v>
      </c>
      <c r="C5" s="223" t="s">
        <v>315</v>
      </c>
      <c r="D5" s="223" t="s">
        <v>389</v>
      </c>
      <c r="E5" s="223" t="s">
        <v>388</v>
      </c>
    </row>
    <row r="6" spans="1:5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  <c r="E6" s="227">
        <v>5</v>
      </c>
    </row>
    <row r="7" spans="1:5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  <c r="E7" s="53">
        <f>SUM(E8:E11)</f>
        <v>0</v>
      </c>
    </row>
    <row r="8" spans="1:5" s="21" customFormat="1" ht="27">
      <c r="A8" s="61" t="s">
        <v>72</v>
      </c>
      <c r="B8" s="169" t="s">
        <v>321</v>
      </c>
      <c r="C8" s="55"/>
      <c r="D8" s="55"/>
      <c r="E8" s="55"/>
    </row>
    <row r="9" spans="1:5" s="21" customFormat="1" ht="27">
      <c r="A9" s="62" t="s">
        <v>73</v>
      </c>
      <c r="B9" s="93" t="s">
        <v>322</v>
      </c>
      <c r="C9" s="55"/>
      <c r="D9" s="55"/>
      <c r="E9" s="55"/>
    </row>
    <row r="10" spans="1:5" s="21" customFormat="1" ht="27">
      <c r="A10" s="62" t="s">
        <v>74</v>
      </c>
      <c r="B10" s="93" t="s">
        <v>323</v>
      </c>
      <c r="C10" s="55"/>
      <c r="D10" s="55"/>
      <c r="E10" s="55"/>
    </row>
    <row r="11" spans="1:5" s="21" customFormat="1" ht="18.75">
      <c r="A11" s="62" t="s">
        <v>317</v>
      </c>
      <c r="B11" s="93" t="s">
        <v>324</v>
      </c>
      <c r="C11" s="55"/>
      <c r="D11" s="55"/>
      <c r="E11" s="55"/>
    </row>
    <row r="12" spans="1:5" s="21" customFormat="1" ht="25.5">
      <c r="A12" s="62" t="s">
        <v>86</v>
      </c>
      <c r="B12" s="190" t="s">
        <v>326</v>
      </c>
      <c r="C12" s="58"/>
      <c r="D12" s="58"/>
      <c r="E12" s="58"/>
    </row>
    <row r="13" spans="1:5" s="21" customFormat="1" ht="19.5" thickBot="1">
      <c r="A13" s="63" t="s">
        <v>318</v>
      </c>
      <c r="B13" s="93" t="s">
        <v>325</v>
      </c>
      <c r="C13" s="59"/>
      <c r="D13" s="59"/>
      <c r="E13" s="59"/>
    </row>
    <row r="14" spans="1:5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  <c r="E14" s="53">
        <f>+E15+E16+E17+E18+E19</f>
        <v>0</v>
      </c>
    </row>
    <row r="15" spans="1:5" s="21" customFormat="1" ht="18" customHeight="1">
      <c r="A15" s="61" t="s">
        <v>78</v>
      </c>
      <c r="B15" s="169" t="s">
        <v>153</v>
      </c>
      <c r="C15" s="55"/>
      <c r="D15" s="55"/>
      <c r="E15" s="55"/>
    </row>
    <row r="16" spans="1:5" s="21" customFormat="1" ht="27">
      <c r="A16" s="62" t="s">
        <v>79</v>
      </c>
      <c r="B16" s="93" t="s">
        <v>154</v>
      </c>
      <c r="C16" s="55"/>
      <c r="D16" s="55"/>
      <c r="E16" s="55"/>
    </row>
    <row r="17" spans="1:5" s="21" customFormat="1" ht="27">
      <c r="A17" s="62" t="s">
        <v>80</v>
      </c>
      <c r="B17" s="93" t="s">
        <v>304</v>
      </c>
      <c r="C17" s="55"/>
      <c r="D17" s="55"/>
      <c r="E17" s="55"/>
    </row>
    <row r="18" spans="1:5" s="21" customFormat="1" ht="27">
      <c r="A18" s="62" t="s">
        <v>81</v>
      </c>
      <c r="B18" s="93" t="s">
        <v>305</v>
      </c>
      <c r="C18" s="55"/>
      <c r="D18" s="55"/>
      <c r="E18" s="55"/>
    </row>
    <row r="19" spans="1:5" s="21" customFormat="1" ht="25.5">
      <c r="A19" s="62" t="s">
        <v>82</v>
      </c>
      <c r="B19" s="51" t="s">
        <v>327</v>
      </c>
      <c r="C19" s="55"/>
      <c r="D19" s="55"/>
      <c r="E19" s="55"/>
    </row>
    <row r="20" spans="1:5" s="21" customFormat="1" ht="19.5" thickBot="1">
      <c r="A20" s="63" t="s">
        <v>91</v>
      </c>
      <c r="B20" s="192" t="s">
        <v>155</v>
      </c>
      <c r="C20" s="65"/>
      <c r="D20" s="65"/>
      <c r="E20" s="65"/>
    </row>
    <row r="21" spans="1:5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  <c r="E21" s="53">
        <f>+E22+E23+E24+E25+E26</f>
        <v>0</v>
      </c>
    </row>
    <row r="22" spans="1:5" s="21" customFormat="1" ht="18.75">
      <c r="A22" s="61" t="s">
        <v>61</v>
      </c>
      <c r="B22" s="169" t="s">
        <v>319</v>
      </c>
      <c r="C22" s="55"/>
      <c r="D22" s="55"/>
      <c r="E22" s="55"/>
    </row>
    <row r="23" spans="1:5" s="21" customFormat="1" ht="27">
      <c r="A23" s="62" t="s">
        <v>62</v>
      </c>
      <c r="B23" s="93" t="s">
        <v>156</v>
      </c>
      <c r="C23" s="55"/>
      <c r="D23" s="55"/>
      <c r="E23" s="55"/>
    </row>
    <row r="24" spans="1:5" s="21" customFormat="1" ht="27">
      <c r="A24" s="62" t="s">
        <v>63</v>
      </c>
      <c r="B24" s="93" t="s">
        <v>306</v>
      </c>
      <c r="C24" s="55"/>
      <c r="D24" s="55"/>
      <c r="E24" s="55"/>
    </row>
    <row r="25" spans="1:5" s="21" customFormat="1" ht="27">
      <c r="A25" s="62" t="s">
        <v>64</v>
      </c>
      <c r="B25" s="93" t="s">
        <v>307</v>
      </c>
      <c r="C25" s="55"/>
      <c r="D25" s="55"/>
      <c r="E25" s="55"/>
    </row>
    <row r="26" spans="1:5" s="21" customFormat="1" ht="18.75">
      <c r="A26" s="62" t="s">
        <v>103</v>
      </c>
      <c r="B26" s="93" t="s">
        <v>157</v>
      </c>
      <c r="C26" s="55"/>
      <c r="D26" s="55"/>
      <c r="E26" s="55"/>
    </row>
    <row r="27" spans="1:5" s="21" customFormat="1" ht="18" customHeight="1" thickBot="1">
      <c r="A27" s="63" t="s">
        <v>104</v>
      </c>
      <c r="B27" s="192" t="s">
        <v>158</v>
      </c>
      <c r="C27" s="65"/>
      <c r="D27" s="65"/>
      <c r="E27" s="65"/>
    </row>
    <row r="28" spans="1:5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  <c r="E28" s="53">
        <f>+E29+E32+E33+E34</f>
        <v>0</v>
      </c>
    </row>
    <row r="29" spans="1:5" s="21" customFormat="1" ht="18" customHeight="1">
      <c r="A29" s="61" t="s">
        <v>160</v>
      </c>
      <c r="B29" s="169" t="s">
        <v>166</v>
      </c>
      <c r="C29" s="66">
        <f>+C30+C31</f>
        <v>0</v>
      </c>
      <c r="D29" s="66">
        <f>+D30+D31</f>
        <v>0</v>
      </c>
      <c r="E29" s="66">
        <f>+E30+E31</f>
        <v>0</v>
      </c>
    </row>
    <row r="30" spans="1:5" s="21" customFormat="1" ht="18" customHeight="1">
      <c r="A30" s="62" t="s">
        <v>161</v>
      </c>
      <c r="B30" s="93" t="s">
        <v>329</v>
      </c>
      <c r="C30" s="55"/>
      <c r="D30" s="55"/>
      <c r="E30" s="55"/>
    </row>
    <row r="31" spans="1:5" s="21" customFormat="1" ht="18" customHeight="1">
      <c r="A31" s="62" t="s">
        <v>162</v>
      </c>
      <c r="B31" s="93" t="s">
        <v>330</v>
      </c>
      <c r="C31" s="55"/>
      <c r="D31" s="55"/>
      <c r="E31" s="55"/>
    </row>
    <row r="32" spans="1:5" s="21" customFormat="1" ht="18" customHeight="1">
      <c r="A32" s="62" t="s">
        <v>163</v>
      </c>
      <c r="B32" s="93" t="s">
        <v>331</v>
      </c>
      <c r="C32" s="55"/>
      <c r="D32" s="55"/>
      <c r="E32" s="55"/>
    </row>
    <row r="33" spans="1:5" s="21" customFormat="1" ht="18.75">
      <c r="A33" s="62" t="s">
        <v>164</v>
      </c>
      <c r="B33" s="93" t="s">
        <v>167</v>
      </c>
      <c r="C33" s="55"/>
      <c r="D33" s="55"/>
      <c r="E33" s="55"/>
    </row>
    <row r="34" spans="1:5" s="21" customFormat="1" ht="18" customHeight="1" thickBot="1">
      <c r="A34" s="63" t="s">
        <v>165</v>
      </c>
      <c r="B34" s="192" t="s">
        <v>168</v>
      </c>
      <c r="C34" s="55"/>
      <c r="D34" s="55"/>
      <c r="E34" s="55"/>
    </row>
    <row r="35" spans="1:5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  <c r="E35" s="53">
        <f>SUM(E36:E45)</f>
        <v>0</v>
      </c>
    </row>
    <row r="36" spans="1:5" s="21" customFormat="1" ht="18" customHeight="1">
      <c r="A36" s="61" t="s">
        <v>65</v>
      </c>
      <c r="B36" s="169" t="s">
        <v>172</v>
      </c>
      <c r="C36" s="55"/>
      <c r="D36" s="55"/>
      <c r="E36" s="55"/>
    </row>
    <row r="37" spans="1:5" s="21" customFormat="1" ht="18" customHeight="1">
      <c r="A37" s="62" t="s">
        <v>66</v>
      </c>
      <c r="B37" s="93" t="s">
        <v>332</v>
      </c>
      <c r="C37" s="55"/>
      <c r="D37" s="55"/>
      <c r="E37" s="55"/>
    </row>
    <row r="38" spans="1:5" s="21" customFormat="1" ht="18" customHeight="1">
      <c r="A38" s="62" t="s">
        <v>67</v>
      </c>
      <c r="B38" s="93" t="s">
        <v>333</v>
      </c>
      <c r="C38" s="55"/>
      <c r="D38" s="55"/>
      <c r="E38" s="55"/>
    </row>
    <row r="39" spans="1:5" s="21" customFormat="1" ht="18" customHeight="1">
      <c r="A39" s="62" t="s">
        <v>107</v>
      </c>
      <c r="B39" s="93" t="s">
        <v>334</v>
      </c>
      <c r="C39" s="55"/>
      <c r="D39" s="55"/>
      <c r="E39" s="55"/>
    </row>
    <row r="40" spans="1:5" s="21" customFormat="1" ht="18" customHeight="1">
      <c r="A40" s="62" t="s">
        <v>108</v>
      </c>
      <c r="B40" s="93" t="s">
        <v>335</v>
      </c>
      <c r="C40" s="55"/>
      <c r="D40" s="55"/>
      <c r="E40" s="55"/>
    </row>
    <row r="41" spans="1:5" s="21" customFormat="1" ht="18" customHeight="1">
      <c r="A41" s="62" t="s">
        <v>109</v>
      </c>
      <c r="B41" s="93" t="s">
        <v>336</v>
      </c>
      <c r="C41" s="55"/>
      <c r="D41" s="55"/>
      <c r="E41" s="55"/>
    </row>
    <row r="42" spans="1:5" s="21" customFormat="1" ht="18" customHeight="1">
      <c r="A42" s="62" t="s">
        <v>110</v>
      </c>
      <c r="B42" s="93" t="s">
        <v>173</v>
      </c>
      <c r="C42" s="55"/>
      <c r="D42" s="55"/>
      <c r="E42" s="55"/>
    </row>
    <row r="43" spans="1:5" s="21" customFormat="1" ht="18" customHeight="1">
      <c r="A43" s="62" t="s">
        <v>111</v>
      </c>
      <c r="B43" s="93" t="s">
        <v>174</v>
      </c>
      <c r="C43" s="55"/>
      <c r="D43" s="55"/>
      <c r="E43" s="55"/>
    </row>
    <row r="44" spans="1:5" s="21" customFormat="1" ht="18" customHeight="1">
      <c r="A44" s="62" t="s">
        <v>170</v>
      </c>
      <c r="B44" s="93" t="s">
        <v>175</v>
      </c>
      <c r="C44" s="55"/>
      <c r="D44" s="55"/>
      <c r="E44" s="55"/>
    </row>
    <row r="45" spans="1:5" s="21" customFormat="1" ht="18" customHeight="1" thickBot="1">
      <c r="A45" s="63" t="s">
        <v>171</v>
      </c>
      <c r="B45" s="192" t="s">
        <v>337</v>
      </c>
      <c r="C45" s="55"/>
      <c r="D45" s="55"/>
      <c r="E45" s="55"/>
    </row>
    <row r="46" spans="1:5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  <c r="E46" s="53">
        <f>SUM(E47:E51)</f>
        <v>0</v>
      </c>
    </row>
    <row r="47" spans="1:5" s="21" customFormat="1" ht="18" customHeight="1">
      <c r="A47" s="61" t="s">
        <v>68</v>
      </c>
      <c r="B47" s="169" t="s">
        <v>180</v>
      </c>
      <c r="C47" s="55"/>
      <c r="D47" s="55"/>
      <c r="E47" s="55"/>
    </row>
    <row r="48" spans="1:5" s="21" customFormat="1" ht="18" customHeight="1">
      <c r="A48" s="62" t="s">
        <v>69</v>
      </c>
      <c r="B48" s="93" t="s">
        <v>181</v>
      </c>
      <c r="C48" s="55"/>
      <c r="D48" s="55"/>
      <c r="E48" s="55"/>
    </row>
    <row r="49" spans="1:5" s="21" customFormat="1" ht="18" customHeight="1">
      <c r="A49" s="62" t="s">
        <v>177</v>
      </c>
      <c r="B49" s="93" t="s">
        <v>182</v>
      </c>
      <c r="C49" s="55"/>
      <c r="D49" s="55"/>
      <c r="E49" s="55"/>
    </row>
    <row r="50" spans="1:5" s="21" customFormat="1" ht="18" customHeight="1">
      <c r="A50" s="62" t="s">
        <v>178</v>
      </c>
      <c r="B50" s="93" t="s">
        <v>183</v>
      </c>
      <c r="C50" s="55"/>
      <c r="D50" s="55"/>
      <c r="E50" s="55"/>
    </row>
    <row r="51" spans="1:5" s="21" customFormat="1" ht="18" customHeight="1" thickBot="1">
      <c r="A51" s="63" t="s">
        <v>179</v>
      </c>
      <c r="B51" s="192" t="s">
        <v>184</v>
      </c>
      <c r="C51" s="55"/>
      <c r="D51" s="55"/>
      <c r="E51" s="55"/>
    </row>
    <row r="52" spans="1:5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  <c r="E52" s="53">
        <f>SUM(E53:E55)</f>
        <v>0</v>
      </c>
    </row>
    <row r="53" spans="1:5" s="21" customFormat="1" ht="27">
      <c r="A53" s="61" t="s">
        <v>70</v>
      </c>
      <c r="B53" s="169" t="s">
        <v>311</v>
      </c>
      <c r="C53" s="55"/>
      <c r="D53" s="55"/>
      <c r="E53" s="55"/>
    </row>
    <row r="54" spans="1:5" s="21" customFormat="1" ht="27">
      <c r="A54" s="62" t="s">
        <v>71</v>
      </c>
      <c r="B54" s="93" t="s">
        <v>312</v>
      </c>
      <c r="C54" s="55"/>
      <c r="D54" s="55"/>
      <c r="E54" s="55"/>
    </row>
    <row r="55" spans="1:5" s="21" customFormat="1" ht="18.75">
      <c r="A55" s="62" t="s">
        <v>187</v>
      </c>
      <c r="B55" s="93" t="s">
        <v>185</v>
      </c>
      <c r="C55" s="55"/>
      <c r="D55" s="55"/>
      <c r="E55" s="55"/>
    </row>
    <row r="56" spans="1:5" s="21" customFormat="1" ht="19.5" thickBot="1">
      <c r="A56" s="63" t="s">
        <v>188</v>
      </c>
      <c r="B56" s="192" t="s">
        <v>186</v>
      </c>
      <c r="C56" s="65"/>
      <c r="D56" s="65"/>
      <c r="E56" s="65"/>
    </row>
    <row r="57" spans="1:5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  <c r="E57" s="53">
        <f>SUM(E58:E60)</f>
        <v>0</v>
      </c>
    </row>
    <row r="58" spans="1:5" s="21" customFormat="1" ht="27">
      <c r="A58" s="61" t="s">
        <v>113</v>
      </c>
      <c r="B58" s="169" t="s">
        <v>313</v>
      </c>
      <c r="C58" s="55"/>
      <c r="D58" s="55"/>
      <c r="E58" s="55"/>
    </row>
    <row r="59" spans="1:5" s="21" customFormat="1" ht="18.75">
      <c r="A59" s="62" t="s">
        <v>114</v>
      </c>
      <c r="B59" s="93" t="s">
        <v>314</v>
      </c>
      <c r="C59" s="55"/>
      <c r="D59" s="55"/>
      <c r="E59" s="55"/>
    </row>
    <row r="60" spans="1:5" s="21" customFormat="1" ht="18.75">
      <c r="A60" s="62" t="s">
        <v>132</v>
      </c>
      <c r="B60" s="93" t="s">
        <v>191</v>
      </c>
      <c r="C60" s="55"/>
      <c r="D60" s="55"/>
      <c r="E60" s="55"/>
    </row>
    <row r="61" spans="1:5" s="21" customFormat="1" ht="19.5" thickBot="1">
      <c r="A61" s="63" t="s">
        <v>190</v>
      </c>
      <c r="B61" s="192" t="s">
        <v>192</v>
      </c>
      <c r="C61" s="57"/>
      <c r="D61" s="57"/>
      <c r="E61" s="57"/>
    </row>
    <row r="62" spans="1:5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  <c r="E62" s="53">
        <f>+E7+E14+E21+E28+E35+E46+E52+E57</f>
        <v>0</v>
      </c>
    </row>
    <row r="63" spans="1:5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  <c r="E63" s="53">
        <f>SUM(E64:E66)</f>
        <v>0</v>
      </c>
    </row>
    <row r="64" spans="1:5" s="21" customFormat="1" ht="18" customHeight="1">
      <c r="A64" s="61" t="s">
        <v>222</v>
      </c>
      <c r="B64" s="169" t="s">
        <v>194</v>
      </c>
      <c r="C64" s="55"/>
      <c r="D64" s="55"/>
      <c r="E64" s="55"/>
    </row>
    <row r="65" spans="1:5" s="21" customFormat="1" ht="27">
      <c r="A65" s="62" t="s">
        <v>231</v>
      </c>
      <c r="B65" s="93" t="s">
        <v>195</v>
      </c>
      <c r="C65" s="55"/>
      <c r="D65" s="55"/>
      <c r="E65" s="55"/>
    </row>
    <row r="66" spans="1:5" s="21" customFormat="1" ht="19.5" thickBot="1">
      <c r="A66" s="63" t="s">
        <v>232</v>
      </c>
      <c r="B66" s="194" t="s">
        <v>196</v>
      </c>
      <c r="C66" s="55"/>
      <c r="D66" s="55"/>
      <c r="E66" s="55"/>
    </row>
    <row r="67" spans="1:5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  <c r="E67" s="53">
        <f>SUM(E68:E71)</f>
        <v>0</v>
      </c>
    </row>
    <row r="68" spans="1:5" s="21" customFormat="1" ht="18.75">
      <c r="A68" s="61" t="s">
        <v>95</v>
      </c>
      <c r="B68" s="169" t="s">
        <v>199</v>
      </c>
      <c r="C68" s="55"/>
      <c r="D68" s="55"/>
      <c r="E68" s="55"/>
    </row>
    <row r="69" spans="1:5" s="21" customFormat="1" ht="18.75">
      <c r="A69" s="62" t="s">
        <v>96</v>
      </c>
      <c r="B69" s="93" t="s">
        <v>200</v>
      </c>
      <c r="C69" s="55"/>
      <c r="D69" s="55"/>
      <c r="E69" s="55"/>
    </row>
    <row r="70" spans="1:5" s="21" customFormat="1" ht="18.75">
      <c r="A70" s="62" t="s">
        <v>223</v>
      </c>
      <c r="B70" s="93" t="s">
        <v>201</v>
      </c>
      <c r="C70" s="55"/>
      <c r="D70" s="55"/>
      <c r="E70" s="55"/>
    </row>
    <row r="71" spans="1:5" s="21" customFormat="1" ht="19.5" thickBot="1">
      <c r="A71" s="63" t="s">
        <v>224</v>
      </c>
      <c r="B71" s="192" t="s">
        <v>202</v>
      </c>
      <c r="C71" s="55"/>
      <c r="D71" s="55"/>
      <c r="E71" s="55"/>
    </row>
    <row r="72" spans="1:5" s="21" customFormat="1" ht="18" customHeight="1" thickBot="1">
      <c r="A72" s="67" t="s">
        <v>203</v>
      </c>
      <c r="B72" s="191" t="s">
        <v>204</v>
      </c>
      <c r="C72" s="53">
        <f>SUM(C73:C74)</f>
        <v>0</v>
      </c>
      <c r="D72" s="53">
        <f>SUM(D73:D74)</f>
        <v>0</v>
      </c>
      <c r="E72" s="53">
        <f>SUM(E73:E74)</f>
        <v>0</v>
      </c>
    </row>
    <row r="73" spans="1:5" s="21" customFormat="1" ht="18" customHeight="1">
      <c r="A73" s="61" t="s">
        <v>225</v>
      </c>
      <c r="B73" s="169" t="s">
        <v>205</v>
      </c>
      <c r="C73" s="55"/>
      <c r="D73" s="55"/>
      <c r="E73" s="55"/>
    </row>
    <row r="74" spans="1:5" s="21" customFormat="1" ht="18" customHeight="1" thickBot="1">
      <c r="A74" s="63" t="s">
        <v>226</v>
      </c>
      <c r="B74" s="169" t="s">
        <v>362</v>
      </c>
      <c r="C74" s="55"/>
      <c r="D74" s="55"/>
      <c r="E74" s="55"/>
    </row>
    <row r="75" spans="1:5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  <c r="E75" s="53">
        <f>SUM(E76:E78)</f>
        <v>0</v>
      </c>
    </row>
    <row r="76" spans="1:5" s="21" customFormat="1" ht="18" customHeight="1">
      <c r="A76" s="61" t="s">
        <v>227</v>
      </c>
      <c r="B76" s="169" t="s">
        <v>344</v>
      </c>
      <c r="C76" s="55"/>
      <c r="D76" s="55"/>
      <c r="E76" s="55"/>
    </row>
    <row r="77" spans="1:5" s="21" customFormat="1" ht="18" customHeight="1">
      <c r="A77" s="62" t="s">
        <v>228</v>
      </c>
      <c r="B77" s="93" t="s">
        <v>208</v>
      </c>
      <c r="C77" s="55"/>
      <c r="D77" s="55"/>
      <c r="E77" s="55"/>
    </row>
    <row r="78" spans="1:5" s="21" customFormat="1" ht="18" customHeight="1" thickBot="1">
      <c r="A78" s="63" t="s">
        <v>229</v>
      </c>
      <c r="B78" s="192" t="s">
        <v>354</v>
      </c>
      <c r="C78" s="55"/>
      <c r="D78" s="55"/>
      <c r="E78" s="55"/>
    </row>
    <row r="79" spans="1:5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  <c r="E79" s="53">
        <f>SUM(E80:E83)</f>
        <v>0</v>
      </c>
    </row>
    <row r="80" spans="1:5" s="21" customFormat="1" ht="18" customHeight="1">
      <c r="A80" s="68" t="s">
        <v>211</v>
      </c>
      <c r="B80" s="169" t="s">
        <v>212</v>
      </c>
      <c r="C80" s="55"/>
      <c r="D80" s="55"/>
      <c r="E80" s="55"/>
    </row>
    <row r="81" spans="1:5" s="21" customFormat="1" ht="30">
      <c r="A81" s="69" t="s">
        <v>213</v>
      </c>
      <c r="B81" s="93" t="s">
        <v>214</v>
      </c>
      <c r="C81" s="55"/>
      <c r="D81" s="55"/>
      <c r="E81" s="55"/>
    </row>
    <row r="82" spans="1:5" s="21" customFormat="1" ht="20.25" customHeight="1">
      <c r="A82" s="69" t="s">
        <v>215</v>
      </c>
      <c r="B82" s="93" t="s">
        <v>216</v>
      </c>
      <c r="C82" s="55"/>
      <c r="D82" s="55"/>
      <c r="E82" s="55"/>
    </row>
    <row r="83" spans="1:5" s="21" customFormat="1" ht="18" customHeight="1" thickBot="1">
      <c r="A83" s="70" t="s">
        <v>217</v>
      </c>
      <c r="B83" s="192" t="s">
        <v>218</v>
      </c>
      <c r="C83" s="55"/>
      <c r="D83" s="55"/>
      <c r="E83" s="55"/>
    </row>
    <row r="84" spans="1:5" s="21" customFormat="1" ht="18" customHeight="1" thickBot="1">
      <c r="A84" s="67" t="s">
        <v>219</v>
      </c>
      <c r="B84" s="191" t="s">
        <v>353</v>
      </c>
      <c r="C84" s="71"/>
      <c r="D84" s="71"/>
      <c r="E84" s="71"/>
    </row>
    <row r="85" spans="1:5" s="21" customFormat="1" ht="19.5" thickBot="1">
      <c r="A85" s="67" t="s">
        <v>220</v>
      </c>
      <c r="B85" s="195" t="s">
        <v>221</v>
      </c>
      <c r="C85" s="53">
        <f>+C63+C67+C72+C75+C79+C84</f>
        <v>0</v>
      </c>
      <c r="D85" s="53">
        <f>+D63+D67+D72+D75+D79+D84</f>
        <v>0</v>
      </c>
      <c r="E85" s="53">
        <f>+E63+E67+E72+E75+E79+E84</f>
        <v>0</v>
      </c>
    </row>
    <row r="86" spans="1:5" s="21" customFormat="1" ht="18" customHeight="1" thickBot="1">
      <c r="A86" s="72" t="s">
        <v>233</v>
      </c>
      <c r="B86" s="196" t="s">
        <v>300</v>
      </c>
      <c r="C86" s="53">
        <f>+C62+C85</f>
        <v>0</v>
      </c>
      <c r="D86" s="53">
        <f>+D62+D85</f>
        <v>0</v>
      </c>
      <c r="E86" s="53">
        <f>+E62+E85</f>
        <v>0</v>
      </c>
    </row>
    <row r="87" spans="1:5" s="21" customFormat="1" ht="19.5" thickBot="1">
      <c r="A87" s="73"/>
      <c r="B87" s="197"/>
      <c r="C87" s="74"/>
      <c r="D87" s="74"/>
      <c r="E87" s="74"/>
    </row>
    <row r="88" spans="1:5" s="15" customFormat="1" ht="18" customHeight="1" thickBot="1">
      <c r="A88" s="76" t="s">
        <v>37</v>
      </c>
      <c r="B88" s="198"/>
      <c r="C88" s="77"/>
      <c r="D88" s="77"/>
      <c r="E88" s="77"/>
    </row>
    <row r="89" spans="1:5" s="22" customFormat="1" ht="18" customHeight="1" thickBot="1">
      <c r="A89" s="78" t="s">
        <v>5</v>
      </c>
      <c r="B89" s="199" t="s">
        <v>351</v>
      </c>
      <c r="C89" s="79">
        <f>SUM(C90:C94)</f>
        <v>0</v>
      </c>
      <c r="D89" s="79">
        <f>SUM(D90:D94)</f>
        <v>0</v>
      </c>
      <c r="E89" s="79">
        <f>SUM(E90:E94)</f>
        <v>0</v>
      </c>
    </row>
    <row r="90" spans="1:5" s="15" customFormat="1" ht="18" customHeight="1">
      <c r="A90" s="80" t="s">
        <v>72</v>
      </c>
      <c r="B90" s="200" t="s">
        <v>33</v>
      </c>
      <c r="C90" s="55"/>
      <c r="D90" s="55"/>
      <c r="E90" s="55"/>
    </row>
    <row r="91" spans="1:5" s="21" customFormat="1" ht="18" customHeight="1">
      <c r="A91" s="62" t="s">
        <v>73</v>
      </c>
      <c r="B91" s="95" t="s">
        <v>115</v>
      </c>
      <c r="C91" s="55"/>
      <c r="D91" s="55"/>
      <c r="E91" s="55"/>
    </row>
    <row r="92" spans="1:5" s="15" customFormat="1" ht="18" customHeight="1">
      <c r="A92" s="62" t="s">
        <v>74</v>
      </c>
      <c r="B92" s="95" t="s">
        <v>94</v>
      </c>
      <c r="C92" s="55"/>
      <c r="D92" s="55"/>
      <c r="E92" s="55"/>
    </row>
    <row r="93" spans="1:5" s="15" customFormat="1" ht="18" customHeight="1">
      <c r="A93" s="62" t="s">
        <v>75</v>
      </c>
      <c r="B93" s="201" t="s">
        <v>116</v>
      </c>
      <c r="C93" s="55"/>
      <c r="D93" s="55"/>
      <c r="E93" s="55"/>
    </row>
    <row r="94" spans="1:5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  <c r="E94" s="65">
        <f>SUM(E95:E104)</f>
        <v>0</v>
      </c>
    </row>
    <row r="95" spans="1:5" s="15" customFormat="1" ht="18" customHeight="1">
      <c r="A95" s="62" t="s">
        <v>76</v>
      </c>
      <c r="B95" s="95" t="s">
        <v>236</v>
      </c>
      <c r="C95" s="55"/>
      <c r="D95" s="55"/>
      <c r="E95" s="55"/>
    </row>
    <row r="96" spans="1:5" s="15" customFormat="1" ht="18" customHeight="1">
      <c r="A96" s="62" t="s">
        <v>77</v>
      </c>
      <c r="B96" s="97" t="s">
        <v>237</v>
      </c>
      <c r="C96" s="55"/>
      <c r="D96" s="55"/>
      <c r="E96" s="55"/>
    </row>
    <row r="97" spans="1:5" s="15" customFormat="1" ht="18" customHeight="1">
      <c r="A97" s="62" t="s">
        <v>87</v>
      </c>
      <c r="B97" s="95" t="s">
        <v>238</v>
      </c>
      <c r="C97" s="55"/>
      <c r="D97" s="55"/>
      <c r="E97" s="55"/>
    </row>
    <row r="98" spans="1:5" s="15" customFormat="1" ht="18" customHeight="1">
      <c r="A98" s="62" t="s">
        <v>88</v>
      </c>
      <c r="B98" s="95" t="s">
        <v>358</v>
      </c>
      <c r="C98" s="55"/>
      <c r="D98" s="55"/>
      <c r="E98" s="55"/>
    </row>
    <row r="99" spans="1:5" s="15" customFormat="1" ht="18" customHeight="1">
      <c r="A99" s="62" t="s">
        <v>89</v>
      </c>
      <c r="B99" s="97" t="s">
        <v>240</v>
      </c>
      <c r="C99" s="55"/>
      <c r="D99" s="55"/>
      <c r="E99" s="55"/>
    </row>
    <row r="100" spans="1:5" s="15" customFormat="1" ht="18" customHeight="1">
      <c r="A100" s="62" t="s">
        <v>90</v>
      </c>
      <c r="B100" s="97" t="s">
        <v>241</v>
      </c>
      <c r="C100" s="55"/>
      <c r="D100" s="55"/>
      <c r="E100" s="55"/>
    </row>
    <row r="101" spans="1:5" s="15" customFormat="1" ht="18" customHeight="1">
      <c r="A101" s="62" t="s">
        <v>92</v>
      </c>
      <c r="B101" s="95" t="s">
        <v>359</v>
      </c>
      <c r="C101" s="55"/>
      <c r="D101" s="55"/>
      <c r="E101" s="55"/>
    </row>
    <row r="102" spans="1:5" s="15" customFormat="1" ht="18" customHeight="1">
      <c r="A102" s="82" t="s">
        <v>118</v>
      </c>
      <c r="B102" s="98" t="s">
        <v>243</v>
      </c>
      <c r="C102" s="55"/>
      <c r="D102" s="55"/>
      <c r="E102" s="55"/>
    </row>
    <row r="103" spans="1:5" s="15" customFormat="1" ht="18" customHeight="1">
      <c r="A103" s="62" t="s">
        <v>234</v>
      </c>
      <c r="B103" s="98" t="s">
        <v>244</v>
      </c>
      <c r="C103" s="55"/>
      <c r="D103" s="55"/>
      <c r="E103" s="55"/>
    </row>
    <row r="104" spans="1:5" s="15" customFormat="1" ht="18" customHeight="1" thickBot="1">
      <c r="A104" s="83" t="s">
        <v>235</v>
      </c>
      <c r="B104" s="99" t="s">
        <v>245</v>
      </c>
      <c r="C104" s="55"/>
      <c r="D104" s="55"/>
      <c r="E104" s="55"/>
    </row>
    <row r="105" spans="1:5" s="15" customFormat="1" ht="18" customHeight="1" thickBot="1">
      <c r="A105" s="60" t="s">
        <v>6</v>
      </c>
      <c r="B105" s="203" t="s">
        <v>352</v>
      </c>
      <c r="C105" s="53">
        <f>+C106+C108+C110</f>
        <v>0</v>
      </c>
      <c r="D105" s="53">
        <f>+D106+D108+D110</f>
        <v>0</v>
      </c>
      <c r="E105" s="53">
        <f>+E106+E108+E110</f>
        <v>0</v>
      </c>
    </row>
    <row r="106" spans="1:5" s="15" customFormat="1" ht="18" customHeight="1">
      <c r="A106" s="61" t="s">
        <v>78</v>
      </c>
      <c r="B106" s="95" t="s">
        <v>131</v>
      </c>
      <c r="C106" s="55"/>
      <c r="D106" s="55"/>
      <c r="E106" s="55"/>
    </row>
    <row r="107" spans="1:5" s="15" customFormat="1" ht="18" customHeight="1">
      <c r="A107" s="61" t="s">
        <v>79</v>
      </c>
      <c r="B107" s="98" t="s">
        <v>249</v>
      </c>
      <c r="C107" s="55"/>
      <c r="D107" s="55"/>
      <c r="E107" s="55"/>
    </row>
    <row r="108" spans="1:5" s="15" customFormat="1" ht="18" customHeight="1">
      <c r="A108" s="61" t="s">
        <v>80</v>
      </c>
      <c r="B108" s="98" t="s">
        <v>119</v>
      </c>
      <c r="C108" s="55"/>
      <c r="D108" s="55"/>
      <c r="E108" s="55"/>
    </row>
    <row r="109" spans="1:5" s="15" customFormat="1" ht="18" customHeight="1">
      <c r="A109" s="61" t="s">
        <v>81</v>
      </c>
      <c r="B109" s="98" t="s">
        <v>250</v>
      </c>
      <c r="C109" s="55"/>
      <c r="D109" s="55"/>
      <c r="E109" s="55"/>
    </row>
    <row r="110" spans="1:5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  <c r="E110" s="84">
        <f>SUM(E111:E118)</f>
        <v>0</v>
      </c>
    </row>
    <row r="111" spans="1:5" s="15" customFormat="1" ht="25.5">
      <c r="A111" s="61" t="s">
        <v>91</v>
      </c>
      <c r="B111" s="205" t="s">
        <v>308</v>
      </c>
      <c r="C111" s="55"/>
      <c r="D111" s="55"/>
      <c r="E111" s="55"/>
    </row>
    <row r="112" spans="1:5" s="15" customFormat="1" ht="25.5">
      <c r="A112" s="61" t="s">
        <v>93</v>
      </c>
      <c r="B112" s="102" t="s">
        <v>255</v>
      </c>
      <c r="C112" s="55"/>
      <c r="D112" s="55"/>
      <c r="E112" s="55"/>
    </row>
    <row r="113" spans="1:5" s="15" customFormat="1" ht="25.5">
      <c r="A113" s="61" t="s">
        <v>120</v>
      </c>
      <c r="B113" s="95" t="s">
        <v>239</v>
      </c>
      <c r="C113" s="55"/>
      <c r="D113" s="55"/>
      <c r="E113" s="55"/>
    </row>
    <row r="114" spans="1:5" s="15" customFormat="1" ht="18.75">
      <c r="A114" s="61" t="s">
        <v>121</v>
      </c>
      <c r="B114" s="95" t="s">
        <v>254</v>
      </c>
      <c r="C114" s="55"/>
      <c r="D114" s="55"/>
      <c r="E114" s="55"/>
    </row>
    <row r="115" spans="1:5" s="15" customFormat="1" ht="18.75">
      <c r="A115" s="61" t="s">
        <v>122</v>
      </c>
      <c r="B115" s="95" t="s">
        <v>253</v>
      </c>
      <c r="C115" s="55"/>
      <c r="D115" s="55"/>
      <c r="E115" s="55"/>
    </row>
    <row r="116" spans="1:5" s="15" customFormat="1" ht="25.5">
      <c r="A116" s="61" t="s">
        <v>246</v>
      </c>
      <c r="B116" s="95" t="s">
        <v>242</v>
      </c>
      <c r="C116" s="55"/>
      <c r="D116" s="55"/>
      <c r="E116" s="55"/>
    </row>
    <row r="117" spans="1:5" s="15" customFormat="1" ht="18.75">
      <c r="A117" s="61" t="s">
        <v>247</v>
      </c>
      <c r="B117" s="95" t="s">
        <v>252</v>
      </c>
      <c r="C117" s="55"/>
      <c r="D117" s="55"/>
      <c r="E117" s="55"/>
    </row>
    <row r="118" spans="1:5" s="15" customFormat="1" ht="26.25" thickBot="1">
      <c r="A118" s="82" t="s">
        <v>248</v>
      </c>
      <c r="B118" s="95" t="s">
        <v>251</v>
      </c>
      <c r="C118" s="55"/>
      <c r="D118" s="55"/>
      <c r="E118" s="55"/>
    </row>
    <row r="119" spans="1:5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  <c r="E119" s="53">
        <f>+E120+E121</f>
        <v>0</v>
      </c>
    </row>
    <row r="120" spans="1:5" s="15" customFormat="1" ht="18" customHeight="1">
      <c r="A120" s="61" t="s">
        <v>61</v>
      </c>
      <c r="B120" s="102" t="s">
        <v>38</v>
      </c>
      <c r="C120" s="55"/>
      <c r="D120" s="55"/>
      <c r="E120" s="55"/>
    </row>
    <row r="121" spans="1:5" s="15" customFormat="1" ht="18" customHeight="1" thickBot="1">
      <c r="A121" s="63" t="s">
        <v>62</v>
      </c>
      <c r="B121" s="98" t="s">
        <v>39</v>
      </c>
      <c r="C121" s="55"/>
      <c r="D121" s="55"/>
      <c r="E121" s="55"/>
    </row>
    <row r="122" spans="1:5" s="15" customFormat="1" ht="18" customHeight="1" thickBot="1">
      <c r="A122" s="60" t="s">
        <v>8</v>
      </c>
      <c r="B122" s="193" t="s">
        <v>257</v>
      </c>
      <c r="C122" s="53">
        <f>+C89+C105+C119</f>
        <v>0</v>
      </c>
      <c r="D122" s="53">
        <f>+D89+D105+D119</f>
        <v>0</v>
      </c>
      <c r="E122" s="53">
        <f>+E89+E105+E119</f>
        <v>0</v>
      </c>
    </row>
    <row r="123" spans="1:5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  <c r="E123" s="53">
        <f>+E124+E125+E126</f>
        <v>0</v>
      </c>
    </row>
    <row r="124" spans="1:5" s="15" customFormat="1" ht="18" customHeight="1">
      <c r="A124" s="61" t="s">
        <v>65</v>
      </c>
      <c r="B124" s="102" t="s">
        <v>258</v>
      </c>
      <c r="C124" s="55"/>
      <c r="D124" s="55"/>
      <c r="E124" s="55"/>
    </row>
    <row r="125" spans="1:5" s="15" customFormat="1" ht="18" customHeight="1">
      <c r="A125" s="61" t="s">
        <v>66</v>
      </c>
      <c r="B125" s="102" t="s">
        <v>361</v>
      </c>
      <c r="C125" s="55"/>
      <c r="D125" s="55"/>
      <c r="E125" s="55"/>
    </row>
    <row r="126" spans="1:5" s="15" customFormat="1" ht="18" customHeight="1" thickBot="1">
      <c r="A126" s="82" t="s">
        <v>67</v>
      </c>
      <c r="B126" s="206" t="s">
        <v>259</v>
      </c>
      <c r="C126" s="55"/>
      <c r="D126" s="55"/>
      <c r="E126" s="55"/>
    </row>
    <row r="127" spans="1:5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  <c r="E127" s="53">
        <f>+E128+E129+E130+E131</f>
        <v>0</v>
      </c>
    </row>
    <row r="128" spans="1:5" s="15" customFormat="1" ht="18" customHeight="1">
      <c r="A128" s="61" t="s">
        <v>68</v>
      </c>
      <c r="B128" s="102" t="s">
        <v>260</v>
      </c>
      <c r="C128" s="55"/>
      <c r="D128" s="55"/>
      <c r="E128" s="55"/>
    </row>
    <row r="129" spans="1:5" s="15" customFormat="1" ht="18" customHeight="1">
      <c r="A129" s="61" t="s">
        <v>69</v>
      </c>
      <c r="B129" s="102" t="s">
        <v>261</v>
      </c>
      <c r="C129" s="55"/>
      <c r="D129" s="55"/>
      <c r="E129" s="55"/>
    </row>
    <row r="130" spans="1:5" s="15" customFormat="1" ht="18" customHeight="1">
      <c r="A130" s="61" t="s">
        <v>177</v>
      </c>
      <c r="B130" s="102" t="s">
        <v>262</v>
      </c>
      <c r="C130" s="55"/>
      <c r="D130" s="55"/>
      <c r="E130" s="55"/>
    </row>
    <row r="131" spans="1:5" s="15" customFormat="1" ht="18" customHeight="1" thickBot="1">
      <c r="A131" s="82" t="s">
        <v>178</v>
      </c>
      <c r="B131" s="206" t="s">
        <v>263</v>
      </c>
      <c r="C131" s="55"/>
      <c r="D131" s="55"/>
      <c r="E131" s="55"/>
    </row>
    <row r="132" spans="1:5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  <c r="E132" s="53">
        <f>SUM(E133:E136)</f>
        <v>0</v>
      </c>
    </row>
    <row r="133" spans="1:5" s="15" customFormat="1" ht="18" customHeight="1">
      <c r="A133" s="61" t="s">
        <v>70</v>
      </c>
      <c r="B133" s="102" t="s">
        <v>265</v>
      </c>
      <c r="C133" s="55"/>
      <c r="D133" s="55"/>
      <c r="E133" s="55"/>
    </row>
    <row r="134" spans="1:5" s="15" customFormat="1" ht="18" customHeight="1">
      <c r="A134" s="61" t="s">
        <v>71</v>
      </c>
      <c r="B134" s="102" t="s">
        <v>274</v>
      </c>
      <c r="C134" s="55"/>
      <c r="D134" s="55"/>
      <c r="E134" s="55"/>
    </row>
    <row r="135" spans="1:5" s="15" customFormat="1" ht="18" customHeight="1">
      <c r="A135" s="61" t="s">
        <v>187</v>
      </c>
      <c r="B135" s="102" t="s">
        <v>266</v>
      </c>
      <c r="C135" s="55"/>
      <c r="D135" s="55"/>
      <c r="E135" s="55"/>
    </row>
    <row r="136" spans="1:5" s="15" customFormat="1" ht="18" customHeight="1" thickBot="1">
      <c r="A136" s="82" t="s">
        <v>188</v>
      </c>
      <c r="B136" s="206" t="s">
        <v>320</v>
      </c>
      <c r="C136" s="55"/>
      <c r="D136" s="55"/>
      <c r="E136" s="55"/>
    </row>
    <row r="137" spans="1:5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  <c r="E137" s="85">
        <f>SUM(E138:E141)</f>
        <v>0</v>
      </c>
    </row>
    <row r="138" spans="1:5" s="15" customFormat="1" ht="18" customHeight="1">
      <c r="A138" s="61" t="s">
        <v>113</v>
      </c>
      <c r="B138" s="102" t="s">
        <v>268</v>
      </c>
      <c r="C138" s="55"/>
      <c r="D138" s="55"/>
      <c r="E138" s="55"/>
    </row>
    <row r="139" spans="1:5" s="15" customFormat="1" ht="18" customHeight="1">
      <c r="A139" s="61" t="s">
        <v>114</v>
      </c>
      <c r="B139" s="102" t="s">
        <v>269</v>
      </c>
      <c r="C139" s="55"/>
      <c r="D139" s="55"/>
      <c r="E139" s="55"/>
    </row>
    <row r="140" spans="1:5" s="15" customFormat="1" ht="18" customHeight="1">
      <c r="A140" s="61" t="s">
        <v>132</v>
      </c>
      <c r="B140" s="102" t="s">
        <v>270</v>
      </c>
      <c r="C140" s="55"/>
      <c r="D140" s="55"/>
      <c r="E140" s="55"/>
    </row>
    <row r="141" spans="1:5" s="15" customFormat="1" ht="18" customHeight="1" thickBot="1">
      <c r="A141" s="61" t="s">
        <v>190</v>
      </c>
      <c r="B141" s="102" t="s">
        <v>271</v>
      </c>
      <c r="C141" s="55"/>
      <c r="D141" s="55"/>
      <c r="E141" s="55"/>
    </row>
    <row r="142" spans="1:5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  <c r="E142" s="86">
        <f>+E123+E127+E132+E137</f>
        <v>0</v>
      </c>
    </row>
    <row r="143" spans="1:5" s="15" customFormat="1" ht="18" customHeight="1" thickBot="1">
      <c r="A143" s="87" t="s">
        <v>14</v>
      </c>
      <c r="B143" s="207" t="s">
        <v>273</v>
      </c>
      <c r="C143" s="86">
        <f>+C122+C142</f>
        <v>0</v>
      </c>
      <c r="D143" s="86">
        <f>+D122+D142</f>
        <v>0</v>
      </c>
      <c r="E143" s="86">
        <f>+E122+E142</f>
        <v>0</v>
      </c>
    </row>
    <row r="144" spans="1:5" s="15" customFormat="1" ht="18" customHeight="1" thickBot="1">
      <c r="A144" s="88"/>
      <c r="B144" s="89"/>
      <c r="C144" s="75"/>
      <c r="D144" s="75"/>
      <c r="E144" s="75"/>
    </row>
    <row r="145" spans="1:7" s="15" customFormat="1" ht="18" customHeight="1" thickBot="1">
      <c r="A145" s="90" t="s">
        <v>338</v>
      </c>
      <c r="B145" s="91"/>
      <c r="C145" s="92"/>
      <c r="D145" s="92"/>
      <c r="E145" s="92"/>
      <c r="F145" s="23"/>
      <c r="G145" s="23"/>
    </row>
    <row r="146" spans="1:5" s="21" customFormat="1" ht="18" customHeight="1" thickBot="1">
      <c r="A146" s="90" t="s">
        <v>128</v>
      </c>
      <c r="B146" s="91"/>
      <c r="C146" s="92"/>
      <c r="D146" s="92"/>
      <c r="E146" s="92"/>
    </row>
    <row r="147" spans="3:5" s="15" customFormat="1" ht="18" customHeight="1">
      <c r="C147" s="24"/>
      <c r="D147" s="24"/>
      <c r="E147" s="24"/>
    </row>
  </sheetData>
  <sheetProtection/>
  <mergeCells count="4">
    <mergeCell ref="A3:C3"/>
    <mergeCell ref="A4:B4"/>
    <mergeCell ref="A1:E1"/>
    <mergeCell ref="B2:E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9.4.2 melléklet az  1/2019 (II.16.)  önkormányzati rendelethez</oddHeader>
  </headerFooter>
  <rowBreaks count="1" manualBreakCount="1">
    <brk id="87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BreakPreview" zoomScale="60" workbookViewId="0" topLeftCell="A1">
      <selection activeCell="A1" sqref="A1:E1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6.625" style="11" customWidth="1"/>
    <col min="4" max="5" width="21.625" style="11" customWidth="1"/>
    <col min="6" max="16384" width="9.375" style="12" customWidth="1"/>
  </cols>
  <sheetData>
    <row r="1" spans="1:5" s="15" customFormat="1" ht="35.25" customHeight="1">
      <c r="A1" s="293" t="s">
        <v>390</v>
      </c>
      <c r="B1" s="293"/>
      <c r="C1" s="293"/>
      <c r="D1" s="293"/>
      <c r="E1" s="293"/>
    </row>
    <row r="2" spans="1:5" s="15" customFormat="1" ht="18" customHeight="1">
      <c r="A2" s="292" t="s">
        <v>346</v>
      </c>
      <c r="B2" s="292"/>
      <c r="C2" s="292"/>
      <c r="D2" s="292"/>
      <c r="E2" s="292"/>
    </row>
    <row r="3" spans="1:3" s="15" customFormat="1" ht="18" customHeight="1">
      <c r="A3" s="281" t="s">
        <v>2</v>
      </c>
      <c r="B3" s="281"/>
      <c r="C3" s="281"/>
    </row>
    <row r="4" spans="1:5" s="15" customFormat="1" ht="18" customHeight="1" thickBot="1">
      <c r="A4" s="282"/>
      <c r="B4" s="282"/>
      <c r="C4" s="16"/>
      <c r="D4" s="16"/>
      <c r="E4" s="16" t="s">
        <v>341</v>
      </c>
    </row>
    <row r="5" spans="1:5" s="15" customFormat="1" ht="33" customHeight="1" thickBot="1">
      <c r="A5" s="224" t="s">
        <v>47</v>
      </c>
      <c r="B5" s="222" t="s">
        <v>4</v>
      </c>
      <c r="C5" s="223" t="s">
        <v>315</v>
      </c>
      <c r="D5" s="223" t="s">
        <v>387</v>
      </c>
      <c r="E5" s="223" t="s">
        <v>388</v>
      </c>
    </row>
    <row r="6" spans="1:5" s="21" customFormat="1" ht="18" customHeight="1" thickBot="1">
      <c r="A6" s="219">
        <v>1</v>
      </c>
      <c r="B6" s="220">
        <v>2</v>
      </c>
      <c r="C6" s="221">
        <v>3</v>
      </c>
      <c r="D6" s="221">
        <v>4</v>
      </c>
      <c r="E6" s="221">
        <v>5</v>
      </c>
    </row>
    <row r="7" spans="1:5" s="21" customFormat="1" ht="18" customHeight="1" thickBot="1">
      <c r="A7" s="52" t="s">
        <v>5</v>
      </c>
      <c r="B7" s="189" t="s">
        <v>152</v>
      </c>
      <c r="C7" s="53">
        <f>SUM(C8:C11)</f>
        <v>0</v>
      </c>
      <c r="D7" s="53">
        <f>SUM(D8:D11)</f>
        <v>0</v>
      </c>
      <c r="E7" s="53">
        <f>SUM(E8:E11)</f>
        <v>0</v>
      </c>
    </row>
    <row r="8" spans="1:5" s="21" customFormat="1" ht="27">
      <c r="A8" s="61" t="s">
        <v>72</v>
      </c>
      <c r="B8" s="169" t="s">
        <v>321</v>
      </c>
      <c r="C8" s="55"/>
      <c r="D8" s="55"/>
      <c r="E8" s="55"/>
    </row>
    <row r="9" spans="1:5" s="21" customFormat="1" ht="27">
      <c r="A9" s="62" t="s">
        <v>73</v>
      </c>
      <c r="B9" s="93" t="s">
        <v>322</v>
      </c>
      <c r="C9" s="55"/>
      <c r="D9" s="55"/>
      <c r="E9" s="55"/>
    </row>
    <row r="10" spans="1:5" s="21" customFormat="1" ht="27">
      <c r="A10" s="62" t="s">
        <v>74</v>
      </c>
      <c r="B10" s="93" t="s">
        <v>323</v>
      </c>
      <c r="C10" s="55"/>
      <c r="D10" s="55"/>
      <c r="E10" s="55"/>
    </row>
    <row r="11" spans="1:5" s="21" customFormat="1" ht="18.75">
      <c r="A11" s="62" t="s">
        <v>317</v>
      </c>
      <c r="B11" s="93" t="s">
        <v>324</v>
      </c>
      <c r="C11" s="55"/>
      <c r="D11" s="55"/>
      <c r="E11" s="55"/>
    </row>
    <row r="12" spans="1:5" s="21" customFormat="1" ht="25.5">
      <c r="A12" s="62" t="s">
        <v>86</v>
      </c>
      <c r="B12" s="190" t="s">
        <v>326</v>
      </c>
      <c r="C12" s="58"/>
      <c r="D12" s="58"/>
      <c r="E12" s="58"/>
    </row>
    <row r="13" spans="1:5" s="21" customFormat="1" ht="19.5" thickBot="1">
      <c r="A13" s="63" t="s">
        <v>318</v>
      </c>
      <c r="B13" s="93" t="s">
        <v>325</v>
      </c>
      <c r="C13" s="59"/>
      <c r="D13" s="59"/>
      <c r="E13" s="59"/>
    </row>
    <row r="14" spans="1:5" s="21" customFormat="1" ht="18" customHeight="1" thickBot="1">
      <c r="A14" s="60" t="s">
        <v>6</v>
      </c>
      <c r="B14" s="191" t="s">
        <v>355</v>
      </c>
      <c r="C14" s="53">
        <f>+C15+C16+C17+C18+C19</f>
        <v>0</v>
      </c>
      <c r="D14" s="53">
        <f>+D15+D16+D17+D18+D19</f>
        <v>0</v>
      </c>
      <c r="E14" s="53">
        <f>+E15+E16+E17+E18+E19</f>
        <v>0</v>
      </c>
    </row>
    <row r="15" spans="1:5" s="21" customFormat="1" ht="18" customHeight="1">
      <c r="A15" s="61" t="s">
        <v>78</v>
      </c>
      <c r="B15" s="169" t="s">
        <v>153</v>
      </c>
      <c r="C15" s="55"/>
      <c r="D15" s="55"/>
      <c r="E15" s="55"/>
    </row>
    <row r="16" spans="1:5" s="21" customFormat="1" ht="27">
      <c r="A16" s="62" t="s">
        <v>79</v>
      </c>
      <c r="B16" s="93" t="s">
        <v>154</v>
      </c>
      <c r="C16" s="55"/>
      <c r="D16" s="55"/>
      <c r="E16" s="55"/>
    </row>
    <row r="17" spans="1:5" s="21" customFormat="1" ht="27">
      <c r="A17" s="62" t="s">
        <v>80</v>
      </c>
      <c r="B17" s="93" t="s">
        <v>304</v>
      </c>
      <c r="C17" s="55"/>
      <c r="D17" s="55"/>
      <c r="E17" s="55"/>
    </row>
    <row r="18" spans="1:5" s="21" customFormat="1" ht="27">
      <c r="A18" s="62" t="s">
        <v>81</v>
      </c>
      <c r="B18" s="93" t="s">
        <v>305</v>
      </c>
      <c r="C18" s="55"/>
      <c r="D18" s="55"/>
      <c r="E18" s="55"/>
    </row>
    <row r="19" spans="1:5" s="21" customFormat="1" ht="25.5">
      <c r="A19" s="62" t="s">
        <v>82</v>
      </c>
      <c r="B19" s="51" t="s">
        <v>327</v>
      </c>
      <c r="C19" s="55"/>
      <c r="D19" s="55"/>
      <c r="E19" s="55"/>
    </row>
    <row r="20" spans="1:5" s="21" customFormat="1" ht="19.5" thickBot="1">
      <c r="A20" s="63" t="s">
        <v>91</v>
      </c>
      <c r="B20" s="192" t="s">
        <v>155</v>
      </c>
      <c r="C20" s="65"/>
      <c r="D20" s="65"/>
      <c r="E20" s="65"/>
    </row>
    <row r="21" spans="1:5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  <c r="E21" s="53">
        <f>+E22+E23+E24+E25+E26</f>
        <v>0</v>
      </c>
    </row>
    <row r="22" spans="1:5" s="21" customFormat="1" ht="18.75">
      <c r="A22" s="61" t="s">
        <v>61</v>
      </c>
      <c r="B22" s="169" t="s">
        <v>319</v>
      </c>
      <c r="C22" s="55"/>
      <c r="D22" s="55"/>
      <c r="E22" s="55"/>
    </row>
    <row r="23" spans="1:5" s="21" customFormat="1" ht="27">
      <c r="A23" s="62" t="s">
        <v>62</v>
      </c>
      <c r="B23" s="93" t="s">
        <v>156</v>
      </c>
      <c r="C23" s="55"/>
      <c r="D23" s="55"/>
      <c r="E23" s="55"/>
    </row>
    <row r="24" spans="1:5" s="21" customFormat="1" ht="27">
      <c r="A24" s="62" t="s">
        <v>63</v>
      </c>
      <c r="B24" s="93" t="s">
        <v>306</v>
      </c>
      <c r="C24" s="55"/>
      <c r="D24" s="55"/>
      <c r="E24" s="55"/>
    </row>
    <row r="25" spans="1:5" s="21" customFormat="1" ht="27">
      <c r="A25" s="62" t="s">
        <v>64</v>
      </c>
      <c r="B25" s="93" t="s">
        <v>307</v>
      </c>
      <c r="C25" s="55"/>
      <c r="D25" s="55"/>
      <c r="E25" s="55"/>
    </row>
    <row r="26" spans="1:5" s="21" customFormat="1" ht="18.75">
      <c r="A26" s="62" t="s">
        <v>103</v>
      </c>
      <c r="B26" s="93" t="s">
        <v>157</v>
      </c>
      <c r="C26" s="55"/>
      <c r="D26" s="55"/>
      <c r="E26" s="55"/>
    </row>
    <row r="27" spans="1:5" s="21" customFormat="1" ht="18" customHeight="1" thickBot="1">
      <c r="A27" s="63" t="s">
        <v>104</v>
      </c>
      <c r="B27" s="192" t="s">
        <v>158</v>
      </c>
      <c r="C27" s="65"/>
      <c r="D27" s="65"/>
      <c r="E27" s="65"/>
    </row>
    <row r="28" spans="1:5" s="21" customFormat="1" ht="18" customHeight="1" thickBot="1">
      <c r="A28" s="60" t="s">
        <v>105</v>
      </c>
      <c r="B28" s="193" t="s">
        <v>159</v>
      </c>
      <c r="C28" s="53">
        <f>+C29+C32+C33+C34</f>
        <v>0</v>
      </c>
      <c r="D28" s="53">
        <f>+D29+D32+D33+D34</f>
        <v>0</v>
      </c>
      <c r="E28" s="53">
        <f>+E29+E32+E33+E34</f>
        <v>0</v>
      </c>
    </row>
    <row r="29" spans="1:5" s="21" customFormat="1" ht="18" customHeight="1">
      <c r="A29" s="61" t="s">
        <v>160</v>
      </c>
      <c r="B29" s="169" t="s">
        <v>166</v>
      </c>
      <c r="C29" s="66">
        <f>+C30+C31</f>
        <v>0</v>
      </c>
      <c r="D29" s="66">
        <f>+D30+D31</f>
        <v>0</v>
      </c>
      <c r="E29" s="66">
        <f>+E30+E31</f>
        <v>0</v>
      </c>
    </row>
    <row r="30" spans="1:5" s="21" customFormat="1" ht="18" customHeight="1">
      <c r="A30" s="62" t="s">
        <v>161</v>
      </c>
      <c r="B30" s="93" t="s">
        <v>329</v>
      </c>
      <c r="C30" s="55"/>
      <c r="D30" s="55"/>
      <c r="E30" s="55"/>
    </row>
    <row r="31" spans="1:5" s="21" customFormat="1" ht="18" customHeight="1">
      <c r="A31" s="62" t="s">
        <v>162</v>
      </c>
      <c r="B31" s="93" t="s">
        <v>330</v>
      </c>
      <c r="C31" s="55"/>
      <c r="D31" s="55"/>
      <c r="E31" s="55"/>
    </row>
    <row r="32" spans="1:5" s="21" customFormat="1" ht="18" customHeight="1">
      <c r="A32" s="62" t="s">
        <v>163</v>
      </c>
      <c r="B32" s="93" t="s">
        <v>331</v>
      </c>
      <c r="C32" s="55"/>
      <c r="D32" s="55"/>
      <c r="E32" s="55"/>
    </row>
    <row r="33" spans="1:5" s="21" customFormat="1" ht="18.75">
      <c r="A33" s="62" t="s">
        <v>164</v>
      </c>
      <c r="B33" s="93" t="s">
        <v>167</v>
      </c>
      <c r="C33" s="55"/>
      <c r="D33" s="55"/>
      <c r="E33" s="55"/>
    </row>
    <row r="34" spans="1:5" s="21" customFormat="1" ht="18" customHeight="1" thickBot="1">
      <c r="A34" s="63" t="s">
        <v>165</v>
      </c>
      <c r="B34" s="192" t="s">
        <v>168</v>
      </c>
      <c r="C34" s="55"/>
      <c r="D34" s="55"/>
      <c r="E34" s="55"/>
    </row>
    <row r="35" spans="1:5" s="21" customFormat="1" ht="18" customHeight="1" thickBot="1">
      <c r="A35" s="60" t="s">
        <v>9</v>
      </c>
      <c r="B35" s="193" t="s">
        <v>169</v>
      </c>
      <c r="C35" s="53">
        <f>SUM(C36:C45)</f>
        <v>0</v>
      </c>
      <c r="D35" s="53">
        <f>SUM(D36:D45)</f>
        <v>0</v>
      </c>
      <c r="E35" s="53">
        <f>SUM(E36:E45)</f>
        <v>0</v>
      </c>
    </row>
    <row r="36" spans="1:5" s="21" customFormat="1" ht="18" customHeight="1">
      <c r="A36" s="61" t="s">
        <v>65</v>
      </c>
      <c r="B36" s="169" t="s">
        <v>172</v>
      </c>
      <c r="C36" s="55">
        <v>0</v>
      </c>
      <c r="D36" s="55">
        <v>0</v>
      </c>
      <c r="E36" s="55">
        <v>0</v>
      </c>
    </row>
    <row r="37" spans="1:5" s="21" customFormat="1" ht="18" customHeight="1">
      <c r="A37" s="62" t="s">
        <v>66</v>
      </c>
      <c r="B37" s="93" t="s">
        <v>332</v>
      </c>
      <c r="C37" s="55">
        <v>0</v>
      </c>
      <c r="D37" s="55">
        <v>0</v>
      </c>
      <c r="E37" s="55">
        <v>0</v>
      </c>
    </row>
    <row r="38" spans="1:5" s="21" customFormat="1" ht="18" customHeight="1">
      <c r="A38" s="62" t="s">
        <v>67</v>
      </c>
      <c r="B38" s="93" t="s">
        <v>333</v>
      </c>
      <c r="C38" s="55">
        <v>0</v>
      </c>
      <c r="D38" s="55">
        <v>0</v>
      </c>
      <c r="E38" s="55">
        <v>0</v>
      </c>
    </row>
    <row r="39" spans="1:5" s="21" customFormat="1" ht="18" customHeight="1">
      <c r="A39" s="62" t="s">
        <v>107</v>
      </c>
      <c r="B39" s="93" t="s">
        <v>334</v>
      </c>
      <c r="C39" s="55">
        <v>0</v>
      </c>
      <c r="D39" s="55">
        <v>0</v>
      </c>
      <c r="E39" s="55">
        <v>0</v>
      </c>
    </row>
    <row r="40" spans="1:5" s="21" customFormat="1" ht="18" customHeight="1">
      <c r="A40" s="62" t="s">
        <v>108</v>
      </c>
      <c r="B40" s="93" t="s">
        <v>335</v>
      </c>
      <c r="C40" s="55">
        <v>0</v>
      </c>
      <c r="D40" s="55">
        <v>0</v>
      </c>
      <c r="E40" s="55">
        <v>0</v>
      </c>
    </row>
    <row r="41" spans="1:5" s="21" customFormat="1" ht="18" customHeight="1">
      <c r="A41" s="62" t="s">
        <v>109</v>
      </c>
      <c r="B41" s="93" t="s">
        <v>336</v>
      </c>
      <c r="C41" s="55">
        <v>0</v>
      </c>
      <c r="D41" s="55">
        <v>0</v>
      </c>
      <c r="E41" s="55">
        <v>0</v>
      </c>
    </row>
    <row r="42" spans="1:5" s="21" customFormat="1" ht="18" customHeight="1">
      <c r="A42" s="62" t="s">
        <v>110</v>
      </c>
      <c r="B42" s="93" t="s">
        <v>173</v>
      </c>
      <c r="C42" s="55"/>
      <c r="D42" s="55"/>
      <c r="E42" s="55"/>
    </row>
    <row r="43" spans="1:5" s="21" customFormat="1" ht="18" customHeight="1">
      <c r="A43" s="62" t="s">
        <v>111</v>
      </c>
      <c r="B43" s="93" t="s">
        <v>174</v>
      </c>
      <c r="C43" s="55"/>
      <c r="D43" s="55"/>
      <c r="E43" s="55"/>
    </row>
    <row r="44" spans="1:5" s="21" customFormat="1" ht="18" customHeight="1">
      <c r="A44" s="62" t="s">
        <v>170</v>
      </c>
      <c r="B44" s="93" t="s">
        <v>175</v>
      </c>
      <c r="C44" s="55"/>
      <c r="D44" s="55"/>
      <c r="E44" s="55"/>
    </row>
    <row r="45" spans="1:5" s="21" customFormat="1" ht="18" customHeight="1" thickBot="1">
      <c r="A45" s="63" t="s">
        <v>171</v>
      </c>
      <c r="B45" s="192" t="s">
        <v>337</v>
      </c>
      <c r="C45" s="55"/>
      <c r="D45" s="55"/>
      <c r="E45" s="55"/>
    </row>
    <row r="46" spans="1:5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  <c r="E46" s="53">
        <f>SUM(E47:E51)</f>
        <v>0</v>
      </c>
    </row>
    <row r="47" spans="1:5" s="21" customFormat="1" ht="18" customHeight="1">
      <c r="A47" s="61" t="s">
        <v>68</v>
      </c>
      <c r="B47" s="169" t="s">
        <v>180</v>
      </c>
      <c r="C47" s="55"/>
      <c r="D47" s="55"/>
      <c r="E47" s="55"/>
    </row>
    <row r="48" spans="1:5" s="21" customFormat="1" ht="18" customHeight="1">
      <c r="A48" s="62" t="s">
        <v>69</v>
      </c>
      <c r="B48" s="93" t="s">
        <v>181</v>
      </c>
      <c r="C48" s="55"/>
      <c r="D48" s="55"/>
      <c r="E48" s="55"/>
    </row>
    <row r="49" spans="1:5" s="21" customFormat="1" ht="18" customHeight="1">
      <c r="A49" s="62" t="s">
        <v>177</v>
      </c>
      <c r="B49" s="93" t="s">
        <v>182</v>
      </c>
      <c r="C49" s="55"/>
      <c r="D49" s="55"/>
      <c r="E49" s="55"/>
    </row>
    <row r="50" spans="1:5" s="21" customFormat="1" ht="18" customHeight="1">
      <c r="A50" s="62" t="s">
        <v>178</v>
      </c>
      <c r="B50" s="93" t="s">
        <v>183</v>
      </c>
      <c r="C50" s="55"/>
      <c r="D50" s="55"/>
      <c r="E50" s="55"/>
    </row>
    <row r="51" spans="1:5" s="21" customFormat="1" ht="18" customHeight="1" thickBot="1">
      <c r="A51" s="63" t="s">
        <v>179</v>
      </c>
      <c r="B51" s="192" t="s">
        <v>184</v>
      </c>
      <c r="C51" s="55"/>
      <c r="D51" s="55"/>
      <c r="E51" s="55"/>
    </row>
    <row r="52" spans="1:5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  <c r="E52" s="53">
        <f>SUM(E53:E55)</f>
        <v>0</v>
      </c>
    </row>
    <row r="53" spans="1:5" s="21" customFormat="1" ht="27">
      <c r="A53" s="61" t="s">
        <v>70</v>
      </c>
      <c r="B53" s="169" t="s">
        <v>311</v>
      </c>
      <c r="C53" s="55"/>
      <c r="D53" s="55"/>
      <c r="E53" s="55"/>
    </row>
    <row r="54" spans="1:5" s="21" customFormat="1" ht="27">
      <c r="A54" s="62" t="s">
        <v>71</v>
      </c>
      <c r="B54" s="93" t="s">
        <v>312</v>
      </c>
      <c r="C54" s="55"/>
      <c r="D54" s="55"/>
      <c r="E54" s="55"/>
    </row>
    <row r="55" spans="1:5" s="21" customFormat="1" ht="18.75">
      <c r="A55" s="62" t="s">
        <v>187</v>
      </c>
      <c r="B55" s="93" t="s">
        <v>185</v>
      </c>
      <c r="C55" s="55"/>
      <c r="D55" s="55"/>
      <c r="E55" s="55"/>
    </row>
    <row r="56" spans="1:5" s="21" customFormat="1" ht="19.5" thickBot="1">
      <c r="A56" s="63" t="s">
        <v>188</v>
      </c>
      <c r="B56" s="192" t="s">
        <v>186</v>
      </c>
      <c r="C56" s="65"/>
      <c r="D56" s="65"/>
      <c r="E56" s="65"/>
    </row>
    <row r="57" spans="1:5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  <c r="E57" s="53">
        <f>SUM(E58:E60)</f>
        <v>0</v>
      </c>
    </row>
    <row r="58" spans="1:5" s="21" customFormat="1" ht="27">
      <c r="A58" s="61" t="s">
        <v>113</v>
      </c>
      <c r="B58" s="169" t="s">
        <v>313</v>
      </c>
      <c r="C58" s="55"/>
      <c r="D58" s="55"/>
      <c r="E58" s="55"/>
    </row>
    <row r="59" spans="1:5" s="21" customFormat="1" ht="18.75">
      <c r="A59" s="62" t="s">
        <v>114</v>
      </c>
      <c r="B59" s="93" t="s">
        <v>314</v>
      </c>
      <c r="C59" s="55"/>
      <c r="D59" s="55"/>
      <c r="E59" s="55"/>
    </row>
    <row r="60" spans="1:5" s="21" customFormat="1" ht="18.75">
      <c r="A60" s="62" t="s">
        <v>132</v>
      </c>
      <c r="B60" s="93" t="s">
        <v>191</v>
      </c>
      <c r="C60" s="55"/>
      <c r="D60" s="55"/>
      <c r="E60" s="55"/>
    </row>
    <row r="61" spans="1:5" s="21" customFormat="1" ht="19.5" thickBot="1">
      <c r="A61" s="63" t="s">
        <v>190</v>
      </c>
      <c r="B61" s="192" t="s">
        <v>192</v>
      </c>
      <c r="C61" s="57"/>
      <c r="D61" s="57"/>
      <c r="E61" s="57"/>
    </row>
    <row r="62" spans="1:5" s="21" customFormat="1" ht="19.5" thickBot="1">
      <c r="A62" s="60" t="s">
        <v>13</v>
      </c>
      <c r="B62" s="193" t="s">
        <v>193</v>
      </c>
      <c r="C62" s="53">
        <f>+C7+C14+C21+C28+C35+C46+C52+C57</f>
        <v>0</v>
      </c>
      <c r="D62" s="53">
        <f>+D7+D14+D21+D28+D35+D46+D52+D57</f>
        <v>0</v>
      </c>
      <c r="E62" s="53">
        <f>+E7+E14+E21+E28+E35+E46+E52+E57</f>
        <v>0</v>
      </c>
    </row>
    <row r="63" spans="1:5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  <c r="E63" s="53">
        <f>SUM(E64:E66)</f>
        <v>0</v>
      </c>
    </row>
    <row r="64" spans="1:5" s="21" customFormat="1" ht="18" customHeight="1">
      <c r="A64" s="61" t="s">
        <v>222</v>
      </c>
      <c r="B64" s="169" t="s">
        <v>194</v>
      </c>
      <c r="C64" s="55"/>
      <c r="D64" s="55"/>
      <c r="E64" s="55"/>
    </row>
    <row r="65" spans="1:5" s="21" customFormat="1" ht="27">
      <c r="A65" s="62" t="s">
        <v>231</v>
      </c>
      <c r="B65" s="93" t="s">
        <v>195</v>
      </c>
      <c r="C65" s="55"/>
      <c r="D65" s="55"/>
      <c r="E65" s="55"/>
    </row>
    <row r="66" spans="1:5" s="21" customFormat="1" ht="19.5" thickBot="1">
      <c r="A66" s="63" t="s">
        <v>232</v>
      </c>
      <c r="B66" s="194" t="s">
        <v>196</v>
      </c>
      <c r="C66" s="55"/>
      <c r="D66" s="55"/>
      <c r="E66" s="55"/>
    </row>
    <row r="67" spans="1:5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  <c r="E67" s="53">
        <f>SUM(E68:E71)</f>
        <v>0</v>
      </c>
    </row>
    <row r="68" spans="1:5" s="21" customFormat="1" ht="18.75">
      <c r="A68" s="61" t="s">
        <v>95</v>
      </c>
      <c r="B68" s="169" t="s">
        <v>199</v>
      </c>
      <c r="C68" s="55"/>
      <c r="D68" s="55"/>
      <c r="E68" s="55"/>
    </row>
    <row r="69" spans="1:5" s="21" customFormat="1" ht="18.75">
      <c r="A69" s="62" t="s">
        <v>96</v>
      </c>
      <c r="B69" s="93" t="s">
        <v>200</v>
      </c>
      <c r="C69" s="55"/>
      <c r="D69" s="55"/>
      <c r="E69" s="55"/>
    </row>
    <row r="70" spans="1:5" s="21" customFormat="1" ht="18.75">
      <c r="A70" s="62" t="s">
        <v>223</v>
      </c>
      <c r="B70" s="93" t="s">
        <v>201</v>
      </c>
      <c r="C70" s="55"/>
      <c r="D70" s="55"/>
      <c r="E70" s="55"/>
    </row>
    <row r="71" spans="1:5" s="21" customFormat="1" ht="19.5" thickBot="1">
      <c r="A71" s="63" t="s">
        <v>224</v>
      </c>
      <c r="B71" s="192" t="s">
        <v>202</v>
      </c>
      <c r="C71" s="55"/>
      <c r="D71" s="55"/>
      <c r="E71" s="55"/>
    </row>
    <row r="72" spans="1:5" s="21" customFormat="1" ht="18" customHeight="1" thickBot="1">
      <c r="A72" s="67" t="s">
        <v>203</v>
      </c>
      <c r="B72" s="191" t="s">
        <v>204</v>
      </c>
      <c r="C72" s="53">
        <f>SUM(C73:C74)</f>
        <v>0</v>
      </c>
      <c r="D72" s="53">
        <f>SUM(D73:D74)</f>
        <v>0</v>
      </c>
      <c r="E72" s="53">
        <f>SUM(E73:E74)</f>
        <v>0</v>
      </c>
    </row>
    <row r="73" spans="1:5" s="21" customFormat="1" ht="18" customHeight="1">
      <c r="A73" s="61" t="s">
        <v>225</v>
      </c>
      <c r="B73" s="169" t="s">
        <v>205</v>
      </c>
      <c r="C73" s="55"/>
      <c r="D73" s="55"/>
      <c r="E73" s="55"/>
    </row>
    <row r="74" spans="1:5" s="21" customFormat="1" ht="18" customHeight="1" thickBot="1">
      <c r="A74" s="63" t="s">
        <v>226</v>
      </c>
      <c r="B74" s="169" t="s">
        <v>362</v>
      </c>
      <c r="C74" s="55"/>
      <c r="D74" s="55"/>
      <c r="E74" s="55"/>
    </row>
    <row r="75" spans="1:5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  <c r="E75" s="53">
        <f>SUM(E76:E78)</f>
        <v>0</v>
      </c>
    </row>
    <row r="76" spans="1:5" s="21" customFormat="1" ht="18" customHeight="1">
      <c r="A76" s="61" t="s">
        <v>227</v>
      </c>
      <c r="B76" s="169" t="s">
        <v>344</v>
      </c>
      <c r="C76" s="55"/>
      <c r="D76" s="55"/>
      <c r="E76" s="55"/>
    </row>
    <row r="77" spans="1:5" s="21" customFormat="1" ht="18" customHeight="1">
      <c r="A77" s="62" t="s">
        <v>228</v>
      </c>
      <c r="B77" s="93" t="s">
        <v>208</v>
      </c>
      <c r="C77" s="55"/>
      <c r="D77" s="55"/>
      <c r="E77" s="55"/>
    </row>
    <row r="78" spans="1:5" s="21" customFormat="1" ht="18" customHeight="1" thickBot="1">
      <c r="A78" s="63" t="s">
        <v>229</v>
      </c>
      <c r="B78" s="192" t="s">
        <v>354</v>
      </c>
      <c r="C78" s="55"/>
      <c r="D78" s="55"/>
      <c r="E78" s="55"/>
    </row>
    <row r="79" spans="1:5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  <c r="E79" s="53">
        <f>SUM(E80:E83)</f>
        <v>0</v>
      </c>
    </row>
    <row r="80" spans="1:5" s="21" customFormat="1" ht="18" customHeight="1">
      <c r="A80" s="68" t="s">
        <v>211</v>
      </c>
      <c r="B80" s="169" t="s">
        <v>212</v>
      </c>
      <c r="C80" s="55"/>
      <c r="D80" s="55"/>
      <c r="E80" s="55"/>
    </row>
    <row r="81" spans="1:5" s="21" customFormat="1" ht="30">
      <c r="A81" s="69" t="s">
        <v>213</v>
      </c>
      <c r="B81" s="93" t="s">
        <v>214</v>
      </c>
      <c r="C81" s="55"/>
      <c r="D81" s="55"/>
      <c r="E81" s="55"/>
    </row>
    <row r="82" spans="1:5" s="21" customFormat="1" ht="20.25" customHeight="1">
      <c r="A82" s="69" t="s">
        <v>215</v>
      </c>
      <c r="B82" s="93" t="s">
        <v>216</v>
      </c>
      <c r="C82" s="55"/>
      <c r="D82" s="55"/>
      <c r="E82" s="55"/>
    </row>
    <row r="83" spans="1:5" s="21" customFormat="1" ht="18" customHeight="1" thickBot="1">
      <c r="A83" s="70" t="s">
        <v>217</v>
      </c>
      <c r="B83" s="192" t="s">
        <v>218</v>
      </c>
      <c r="C83" s="55"/>
      <c r="D83" s="55"/>
      <c r="E83" s="55"/>
    </row>
    <row r="84" spans="1:5" s="21" customFormat="1" ht="18" customHeight="1" thickBot="1">
      <c r="A84" s="67" t="s">
        <v>219</v>
      </c>
      <c r="B84" s="191" t="s">
        <v>353</v>
      </c>
      <c r="C84" s="71"/>
      <c r="D84" s="71"/>
      <c r="E84" s="71"/>
    </row>
    <row r="85" spans="1:5" s="21" customFormat="1" ht="19.5" thickBot="1">
      <c r="A85" s="67" t="s">
        <v>220</v>
      </c>
      <c r="B85" s="195" t="s">
        <v>221</v>
      </c>
      <c r="C85" s="53">
        <f>+C63+C67+C72+C75+C79+C84</f>
        <v>0</v>
      </c>
      <c r="D85" s="53">
        <f>+D63+D67+D72+D75+D79+D84</f>
        <v>0</v>
      </c>
      <c r="E85" s="53">
        <f>+E63+E67+E72+E75+E79+E84</f>
        <v>0</v>
      </c>
    </row>
    <row r="86" spans="1:5" s="21" customFormat="1" ht="18" customHeight="1" thickBot="1">
      <c r="A86" s="72" t="s">
        <v>233</v>
      </c>
      <c r="B86" s="196" t="s">
        <v>300</v>
      </c>
      <c r="C86" s="53">
        <f>+C62+C85</f>
        <v>0</v>
      </c>
      <c r="D86" s="53">
        <f>+D62+D85</f>
        <v>0</v>
      </c>
      <c r="E86" s="53">
        <f>+E62+E85</f>
        <v>0</v>
      </c>
    </row>
    <row r="87" spans="1:5" s="21" customFormat="1" ht="19.5" thickBot="1">
      <c r="A87" s="73"/>
      <c r="B87" s="197"/>
      <c r="C87" s="74"/>
      <c r="D87" s="74"/>
      <c r="E87" s="74"/>
    </row>
    <row r="88" spans="1:5" s="15" customFormat="1" ht="18" customHeight="1" thickBot="1">
      <c r="A88" s="76" t="s">
        <v>37</v>
      </c>
      <c r="B88" s="198"/>
      <c r="C88" s="77"/>
      <c r="D88" s="77"/>
      <c r="E88" s="77"/>
    </row>
    <row r="89" spans="1:5" s="22" customFormat="1" ht="18" customHeight="1" thickBot="1">
      <c r="A89" s="78" t="s">
        <v>5</v>
      </c>
      <c r="B89" s="199" t="s">
        <v>351</v>
      </c>
      <c r="C89" s="79">
        <f>SUM(C90:C94)</f>
        <v>0</v>
      </c>
      <c r="D89" s="79">
        <f>SUM(D90:D94)</f>
        <v>0</v>
      </c>
      <c r="E89" s="79">
        <f>SUM(E90:E94)</f>
        <v>0</v>
      </c>
    </row>
    <row r="90" spans="1:5" s="15" customFormat="1" ht="18" customHeight="1">
      <c r="A90" s="80" t="s">
        <v>72</v>
      </c>
      <c r="B90" s="200" t="s">
        <v>33</v>
      </c>
      <c r="C90" s="55"/>
      <c r="D90" s="55"/>
      <c r="E90" s="55"/>
    </row>
    <row r="91" spans="1:5" s="21" customFormat="1" ht="18" customHeight="1">
      <c r="A91" s="62" t="s">
        <v>73</v>
      </c>
      <c r="B91" s="95" t="s">
        <v>115</v>
      </c>
      <c r="C91" s="55"/>
      <c r="D91" s="55"/>
      <c r="E91" s="55"/>
    </row>
    <row r="92" spans="1:5" s="15" customFormat="1" ht="18" customHeight="1">
      <c r="A92" s="62" t="s">
        <v>74</v>
      </c>
      <c r="B92" s="95" t="s">
        <v>94</v>
      </c>
      <c r="C92" s="55"/>
      <c r="D92" s="55"/>
      <c r="E92" s="55"/>
    </row>
    <row r="93" spans="1:5" s="15" customFormat="1" ht="18" customHeight="1">
      <c r="A93" s="62" t="s">
        <v>75</v>
      </c>
      <c r="B93" s="201" t="s">
        <v>116</v>
      </c>
      <c r="C93" s="55"/>
      <c r="D93" s="55"/>
      <c r="E93" s="55"/>
    </row>
    <row r="94" spans="1:5" s="15" customFormat="1" ht="18" customHeight="1">
      <c r="A94" s="62" t="s">
        <v>86</v>
      </c>
      <c r="B94" s="202" t="s">
        <v>117</v>
      </c>
      <c r="C94" s="65">
        <f>SUM(C95:C104)</f>
        <v>0</v>
      </c>
      <c r="D94" s="65">
        <f>SUM(D95:D104)</f>
        <v>0</v>
      </c>
      <c r="E94" s="65">
        <f>SUM(E95:E104)</f>
        <v>0</v>
      </c>
    </row>
    <row r="95" spans="1:5" s="15" customFormat="1" ht="18" customHeight="1">
      <c r="A95" s="62" t="s">
        <v>76</v>
      </c>
      <c r="B95" s="95" t="s">
        <v>236</v>
      </c>
      <c r="C95" s="55"/>
      <c r="D95" s="55"/>
      <c r="E95" s="55"/>
    </row>
    <row r="96" spans="1:5" s="15" customFormat="1" ht="18" customHeight="1">
      <c r="A96" s="62" t="s">
        <v>77</v>
      </c>
      <c r="B96" s="97" t="s">
        <v>237</v>
      </c>
      <c r="C96" s="55"/>
      <c r="D96" s="55"/>
      <c r="E96" s="55"/>
    </row>
    <row r="97" spans="1:5" s="15" customFormat="1" ht="18" customHeight="1">
      <c r="A97" s="62" t="s">
        <v>87</v>
      </c>
      <c r="B97" s="95" t="s">
        <v>238</v>
      </c>
      <c r="C97" s="55"/>
      <c r="D97" s="55"/>
      <c r="E97" s="55"/>
    </row>
    <row r="98" spans="1:5" s="15" customFormat="1" ht="18" customHeight="1">
      <c r="A98" s="62" t="s">
        <v>88</v>
      </c>
      <c r="B98" s="95" t="s">
        <v>358</v>
      </c>
      <c r="C98" s="55"/>
      <c r="D98" s="55"/>
      <c r="E98" s="55"/>
    </row>
    <row r="99" spans="1:5" s="15" customFormat="1" ht="18" customHeight="1">
      <c r="A99" s="62" t="s">
        <v>89</v>
      </c>
      <c r="B99" s="97" t="s">
        <v>240</v>
      </c>
      <c r="C99" s="55"/>
      <c r="D99" s="55"/>
      <c r="E99" s="55"/>
    </row>
    <row r="100" spans="1:5" s="15" customFormat="1" ht="18" customHeight="1">
      <c r="A100" s="62" t="s">
        <v>90</v>
      </c>
      <c r="B100" s="97" t="s">
        <v>241</v>
      </c>
      <c r="C100" s="55"/>
      <c r="D100" s="55"/>
      <c r="E100" s="55"/>
    </row>
    <row r="101" spans="1:5" s="15" customFormat="1" ht="18" customHeight="1">
      <c r="A101" s="62" t="s">
        <v>92</v>
      </c>
      <c r="B101" s="95" t="s">
        <v>359</v>
      </c>
      <c r="C101" s="55"/>
      <c r="D101" s="55"/>
      <c r="E101" s="55"/>
    </row>
    <row r="102" spans="1:5" s="15" customFormat="1" ht="18" customHeight="1">
      <c r="A102" s="82" t="s">
        <v>118</v>
      </c>
      <c r="B102" s="98" t="s">
        <v>243</v>
      </c>
      <c r="C102" s="55"/>
      <c r="D102" s="55"/>
      <c r="E102" s="55"/>
    </row>
    <row r="103" spans="1:5" s="15" customFormat="1" ht="18" customHeight="1">
      <c r="A103" s="62" t="s">
        <v>234</v>
      </c>
      <c r="B103" s="98" t="s">
        <v>244</v>
      </c>
      <c r="C103" s="55"/>
      <c r="D103" s="55"/>
      <c r="E103" s="55"/>
    </row>
    <row r="104" spans="1:5" s="15" customFormat="1" ht="18" customHeight="1" thickBot="1">
      <c r="A104" s="83" t="s">
        <v>235</v>
      </c>
      <c r="B104" s="99" t="s">
        <v>245</v>
      </c>
      <c r="C104" s="55"/>
      <c r="D104" s="55"/>
      <c r="E104" s="55"/>
    </row>
    <row r="105" spans="1:5" s="15" customFormat="1" ht="18" customHeight="1" thickBot="1">
      <c r="A105" s="60" t="s">
        <v>6</v>
      </c>
      <c r="B105" s="203" t="s">
        <v>352</v>
      </c>
      <c r="C105" s="53">
        <f>+C106+C108+C110</f>
        <v>0</v>
      </c>
      <c r="D105" s="53">
        <f>+D106+D108+D110</f>
        <v>0</v>
      </c>
      <c r="E105" s="53">
        <f>+E106+E108+E110</f>
        <v>0</v>
      </c>
    </row>
    <row r="106" spans="1:5" s="15" customFormat="1" ht="18" customHeight="1">
      <c r="A106" s="61" t="s">
        <v>78</v>
      </c>
      <c r="B106" s="95" t="s">
        <v>131</v>
      </c>
      <c r="C106" s="55"/>
      <c r="D106" s="55"/>
      <c r="E106" s="55"/>
    </row>
    <row r="107" spans="1:5" s="15" customFormat="1" ht="18" customHeight="1">
      <c r="A107" s="61" t="s">
        <v>79</v>
      </c>
      <c r="B107" s="98" t="s">
        <v>249</v>
      </c>
      <c r="C107" s="55"/>
      <c r="D107" s="55"/>
      <c r="E107" s="55"/>
    </row>
    <row r="108" spans="1:5" s="15" customFormat="1" ht="18" customHeight="1">
      <c r="A108" s="61" t="s">
        <v>80</v>
      </c>
      <c r="B108" s="98" t="s">
        <v>119</v>
      </c>
      <c r="C108" s="55"/>
      <c r="D108" s="55"/>
      <c r="E108" s="55"/>
    </row>
    <row r="109" spans="1:5" s="15" customFormat="1" ht="18" customHeight="1">
      <c r="A109" s="61" t="s">
        <v>81</v>
      </c>
      <c r="B109" s="98" t="s">
        <v>250</v>
      </c>
      <c r="C109" s="55"/>
      <c r="D109" s="55"/>
      <c r="E109" s="55"/>
    </row>
    <row r="110" spans="1:5" s="15" customFormat="1" ht="18" customHeight="1">
      <c r="A110" s="61" t="s">
        <v>82</v>
      </c>
      <c r="B110" s="204" t="s">
        <v>133</v>
      </c>
      <c r="C110" s="84">
        <f>SUM(C111:C118)</f>
        <v>0</v>
      </c>
      <c r="D110" s="84">
        <f>SUM(D111:D118)</f>
        <v>0</v>
      </c>
      <c r="E110" s="84">
        <f>SUM(E111:E118)</f>
        <v>0</v>
      </c>
    </row>
    <row r="111" spans="1:5" s="15" customFormat="1" ht="25.5">
      <c r="A111" s="61" t="s">
        <v>91</v>
      </c>
      <c r="B111" s="205" t="s">
        <v>308</v>
      </c>
      <c r="C111" s="55"/>
      <c r="D111" s="55"/>
      <c r="E111" s="55"/>
    </row>
    <row r="112" spans="1:5" s="15" customFormat="1" ht="25.5">
      <c r="A112" s="61" t="s">
        <v>93</v>
      </c>
      <c r="B112" s="102" t="s">
        <v>255</v>
      </c>
      <c r="C112" s="55"/>
      <c r="D112" s="55"/>
      <c r="E112" s="55"/>
    </row>
    <row r="113" spans="1:5" s="15" customFormat="1" ht="25.5">
      <c r="A113" s="61" t="s">
        <v>120</v>
      </c>
      <c r="B113" s="95" t="s">
        <v>239</v>
      </c>
      <c r="C113" s="55"/>
      <c r="D113" s="55"/>
      <c r="E113" s="55"/>
    </row>
    <row r="114" spans="1:5" s="15" customFormat="1" ht="18.75">
      <c r="A114" s="61" t="s">
        <v>121</v>
      </c>
      <c r="B114" s="95" t="s">
        <v>254</v>
      </c>
      <c r="C114" s="55"/>
      <c r="D114" s="55"/>
      <c r="E114" s="55"/>
    </row>
    <row r="115" spans="1:5" s="15" customFormat="1" ht="18.75">
      <c r="A115" s="61" t="s">
        <v>122</v>
      </c>
      <c r="B115" s="95" t="s">
        <v>253</v>
      </c>
      <c r="C115" s="55"/>
      <c r="D115" s="55"/>
      <c r="E115" s="55"/>
    </row>
    <row r="116" spans="1:5" s="15" customFormat="1" ht="25.5">
      <c r="A116" s="61" t="s">
        <v>246</v>
      </c>
      <c r="B116" s="95" t="s">
        <v>242</v>
      </c>
      <c r="C116" s="55"/>
      <c r="D116" s="55"/>
      <c r="E116" s="55"/>
    </row>
    <row r="117" spans="1:5" s="15" customFormat="1" ht="18.75">
      <c r="A117" s="61" t="s">
        <v>247</v>
      </c>
      <c r="B117" s="95" t="s">
        <v>252</v>
      </c>
      <c r="C117" s="55"/>
      <c r="D117" s="55"/>
      <c r="E117" s="55"/>
    </row>
    <row r="118" spans="1:5" s="15" customFormat="1" ht="26.25" thickBot="1">
      <c r="A118" s="82" t="s">
        <v>248</v>
      </c>
      <c r="B118" s="95" t="s">
        <v>251</v>
      </c>
      <c r="C118" s="55"/>
      <c r="D118" s="55"/>
      <c r="E118" s="55"/>
    </row>
    <row r="119" spans="1:5" s="15" customFormat="1" ht="18" customHeight="1" thickBot="1">
      <c r="A119" s="60" t="s">
        <v>7</v>
      </c>
      <c r="B119" s="193" t="s">
        <v>256</v>
      </c>
      <c r="C119" s="53">
        <f>+C120+C121</f>
        <v>0</v>
      </c>
      <c r="D119" s="53">
        <f>+D120+D121</f>
        <v>0</v>
      </c>
      <c r="E119" s="53">
        <f>+E120+E121</f>
        <v>0</v>
      </c>
    </row>
    <row r="120" spans="1:5" s="15" customFormat="1" ht="18" customHeight="1">
      <c r="A120" s="61" t="s">
        <v>61</v>
      </c>
      <c r="B120" s="102" t="s">
        <v>38</v>
      </c>
      <c r="C120" s="55"/>
      <c r="D120" s="55"/>
      <c r="E120" s="55"/>
    </row>
    <row r="121" spans="1:5" s="15" customFormat="1" ht="18" customHeight="1" thickBot="1">
      <c r="A121" s="63" t="s">
        <v>62</v>
      </c>
      <c r="B121" s="98" t="s">
        <v>39</v>
      </c>
      <c r="C121" s="55"/>
      <c r="D121" s="55"/>
      <c r="E121" s="55"/>
    </row>
    <row r="122" spans="1:5" s="15" customFormat="1" ht="18" customHeight="1" thickBot="1">
      <c r="A122" s="60" t="s">
        <v>8</v>
      </c>
      <c r="B122" s="193" t="s">
        <v>257</v>
      </c>
      <c r="C122" s="53">
        <f>+C89+C105+C119</f>
        <v>0</v>
      </c>
      <c r="D122" s="53">
        <f>+D89+D105+D119</f>
        <v>0</v>
      </c>
      <c r="E122" s="53">
        <f>+E89+E105+E119</f>
        <v>0</v>
      </c>
    </row>
    <row r="123" spans="1:5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  <c r="E123" s="53">
        <f>+E124+E125+E126</f>
        <v>0</v>
      </c>
    </row>
    <row r="124" spans="1:5" s="15" customFormat="1" ht="18" customHeight="1">
      <c r="A124" s="61" t="s">
        <v>65</v>
      </c>
      <c r="B124" s="102" t="s">
        <v>258</v>
      </c>
      <c r="C124" s="55"/>
      <c r="D124" s="55"/>
      <c r="E124" s="55"/>
    </row>
    <row r="125" spans="1:5" s="15" customFormat="1" ht="18" customHeight="1">
      <c r="A125" s="61" t="s">
        <v>66</v>
      </c>
      <c r="B125" s="102" t="s">
        <v>361</v>
      </c>
      <c r="C125" s="55"/>
      <c r="D125" s="55"/>
      <c r="E125" s="55"/>
    </row>
    <row r="126" spans="1:5" s="15" customFormat="1" ht="18" customHeight="1" thickBot="1">
      <c r="A126" s="82" t="s">
        <v>67</v>
      </c>
      <c r="B126" s="206" t="s">
        <v>259</v>
      </c>
      <c r="C126" s="55"/>
      <c r="D126" s="55"/>
      <c r="E126" s="55"/>
    </row>
    <row r="127" spans="1:5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  <c r="E127" s="53">
        <f>+E128+E129+E130+E131</f>
        <v>0</v>
      </c>
    </row>
    <row r="128" spans="1:5" s="15" customFormat="1" ht="18" customHeight="1">
      <c r="A128" s="61" t="s">
        <v>68</v>
      </c>
      <c r="B128" s="102" t="s">
        <v>260</v>
      </c>
      <c r="C128" s="55"/>
      <c r="D128" s="55"/>
      <c r="E128" s="55"/>
    </row>
    <row r="129" spans="1:5" s="15" customFormat="1" ht="18" customHeight="1">
      <c r="A129" s="61" t="s">
        <v>69</v>
      </c>
      <c r="B129" s="102" t="s">
        <v>261</v>
      </c>
      <c r="C129" s="55"/>
      <c r="D129" s="55"/>
      <c r="E129" s="55"/>
    </row>
    <row r="130" spans="1:5" s="15" customFormat="1" ht="18" customHeight="1">
      <c r="A130" s="61" t="s">
        <v>177</v>
      </c>
      <c r="B130" s="102" t="s">
        <v>262</v>
      </c>
      <c r="C130" s="55"/>
      <c r="D130" s="55"/>
      <c r="E130" s="55"/>
    </row>
    <row r="131" spans="1:5" s="15" customFormat="1" ht="18" customHeight="1" thickBot="1">
      <c r="A131" s="82" t="s">
        <v>178</v>
      </c>
      <c r="B131" s="206" t="s">
        <v>263</v>
      </c>
      <c r="C131" s="55"/>
      <c r="D131" s="55"/>
      <c r="E131" s="55"/>
    </row>
    <row r="132" spans="1:5" s="15" customFormat="1" ht="18" customHeight="1" thickBot="1">
      <c r="A132" s="60" t="s">
        <v>11</v>
      </c>
      <c r="B132" s="193" t="s">
        <v>264</v>
      </c>
      <c r="C132" s="53">
        <f>SUM(C133:C136)</f>
        <v>0</v>
      </c>
      <c r="D132" s="53">
        <f>SUM(D133:D136)</f>
        <v>0</v>
      </c>
      <c r="E132" s="53">
        <f>SUM(E133:E136)</f>
        <v>0</v>
      </c>
    </row>
    <row r="133" spans="1:5" s="15" customFormat="1" ht="18" customHeight="1">
      <c r="A133" s="61" t="s">
        <v>70</v>
      </c>
      <c r="B133" s="102" t="s">
        <v>265</v>
      </c>
      <c r="C133" s="55"/>
      <c r="D133" s="55"/>
      <c r="E133" s="55"/>
    </row>
    <row r="134" spans="1:5" s="15" customFormat="1" ht="18" customHeight="1">
      <c r="A134" s="61" t="s">
        <v>71</v>
      </c>
      <c r="B134" s="102" t="s">
        <v>274</v>
      </c>
      <c r="C134" s="55"/>
      <c r="D134" s="55"/>
      <c r="E134" s="55"/>
    </row>
    <row r="135" spans="1:5" s="15" customFormat="1" ht="18" customHeight="1">
      <c r="A135" s="61" t="s">
        <v>187</v>
      </c>
      <c r="B135" s="102" t="s">
        <v>266</v>
      </c>
      <c r="C135" s="55"/>
      <c r="D135" s="55"/>
      <c r="E135" s="55"/>
    </row>
    <row r="136" spans="1:5" s="15" customFormat="1" ht="18" customHeight="1" thickBot="1">
      <c r="A136" s="82" t="s">
        <v>188</v>
      </c>
      <c r="B136" s="206" t="s">
        <v>320</v>
      </c>
      <c r="C136" s="55"/>
      <c r="D136" s="55"/>
      <c r="E136" s="55"/>
    </row>
    <row r="137" spans="1:5" s="15" customFormat="1" ht="18" customHeight="1" thickBot="1">
      <c r="A137" s="60" t="s">
        <v>12</v>
      </c>
      <c r="B137" s="193" t="s">
        <v>267</v>
      </c>
      <c r="C137" s="85">
        <f>SUM(C138:C141)</f>
        <v>0</v>
      </c>
      <c r="D137" s="85">
        <f>SUM(D138:D141)</f>
        <v>0</v>
      </c>
      <c r="E137" s="85">
        <f>SUM(E138:E141)</f>
        <v>0</v>
      </c>
    </row>
    <row r="138" spans="1:5" s="15" customFormat="1" ht="18" customHeight="1">
      <c r="A138" s="61" t="s">
        <v>113</v>
      </c>
      <c r="B138" s="102" t="s">
        <v>268</v>
      </c>
      <c r="C138" s="55"/>
      <c r="D138" s="55"/>
      <c r="E138" s="55"/>
    </row>
    <row r="139" spans="1:5" s="15" customFormat="1" ht="18" customHeight="1">
      <c r="A139" s="61" t="s">
        <v>114</v>
      </c>
      <c r="B139" s="102" t="s">
        <v>269</v>
      </c>
      <c r="C139" s="55"/>
      <c r="D139" s="55"/>
      <c r="E139" s="55"/>
    </row>
    <row r="140" spans="1:5" s="15" customFormat="1" ht="18" customHeight="1">
      <c r="A140" s="61" t="s">
        <v>132</v>
      </c>
      <c r="B140" s="102" t="s">
        <v>270</v>
      </c>
      <c r="C140" s="55"/>
      <c r="D140" s="55"/>
      <c r="E140" s="55"/>
    </row>
    <row r="141" spans="1:5" s="15" customFormat="1" ht="18" customHeight="1" thickBot="1">
      <c r="A141" s="61" t="s">
        <v>190</v>
      </c>
      <c r="B141" s="102" t="s">
        <v>271</v>
      </c>
      <c r="C141" s="55"/>
      <c r="D141" s="55"/>
      <c r="E141" s="55"/>
    </row>
    <row r="142" spans="1:5" s="15" customFormat="1" ht="18" customHeight="1" thickBot="1">
      <c r="A142" s="60" t="s">
        <v>13</v>
      </c>
      <c r="B142" s="193" t="s">
        <v>272</v>
      </c>
      <c r="C142" s="86">
        <f>+C123+C127+C132+C137</f>
        <v>0</v>
      </c>
      <c r="D142" s="86">
        <f>+D123+D127+D132+D137</f>
        <v>0</v>
      </c>
      <c r="E142" s="86">
        <f>+E123+E127+E132+E137</f>
        <v>0</v>
      </c>
    </row>
    <row r="143" spans="1:5" s="15" customFormat="1" ht="18" customHeight="1" thickBot="1">
      <c r="A143" s="87" t="s">
        <v>14</v>
      </c>
      <c r="B143" s="207" t="s">
        <v>273</v>
      </c>
      <c r="C143" s="86">
        <f>+C122+C142</f>
        <v>0</v>
      </c>
      <c r="D143" s="86">
        <f>+D122+D142</f>
        <v>0</v>
      </c>
      <c r="E143" s="86">
        <f>+E122+E142</f>
        <v>0</v>
      </c>
    </row>
    <row r="144" spans="1:5" s="15" customFormat="1" ht="18" customHeight="1" thickBot="1">
      <c r="A144" s="88"/>
      <c r="B144" s="89"/>
      <c r="C144" s="75"/>
      <c r="D144" s="75"/>
      <c r="E144" s="75"/>
    </row>
    <row r="145" spans="1:7" s="15" customFormat="1" ht="18" customHeight="1" thickBot="1">
      <c r="A145" s="90" t="s">
        <v>338</v>
      </c>
      <c r="B145" s="91"/>
      <c r="C145" s="92"/>
      <c r="D145" s="92"/>
      <c r="E145" s="92"/>
      <c r="F145" s="23"/>
      <c r="G145" s="23"/>
    </row>
    <row r="146" spans="1:5" s="21" customFormat="1" ht="18" customHeight="1" thickBot="1">
      <c r="A146" s="90" t="s">
        <v>128</v>
      </c>
      <c r="B146" s="91"/>
      <c r="C146" s="92"/>
      <c r="D146" s="92"/>
      <c r="E146" s="92"/>
    </row>
    <row r="147" spans="3:5" s="15" customFormat="1" ht="18" customHeight="1">
      <c r="C147" s="24"/>
      <c r="D147" s="24"/>
      <c r="E147" s="24"/>
    </row>
  </sheetData>
  <sheetProtection/>
  <mergeCells count="4">
    <mergeCell ref="A3:C3"/>
    <mergeCell ref="A4:B4"/>
    <mergeCell ref="A1:E1"/>
    <mergeCell ref="A2:E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9.4.3. melléklet az 1/2019 (II.16.)  önkormányzati rendelethez</oddHeader>
  </headerFooter>
  <rowBreaks count="1" manualBreakCount="1">
    <brk id="87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E14" sqref="E14"/>
    </sheetView>
  </sheetViews>
  <sheetFormatPr defaultColWidth="9.00390625" defaultRowHeight="12.75"/>
  <cols>
    <col min="1" max="1" width="5.00390625" style="4" customWidth="1"/>
    <col min="2" max="2" width="21.625" style="5" customWidth="1"/>
    <col min="3" max="5" width="11.875" style="5" bestFit="1" customWidth="1"/>
    <col min="6" max="6" width="11.375" style="5" bestFit="1" customWidth="1"/>
    <col min="7" max="7" width="13.00390625" style="5" bestFit="1" customWidth="1"/>
    <col min="8" max="8" width="10.875" style="5" bestFit="1" customWidth="1"/>
    <col min="9" max="9" width="13.00390625" style="5" bestFit="1" customWidth="1"/>
    <col min="10" max="11" width="11.125" style="5" bestFit="1" customWidth="1"/>
    <col min="12" max="12" width="13.00390625" style="5" bestFit="1" customWidth="1"/>
    <col min="13" max="13" width="13.375" style="5" bestFit="1" customWidth="1"/>
    <col min="14" max="14" width="10.875" style="5" bestFit="1" customWidth="1"/>
    <col min="15" max="15" width="14.00390625" style="4" bestFit="1" customWidth="1"/>
    <col min="16" max="16384" width="9.375" style="5" customWidth="1"/>
  </cols>
  <sheetData>
    <row r="1" spans="1:15" s="47" customFormat="1" ht="36.75" customHeight="1">
      <c r="A1" s="302" t="s">
        <v>386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47" customFormat="1" ht="18" customHeight="1" thickBo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2" t="s">
        <v>345</v>
      </c>
    </row>
    <row r="3" spans="1:15" s="48" customFormat="1" ht="18" customHeight="1" thickBot="1">
      <c r="A3" s="173" t="s">
        <v>3</v>
      </c>
      <c r="B3" s="174" t="s">
        <v>40</v>
      </c>
      <c r="C3" s="174" t="s">
        <v>48</v>
      </c>
      <c r="D3" s="174" t="s">
        <v>49</v>
      </c>
      <c r="E3" s="174" t="s">
        <v>50</v>
      </c>
      <c r="F3" s="174" t="s">
        <v>51</v>
      </c>
      <c r="G3" s="174" t="s">
        <v>52</v>
      </c>
      <c r="H3" s="174" t="s">
        <v>53</v>
      </c>
      <c r="I3" s="174" t="s">
        <v>54</v>
      </c>
      <c r="J3" s="174" t="s">
        <v>55</v>
      </c>
      <c r="K3" s="174" t="s">
        <v>56</v>
      </c>
      <c r="L3" s="174" t="s">
        <v>57</v>
      </c>
      <c r="M3" s="174" t="s">
        <v>58</v>
      </c>
      <c r="N3" s="174" t="s">
        <v>59</v>
      </c>
      <c r="O3" s="175" t="s">
        <v>35</v>
      </c>
    </row>
    <row r="4" spans="1:15" s="49" customFormat="1" ht="18" customHeight="1" thickBot="1">
      <c r="A4" s="176" t="s">
        <v>5</v>
      </c>
      <c r="B4" s="296" t="s">
        <v>36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8"/>
    </row>
    <row r="5" spans="1:15" s="49" customFormat="1" ht="24">
      <c r="A5" s="177" t="s">
        <v>6</v>
      </c>
      <c r="B5" s="242" t="s">
        <v>275</v>
      </c>
      <c r="C5" s="243">
        <v>14453135</v>
      </c>
      <c r="D5" s="243">
        <v>14453135</v>
      </c>
      <c r="E5" s="243">
        <v>14453135</v>
      </c>
      <c r="F5" s="243">
        <v>14453135</v>
      </c>
      <c r="G5" s="243">
        <v>22156848</v>
      </c>
      <c r="H5" s="243">
        <v>14453135</v>
      </c>
      <c r="I5" s="243">
        <v>14453135</v>
      </c>
      <c r="J5" s="243">
        <v>14453135</v>
      </c>
      <c r="K5" s="243">
        <v>14453135</v>
      </c>
      <c r="L5" s="243">
        <v>14453135</v>
      </c>
      <c r="M5" s="243">
        <v>14453136</v>
      </c>
      <c r="N5" s="243">
        <v>14453136</v>
      </c>
      <c r="O5" s="244">
        <f aca="true" t="shared" si="0" ref="O5:O25">SUM(C5:N5)</f>
        <v>181141335</v>
      </c>
    </row>
    <row r="6" spans="1:15" s="50" customFormat="1" ht="36">
      <c r="A6" s="178" t="s">
        <v>7</v>
      </c>
      <c r="B6" s="245" t="s">
        <v>301</v>
      </c>
      <c r="C6" s="246"/>
      <c r="D6" s="246"/>
      <c r="E6" s="246">
        <v>8569548</v>
      </c>
      <c r="F6" s="246"/>
      <c r="G6" s="246">
        <v>6589546</v>
      </c>
      <c r="H6" s="246">
        <v>20727361</v>
      </c>
      <c r="I6" s="246">
        <v>5083106</v>
      </c>
      <c r="J6" s="246"/>
      <c r="K6" s="246"/>
      <c r="L6" s="246"/>
      <c r="M6" s="246"/>
      <c r="N6" s="246"/>
      <c r="O6" s="247">
        <f t="shared" si="0"/>
        <v>40969561</v>
      </c>
    </row>
    <row r="7" spans="1:15" s="50" customFormat="1" ht="36">
      <c r="A7" s="178" t="s">
        <v>8</v>
      </c>
      <c r="B7" s="248" t="s">
        <v>302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0">
        <f t="shared" si="0"/>
        <v>0</v>
      </c>
    </row>
    <row r="8" spans="1:15" s="50" customFormat="1" ht="18" customHeight="1">
      <c r="A8" s="178" t="s">
        <v>9</v>
      </c>
      <c r="B8" s="251" t="s">
        <v>106</v>
      </c>
      <c r="C8" s="246"/>
      <c r="D8" s="246"/>
      <c r="E8" s="246">
        <v>32091070</v>
      </c>
      <c r="F8" s="246"/>
      <c r="G8" s="246"/>
      <c r="H8" s="246"/>
      <c r="I8" s="246"/>
      <c r="J8" s="246"/>
      <c r="K8" s="246">
        <v>32091070</v>
      </c>
      <c r="L8" s="246"/>
      <c r="M8" s="246"/>
      <c r="N8" s="246"/>
      <c r="O8" s="247">
        <f t="shared" si="0"/>
        <v>64182140</v>
      </c>
    </row>
    <row r="9" spans="1:15" s="50" customFormat="1" ht="18" customHeight="1">
      <c r="A9" s="178" t="s">
        <v>10</v>
      </c>
      <c r="B9" s="251" t="s">
        <v>303</v>
      </c>
      <c r="C9" s="246"/>
      <c r="D9" s="246"/>
      <c r="E9" s="246">
        <v>9754025</v>
      </c>
      <c r="F9" s="246">
        <v>9754025</v>
      </c>
      <c r="G9" s="246">
        <v>9754025</v>
      </c>
      <c r="H9" s="246">
        <v>9754025</v>
      </c>
      <c r="I9" s="246">
        <v>9754025</v>
      </c>
      <c r="J9" s="246">
        <v>9754025</v>
      </c>
      <c r="K9" s="246">
        <v>9754025</v>
      </c>
      <c r="L9" s="246">
        <v>9754025</v>
      </c>
      <c r="M9" s="246">
        <v>20426982</v>
      </c>
      <c r="N9" s="246">
        <v>9754026</v>
      </c>
      <c r="O9" s="247">
        <f t="shared" si="0"/>
        <v>108213208</v>
      </c>
    </row>
    <row r="10" spans="1:15" s="50" customFormat="1" ht="18" customHeight="1">
      <c r="A10" s="178" t="s">
        <v>11</v>
      </c>
      <c r="B10" s="251" t="s">
        <v>1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>
        <f t="shared" si="0"/>
        <v>0</v>
      </c>
    </row>
    <row r="11" spans="1:15" s="50" customFormat="1" ht="15.75">
      <c r="A11" s="178" t="s">
        <v>12</v>
      </c>
      <c r="B11" s="251" t="s">
        <v>309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7">
        <f>SUM(C11:N11)</f>
        <v>0</v>
      </c>
    </row>
    <row r="12" spans="1:15" s="50" customFormat="1" ht="24">
      <c r="A12" s="178" t="s">
        <v>13</v>
      </c>
      <c r="B12" s="245" t="s">
        <v>299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7">
        <f>SUM(C12:N12)</f>
        <v>0</v>
      </c>
    </row>
    <row r="13" spans="1:15" s="50" customFormat="1" ht="18" customHeight="1" thickBot="1">
      <c r="A13" s="178" t="s">
        <v>14</v>
      </c>
      <c r="B13" s="251" t="s">
        <v>340</v>
      </c>
      <c r="C13" s="246"/>
      <c r="D13" s="246"/>
      <c r="E13" s="246">
        <v>510684682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7">
        <f t="shared" si="0"/>
        <v>510684682</v>
      </c>
    </row>
    <row r="14" spans="1:15" s="49" customFormat="1" ht="18" customHeight="1" thickBot="1">
      <c r="A14" s="176" t="s">
        <v>15</v>
      </c>
      <c r="B14" s="252" t="s">
        <v>83</v>
      </c>
      <c r="C14" s="253">
        <f aca="true" t="shared" si="1" ref="C14:N14">SUM(C5:C13)</f>
        <v>14453135</v>
      </c>
      <c r="D14" s="253">
        <f t="shared" si="1"/>
        <v>14453135</v>
      </c>
      <c r="E14" s="253">
        <f t="shared" si="1"/>
        <v>575552460</v>
      </c>
      <c r="F14" s="253">
        <f t="shared" si="1"/>
        <v>24207160</v>
      </c>
      <c r="G14" s="253">
        <f t="shared" si="1"/>
        <v>38500419</v>
      </c>
      <c r="H14" s="253">
        <f t="shared" si="1"/>
        <v>44934521</v>
      </c>
      <c r="I14" s="253">
        <f t="shared" si="1"/>
        <v>29290266</v>
      </c>
      <c r="J14" s="253">
        <f t="shared" si="1"/>
        <v>24207160</v>
      </c>
      <c r="K14" s="253">
        <f t="shared" si="1"/>
        <v>56298230</v>
      </c>
      <c r="L14" s="253">
        <f t="shared" si="1"/>
        <v>24207160</v>
      </c>
      <c r="M14" s="253">
        <f t="shared" si="1"/>
        <v>34880118</v>
      </c>
      <c r="N14" s="253">
        <f t="shared" si="1"/>
        <v>24207162</v>
      </c>
      <c r="O14" s="254">
        <f>SUM(C14:N14)</f>
        <v>905190926</v>
      </c>
    </row>
    <row r="15" spans="1:15" s="49" customFormat="1" ht="18" customHeight="1" thickBot="1">
      <c r="A15" s="176" t="s">
        <v>16</v>
      </c>
      <c r="B15" s="299" t="s">
        <v>37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1"/>
    </row>
    <row r="16" spans="1:15" s="50" customFormat="1" ht="18" customHeight="1">
      <c r="A16" s="179" t="s">
        <v>17</v>
      </c>
      <c r="B16" s="255" t="s">
        <v>41</v>
      </c>
      <c r="C16" s="249">
        <v>15138033</v>
      </c>
      <c r="D16" s="249">
        <v>15138033</v>
      </c>
      <c r="E16" s="249">
        <v>15138033</v>
      </c>
      <c r="F16" s="249">
        <v>15138033</v>
      </c>
      <c r="G16" s="249">
        <v>15138033</v>
      </c>
      <c r="H16" s="249">
        <v>15138033</v>
      </c>
      <c r="I16" s="249">
        <v>15138033</v>
      </c>
      <c r="J16" s="249">
        <v>15138033</v>
      </c>
      <c r="K16" s="249">
        <v>15138033</v>
      </c>
      <c r="L16" s="249">
        <v>15138033</v>
      </c>
      <c r="M16" s="249">
        <v>15138033</v>
      </c>
      <c r="N16" s="249">
        <v>13886450</v>
      </c>
      <c r="O16" s="250">
        <f t="shared" si="0"/>
        <v>180404813</v>
      </c>
    </row>
    <row r="17" spans="1:15" s="50" customFormat="1" ht="36">
      <c r="A17" s="178" t="s">
        <v>18</v>
      </c>
      <c r="B17" s="245" t="s">
        <v>115</v>
      </c>
      <c r="C17" s="246">
        <v>3117011</v>
      </c>
      <c r="D17" s="246">
        <v>3117011</v>
      </c>
      <c r="E17" s="246">
        <v>3117011</v>
      </c>
      <c r="F17" s="246">
        <v>3117011</v>
      </c>
      <c r="G17" s="246">
        <v>3117011</v>
      </c>
      <c r="H17" s="246">
        <v>3326985</v>
      </c>
      <c r="I17" s="246">
        <v>4623022</v>
      </c>
      <c r="J17" s="246">
        <v>3117011</v>
      </c>
      <c r="K17" s="246">
        <v>3117011</v>
      </c>
      <c r="L17" s="246">
        <v>3117011</v>
      </c>
      <c r="M17" s="246">
        <v>4623020</v>
      </c>
      <c r="N17" s="246">
        <v>3117010</v>
      </c>
      <c r="O17" s="247">
        <f t="shared" si="0"/>
        <v>40626125</v>
      </c>
    </row>
    <row r="18" spans="1:15" s="50" customFormat="1" ht="18" customHeight="1">
      <c r="A18" s="178" t="s">
        <v>19</v>
      </c>
      <c r="B18" s="251" t="s">
        <v>94</v>
      </c>
      <c r="C18" s="246">
        <v>10015132</v>
      </c>
      <c r="D18" s="246">
        <v>10015132</v>
      </c>
      <c r="E18" s="246">
        <v>10015132</v>
      </c>
      <c r="F18" s="246">
        <v>10015132</v>
      </c>
      <c r="G18" s="246">
        <v>10015132</v>
      </c>
      <c r="H18" s="246">
        <v>10015132</v>
      </c>
      <c r="I18" s="246">
        <v>10015132</v>
      </c>
      <c r="J18" s="246">
        <v>15800370</v>
      </c>
      <c r="K18" s="246">
        <v>10015132</v>
      </c>
      <c r="L18" s="246">
        <v>10015132</v>
      </c>
      <c r="M18" s="246">
        <v>10015132</v>
      </c>
      <c r="N18" s="246">
        <v>10015142</v>
      </c>
      <c r="O18" s="247">
        <f t="shared" si="0"/>
        <v>125966832</v>
      </c>
    </row>
    <row r="19" spans="1:15" s="50" customFormat="1" ht="18" customHeight="1">
      <c r="A19" s="178" t="s">
        <v>20</v>
      </c>
      <c r="B19" s="251" t="s">
        <v>116</v>
      </c>
      <c r="C19" s="246">
        <v>185260</v>
      </c>
      <c r="D19" s="246">
        <v>174585</v>
      </c>
      <c r="E19" s="246">
        <v>165874</v>
      </c>
      <c r="F19" s="246">
        <v>152654</v>
      </c>
      <c r="G19" s="246">
        <v>145845</v>
      </c>
      <c r="H19" s="246">
        <v>189564</v>
      </c>
      <c r="I19" s="246">
        <v>123658</v>
      </c>
      <c r="J19" s="246">
        <v>164245</v>
      </c>
      <c r="K19" s="246">
        <v>174258</v>
      </c>
      <c r="L19" s="246">
        <v>145845</v>
      </c>
      <c r="M19" s="246">
        <v>156958</v>
      </c>
      <c r="N19" s="246">
        <v>8253694</v>
      </c>
      <c r="O19" s="247">
        <f t="shared" si="0"/>
        <v>10032440</v>
      </c>
    </row>
    <row r="20" spans="1:15" s="50" customFormat="1" ht="18" customHeight="1">
      <c r="A20" s="178" t="s">
        <v>21</v>
      </c>
      <c r="B20" s="251" t="s">
        <v>310</v>
      </c>
      <c r="C20" s="246"/>
      <c r="D20" s="246"/>
      <c r="E20" s="246"/>
      <c r="F20" s="246"/>
      <c r="G20" s="246">
        <v>775000</v>
      </c>
      <c r="H20" s="246">
        <v>1300000</v>
      </c>
      <c r="I20" s="246">
        <v>3565845</v>
      </c>
      <c r="J20" s="246"/>
      <c r="K20" s="246">
        <v>2586589</v>
      </c>
      <c r="L20" s="246"/>
      <c r="M20" s="246">
        <v>2558286</v>
      </c>
      <c r="N20" s="246">
        <v>0</v>
      </c>
      <c r="O20" s="247">
        <f t="shared" si="0"/>
        <v>10785720</v>
      </c>
    </row>
    <row r="21" spans="1:15" s="50" customFormat="1" ht="18" customHeight="1">
      <c r="A21" s="178" t="s">
        <v>22</v>
      </c>
      <c r="B21" s="251" t="s">
        <v>131</v>
      </c>
      <c r="C21" s="246"/>
      <c r="D21" s="246"/>
      <c r="E21" s="246"/>
      <c r="F21" s="246"/>
      <c r="G21" s="246">
        <v>163229197</v>
      </c>
      <c r="H21" s="246"/>
      <c r="I21" s="246">
        <v>163229197</v>
      </c>
      <c r="J21" s="246"/>
      <c r="K21" s="246">
        <v>4378086</v>
      </c>
      <c r="L21" s="246">
        <v>163229196</v>
      </c>
      <c r="M21" s="246"/>
      <c r="N21" s="246"/>
      <c r="O21" s="247">
        <f t="shared" si="0"/>
        <v>494065676</v>
      </c>
    </row>
    <row r="22" spans="1:15" s="50" customFormat="1" ht="18" customHeight="1">
      <c r="A22" s="178" t="s">
        <v>23</v>
      </c>
      <c r="B22" s="245" t="s">
        <v>119</v>
      </c>
      <c r="C22" s="246"/>
      <c r="D22" s="246"/>
      <c r="E22" s="246"/>
      <c r="F22" s="246"/>
      <c r="G22" s="246">
        <v>7000000</v>
      </c>
      <c r="H22" s="246"/>
      <c r="I22" s="246">
        <v>15000000</v>
      </c>
      <c r="J22" s="246">
        <v>4081760</v>
      </c>
      <c r="K22" s="246">
        <v>8000000</v>
      </c>
      <c r="L22" s="246"/>
      <c r="M22" s="246"/>
      <c r="N22" s="246"/>
      <c r="O22" s="247">
        <f t="shared" si="0"/>
        <v>34081760</v>
      </c>
    </row>
    <row r="23" spans="1:15" s="50" customFormat="1" ht="18" customHeight="1">
      <c r="A23" s="178" t="s">
        <v>24</v>
      </c>
      <c r="B23" s="251" t="s">
        <v>38</v>
      </c>
      <c r="C23" s="246"/>
      <c r="D23" s="246"/>
      <c r="E23" s="246"/>
      <c r="F23" s="246"/>
      <c r="G23" s="246">
        <v>3000000</v>
      </c>
      <c r="H23" s="246"/>
      <c r="I23" s="246"/>
      <c r="J23" s="246"/>
      <c r="K23" s="246"/>
      <c r="L23" s="246"/>
      <c r="M23" s="246"/>
      <c r="N23" s="246"/>
      <c r="O23" s="247">
        <f t="shared" si="0"/>
        <v>3000000</v>
      </c>
    </row>
    <row r="24" spans="1:15" s="50" customFormat="1" ht="18" customHeight="1" thickBot="1">
      <c r="A24" s="178" t="s">
        <v>25</v>
      </c>
      <c r="B24" s="251" t="s">
        <v>366</v>
      </c>
      <c r="C24" s="246">
        <v>6227560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>
        <f t="shared" si="0"/>
        <v>6227560</v>
      </c>
    </row>
    <row r="25" spans="1:15" s="49" customFormat="1" ht="18" customHeight="1" thickBot="1">
      <c r="A25" s="180" t="s">
        <v>26</v>
      </c>
      <c r="B25" s="252" t="s">
        <v>84</v>
      </c>
      <c r="C25" s="253">
        <f aca="true" t="shared" si="2" ref="C25:N25">SUM(C16:C24)</f>
        <v>34682996</v>
      </c>
      <c r="D25" s="253">
        <f t="shared" si="2"/>
        <v>28444761</v>
      </c>
      <c r="E25" s="253">
        <f t="shared" si="2"/>
        <v>28436050</v>
      </c>
      <c r="F25" s="253">
        <f t="shared" si="2"/>
        <v>28422830</v>
      </c>
      <c r="G25" s="253">
        <f t="shared" si="2"/>
        <v>202420218</v>
      </c>
      <c r="H25" s="253">
        <f t="shared" si="2"/>
        <v>29969714</v>
      </c>
      <c r="I25" s="253">
        <f t="shared" si="2"/>
        <v>211694887</v>
      </c>
      <c r="J25" s="253">
        <f t="shared" si="2"/>
        <v>38301419</v>
      </c>
      <c r="K25" s="253">
        <f t="shared" si="2"/>
        <v>43409109</v>
      </c>
      <c r="L25" s="253">
        <f t="shared" si="2"/>
        <v>191645217</v>
      </c>
      <c r="M25" s="253">
        <f t="shared" si="2"/>
        <v>32491429</v>
      </c>
      <c r="N25" s="253">
        <f t="shared" si="2"/>
        <v>35272296</v>
      </c>
      <c r="O25" s="254">
        <f t="shared" si="0"/>
        <v>905190926</v>
      </c>
    </row>
    <row r="26" spans="1:15" s="47" customFormat="1" ht="18" customHeight="1" thickBot="1">
      <c r="A26" s="180" t="s">
        <v>27</v>
      </c>
      <c r="B26" s="256" t="s">
        <v>85</v>
      </c>
      <c r="C26" s="257">
        <f aca="true" t="shared" si="3" ref="C26:O26">C14-C25</f>
        <v>-20229861</v>
      </c>
      <c r="D26" s="257">
        <f t="shared" si="3"/>
        <v>-13991626</v>
      </c>
      <c r="E26" s="257">
        <f t="shared" si="3"/>
        <v>547116410</v>
      </c>
      <c r="F26" s="257">
        <f t="shared" si="3"/>
        <v>-4215670</v>
      </c>
      <c r="G26" s="257">
        <f t="shared" si="3"/>
        <v>-163919799</v>
      </c>
      <c r="H26" s="257">
        <f t="shared" si="3"/>
        <v>14964807</v>
      </c>
      <c r="I26" s="257">
        <f t="shared" si="3"/>
        <v>-182404621</v>
      </c>
      <c r="J26" s="257">
        <f t="shared" si="3"/>
        <v>-14094259</v>
      </c>
      <c r="K26" s="257">
        <f t="shared" si="3"/>
        <v>12889121</v>
      </c>
      <c r="L26" s="257">
        <f t="shared" si="3"/>
        <v>-167438057</v>
      </c>
      <c r="M26" s="257">
        <f t="shared" si="3"/>
        <v>2388689</v>
      </c>
      <c r="N26" s="257">
        <f t="shared" si="3"/>
        <v>-11065134</v>
      </c>
      <c r="O26" s="258">
        <f t="shared" si="3"/>
        <v>0</v>
      </c>
    </row>
    <row r="27" ht="15.75">
      <c r="A27" s="6"/>
    </row>
    <row r="28" spans="2:15" ht="15.75">
      <c r="B28" s="7"/>
      <c r="C28" s="8"/>
      <c r="D28" s="8"/>
      <c r="O28" s="5"/>
    </row>
    <row r="29" ht="15.75">
      <c r="O29" s="5"/>
    </row>
    <row r="30" ht="15.75">
      <c r="O30" s="5"/>
    </row>
    <row r="31" ht="15.75">
      <c r="O31" s="5"/>
    </row>
    <row r="32" ht="15.75">
      <c r="O32" s="5"/>
    </row>
    <row r="33" ht="15.75">
      <c r="O33" s="5"/>
    </row>
    <row r="34" ht="15.75">
      <c r="O34" s="5"/>
    </row>
    <row r="35" ht="15.75">
      <c r="O35" s="5"/>
    </row>
    <row r="36" ht="15.75">
      <c r="O36" s="5"/>
    </row>
    <row r="37" ht="15.75">
      <c r="O37" s="5"/>
    </row>
    <row r="38" ht="15.75">
      <c r="O38" s="5"/>
    </row>
    <row r="39" ht="15.75">
      <c r="O39" s="5"/>
    </row>
    <row r="40" ht="15.75">
      <c r="O40" s="5"/>
    </row>
    <row r="41" ht="15.75">
      <c r="O41" s="5"/>
    </row>
    <row r="42" ht="15.75">
      <c r="O42" s="5"/>
    </row>
    <row r="43" ht="15.75">
      <c r="O43" s="5"/>
    </row>
    <row r="44" ht="15.75">
      <c r="O44" s="5"/>
    </row>
    <row r="45" ht="15.75">
      <c r="O45" s="5"/>
    </row>
    <row r="46" ht="15.75">
      <c r="O46" s="5"/>
    </row>
    <row r="47" ht="15.75">
      <c r="O47" s="5"/>
    </row>
    <row r="48" ht="15.75">
      <c r="O48" s="5"/>
    </row>
    <row r="49" ht="15.75">
      <c r="O49" s="5"/>
    </row>
    <row r="50" ht="15.75">
      <c r="O50" s="5"/>
    </row>
    <row r="51" ht="15.75">
      <c r="O51" s="5"/>
    </row>
    <row r="52" ht="15.75">
      <c r="O52" s="5"/>
    </row>
    <row r="53" ht="15.75">
      <c r="O53" s="5"/>
    </row>
    <row r="54" ht="15.75">
      <c r="O54" s="5"/>
    </row>
    <row r="55" ht="15.75">
      <c r="O55" s="5"/>
    </row>
    <row r="56" ht="15.75">
      <c r="O56" s="5"/>
    </row>
    <row r="57" ht="15.75">
      <c r="O57" s="5"/>
    </row>
    <row r="58" ht="15.75">
      <c r="O58" s="5"/>
    </row>
    <row r="59" ht="15.75">
      <c r="O59" s="5"/>
    </row>
    <row r="60" ht="15.75">
      <c r="O60" s="5"/>
    </row>
    <row r="61" ht="15.75">
      <c r="O61" s="5"/>
    </row>
    <row r="62" ht="15.75">
      <c r="O62" s="5"/>
    </row>
    <row r="63" ht="15.75">
      <c r="O63" s="5"/>
    </row>
    <row r="64" ht="15.75">
      <c r="O64" s="5"/>
    </row>
    <row r="65" ht="15.75">
      <c r="O65" s="5"/>
    </row>
    <row r="66" ht="15.75">
      <c r="O66" s="5"/>
    </row>
    <row r="67" ht="15.75">
      <c r="O67" s="5"/>
    </row>
    <row r="68" ht="15.75">
      <c r="O68" s="5"/>
    </row>
    <row r="69" ht="15.75">
      <c r="O69" s="5"/>
    </row>
    <row r="70" ht="15.75">
      <c r="O70" s="5"/>
    </row>
    <row r="71" ht="15.75">
      <c r="O71" s="5"/>
    </row>
    <row r="72" ht="15.75">
      <c r="O72" s="5"/>
    </row>
    <row r="73" ht="15.75">
      <c r="O73" s="5"/>
    </row>
    <row r="74" ht="15.75">
      <c r="O74" s="5"/>
    </row>
    <row r="75" ht="15.75">
      <c r="O75" s="5"/>
    </row>
    <row r="76" ht="15.75">
      <c r="O76" s="5"/>
    </row>
    <row r="77" ht="15.75">
      <c r="O77" s="5"/>
    </row>
    <row r="78" ht="15.75">
      <c r="O78" s="5"/>
    </row>
    <row r="79" ht="15.75">
      <c r="O79" s="5"/>
    </row>
    <row r="80" ht="15.75">
      <c r="O80" s="5"/>
    </row>
    <row r="81" ht="15.75">
      <c r="O81" s="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CE,Félkövér dőlt"&amp;11 3. tájékoztató tábla az  1. melléklet az 6/2019 (IX.30.)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5"/>
  <sheetViews>
    <sheetView view="pageLayout" workbookViewId="0" topLeftCell="A1">
      <selection activeCell="E4" sqref="E1:E16384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5.125" style="11" bestFit="1" customWidth="1"/>
    <col min="4" max="4" width="21.625" style="11" customWidth="1"/>
    <col min="5" max="16384" width="9.375" style="12" customWidth="1"/>
  </cols>
  <sheetData>
    <row r="1" spans="1:3" s="15" customFormat="1" ht="18" customHeight="1">
      <c r="A1" s="281" t="s">
        <v>2</v>
      </c>
      <c r="B1" s="281"/>
      <c r="C1" s="281"/>
    </row>
    <row r="2" spans="1:4" s="15" customFormat="1" ht="18" customHeight="1" thickBot="1">
      <c r="A2" s="282"/>
      <c r="B2" s="282"/>
      <c r="C2" s="16"/>
      <c r="D2" s="16"/>
    </row>
    <row r="3" spans="1:4" s="15" customFormat="1" ht="29.25" thickBot="1">
      <c r="A3" s="224" t="s">
        <v>47</v>
      </c>
      <c r="B3" s="222" t="s">
        <v>4</v>
      </c>
      <c r="C3" s="223" t="s">
        <v>315</v>
      </c>
      <c r="D3" s="223" t="s">
        <v>387</v>
      </c>
    </row>
    <row r="4" spans="1:4" s="21" customFormat="1" ht="18" customHeight="1" thickBot="1">
      <c r="A4" s="225">
        <v>1</v>
      </c>
      <c r="B4" s="226">
        <v>2</v>
      </c>
      <c r="C4" s="227">
        <v>3</v>
      </c>
      <c r="D4" s="227">
        <v>4</v>
      </c>
    </row>
    <row r="5" spans="1:4" s="21" customFormat="1" ht="18" customHeight="1" thickBot="1">
      <c r="A5" s="52" t="s">
        <v>5</v>
      </c>
      <c r="B5" s="189" t="s">
        <v>152</v>
      </c>
      <c r="C5" s="53">
        <f>SUM(C6:C9)</f>
        <v>0</v>
      </c>
      <c r="D5" s="53">
        <f>SUM(D6:D9)</f>
        <v>0</v>
      </c>
    </row>
    <row r="6" spans="1:4" s="21" customFormat="1" ht="27">
      <c r="A6" s="61" t="s">
        <v>72</v>
      </c>
      <c r="B6" s="169" t="s">
        <v>321</v>
      </c>
      <c r="C6" s="55">
        <f>SUM('9.1.2.'!C8,'9.2.2'!C8,'9.3.2'!C8,'9.4.2'!C8)</f>
        <v>0</v>
      </c>
      <c r="D6" s="55">
        <f>SUM('9.1.2.'!D8,'9.2.2'!D8,'9.3.2'!D8,'9.4.2'!D8)</f>
        <v>0</v>
      </c>
    </row>
    <row r="7" spans="1:4" s="21" customFormat="1" ht="27">
      <c r="A7" s="62" t="s">
        <v>73</v>
      </c>
      <c r="B7" s="93" t="s">
        <v>322</v>
      </c>
      <c r="C7" s="55">
        <f>SUM('9.1.2.'!C9,'9.2.2'!C9,'9.3.2'!C9,'9.4.2'!C9)</f>
        <v>0</v>
      </c>
      <c r="D7" s="55">
        <f>SUM('9.1.2.'!D9,'9.2.2'!D9,'9.3.2'!D9,'9.4.2'!D9)</f>
        <v>0</v>
      </c>
    </row>
    <row r="8" spans="1:4" s="21" customFormat="1" ht="27">
      <c r="A8" s="62" t="s">
        <v>74</v>
      </c>
      <c r="B8" s="93" t="s">
        <v>323</v>
      </c>
      <c r="C8" s="55">
        <f>SUM('9.1.2.'!C10,'9.2.2'!C10,'9.3.2'!C10,'9.4.2'!C10)</f>
        <v>0</v>
      </c>
      <c r="D8" s="55">
        <f>SUM('9.1.2.'!D10,'9.2.2'!D10,'9.3.2'!D10,'9.4.2'!D10)</f>
        <v>0</v>
      </c>
    </row>
    <row r="9" spans="1:4" s="21" customFormat="1" ht="18.75">
      <c r="A9" s="62" t="s">
        <v>317</v>
      </c>
      <c r="B9" s="93" t="s">
        <v>324</v>
      </c>
      <c r="C9" s="55">
        <f>SUM('9.1.2.'!C11,'9.2.2'!C11,'9.3.2'!C11,'9.4.2'!C11)</f>
        <v>0</v>
      </c>
      <c r="D9" s="55">
        <f>SUM('9.1.2.'!D11,'9.2.2'!D11,'9.3.2'!D11,'9.4.2'!D11)</f>
        <v>0</v>
      </c>
    </row>
    <row r="10" spans="1:4" s="21" customFormat="1" ht="25.5">
      <c r="A10" s="62" t="s">
        <v>86</v>
      </c>
      <c r="B10" s="190" t="s">
        <v>326</v>
      </c>
      <c r="C10" s="58"/>
      <c r="D10" s="58"/>
    </row>
    <row r="11" spans="1:4" s="21" customFormat="1" ht="19.5" thickBot="1">
      <c r="A11" s="63" t="s">
        <v>318</v>
      </c>
      <c r="B11" s="93" t="s">
        <v>325</v>
      </c>
      <c r="C11" s="59"/>
      <c r="D11" s="59"/>
    </row>
    <row r="12" spans="1:4" s="21" customFormat="1" ht="18" customHeight="1" thickBot="1">
      <c r="A12" s="60" t="s">
        <v>6</v>
      </c>
      <c r="B12" s="191" t="s">
        <v>355</v>
      </c>
      <c r="C12" s="53">
        <f>+C13+C14+C15+C16+C17</f>
        <v>0</v>
      </c>
      <c r="D12" s="53">
        <f>+D13+D14+D15+D16+D17</f>
        <v>0</v>
      </c>
    </row>
    <row r="13" spans="1:4" s="21" customFormat="1" ht="18" customHeight="1">
      <c r="A13" s="61" t="s">
        <v>78</v>
      </c>
      <c r="B13" s="169" t="s">
        <v>153</v>
      </c>
      <c r="C13" s="55">
        <f>SUM('9.1.2.'!C15,'9.2.2'!C15,'9.3.2'!C15,'9.4.2'!C15)</f>
        <v>0</v>
      </c>
      <c r="D13" s="55">
        <f>SUM('9.1.2.'!D15,'9.2.2'!D15,'9.3.2'!D15,'9.4.2'!D15)</f>
        <v>0</v>
      </c>
    </row>
    <row r="14" spans="1:4" s="21" customFormat="1" ht="18.75">
      <c r="A14" s="62" t="s">
        <v>79</v>
      </c>
      <c r="B14" s="93" t="s">
        <v>154</v>
      </c>
      <c r="C14" s="55">
        <f>SUM('9.1.2.'!C16,'9.2.2'!C16,'9.3.2'!C16,'9.4.2'!C16)</f>
        <v>0</v>
      </c>
      <c r="D14" s="55">
        <f>SUM('9.1.2.'!D16,'9.2.2'!D16,'9.3.2'!D16,'9.4.2'!D16)</f>
        <v>0</v>
      </c>
    </row>
    <row r="15" spans="1:4" s="21" customFormat="1" ht="27">
      <c r="A15" s="62" t="s">
        <v>80</v>
      </c>
      <c r="B15" s="93" t="s">
        <v>304</v>
      </c>
      <c r="C15" s="55">
        <f>SUM('9.1.2.'!C17,'9.2.2'!C17,'9.3.2'!C17,'9.4.2'!C17)</f>
        <v>0</v>
      </c>
      <c r="D15" s="55">
        <f>SUM('9.1.2.'!D17,'9.2.2'!D17,'9.3.2'!D17,'9.4.2'!D17)</f>
        <v>0</v>
      </c>
    </row>
    <row r="16" spans="1:4" s="21" customFormat="1" ht="27">
      <c r="A16" s="62" t="s">
        <v>81</v>
      </c>
      <c r="B16" s="93" t="s">
        <v>305</v>
      </c>
      <c r="C16" s="55">
        <f>SUM('9.1.2.'!C18,'9.2.2'!C18,'9.3.2'!C18,'9.4.2'!C18)</f>
        <v>0</v>
      </c>
      <c r="D16" s="55">
        <f>SUM('9.1.2.'!D18,'9.2.2'!D18,'9.3.2'!D18,'9.4.2'!D18)</f>
        <v>0</v>
      </c>
    </row>
    <row r="17" spans="1:4" s="21" customFormat="1" ht="25.5">
      <c r="A17" s="62" t="s">
        <v>82</v>
      </c>
      <c r="B17" s="51" t="s">
        <v>327</v>
      </c>
      <c r="C17" s="55">
        <f>SUM('9.1.2.'!C19,'9.2.2'!C19,'9.3.2'!C19,'9.4.2'!C19)</f>
        <v>0</v>
      </c>
      <c r="D17" s="55">
        <f>SUM('9.1.2.'!D19,'9.2.2'!D19,'9.3.2'!D19,'9.4.2'!D19)</f>
        <v>0</v>
      </c>
    </row>
    <row r="18" spans="1:4" s="21" customFormat="1" ht="19.5" thickBot="1">
      <c r="A18" s="63" t="s">
        <v>91</v>
      </c>
      <c r="B18" s="192" t="s">
        <v>155</v>
      </c>
      <c r="C18" s="55">
        <f>SUM('9.1.2.'!C20,'9.2.2'!C20,'9.3.2'!C20,'9.4.2'!C20)</f>
        <v>0</v>
      </c>
      <c r="D18" s="55">
        <f>SUM('9.1.2.'!D20,'9.2.2'!D20,'9.3.2'!D20,'9.4.2'!D20)</f>
        <v>0</v>
      </c>
    </row>
    <row r="19" spans="1:4" s="21" customFormat="1" ht="18" customHeight="1" thickBot="1">
      <c r="A19" s="60" t="s">
        <v>7</v>
      </c>
      <c r="B19" s="193" t="s">
        <v>356</v>
      </c>
      <c r="C19" s="53">
        <f>+C20+C21+C22+C23+C24</f>
        <v>0</v>
      </c>
      <c r="D19" s="53">
        <f>+D20+D21+D22+D23+D24</f>
        <v>0</v>
      </c>
    </row>
    <row r="20" spans="1:4" s="21" customFormat="1" ht="18.75">
      <c r="A20" s="61" t="s">
        <v>61</v>
      </c>
      <c r="B20" s="169" t="s">
        <v>319</v>
      </c>
      <c r="C20" s="55">
        <f>SUM('9.1.2.'!C22,'9.2.2'!C22,'9.3.2'!C22,'9.4.2'!C22)</f>
        <v>0</v>
      </c>
      <c r="D20" s="55">
        <f>SUM('9.1.2.'!D22,'9.2.2'!D22,'9.3.2'!D22,'9.4.2'!D22)</f>
        <v>0</v>
      </c>
    </row>
    <row r="21" spans="1:4" s="21" customFormat="1" ht="27">
      <c r="A21" s="62" t="s">
        <v>62</v>
      </c>
      <c r="B21" s="93" t="s">
        <v>156</v>
      </c>
      <c r="C21" s="55">
        <f>SUM('9.1.2.'!C23,'9.2.2'!C23,'9.3.2'!C23,'9.4.2'!C23)</f>
        <v>0</v>
      </c>
      <c r="D21" s="55">
        <f>SUM('9.1.2.'!D23,'9.2.2'!D23,'9.3.2'!D23,'9.4.2'!D23)</f>
        <v>0</v>
      </c>
    </row>
    <row r="22" spans="1:4" s="21" customFormat="1" ht="27">
      <c r="A22" s="62" t="s">
        <v>63</v>
      </c>
      <c r="B22" s="93" t="s">
        <v>306</v>
      </c>
      <c r="C22" s="55">
        <f>SUM('9.1.2.'!C24,'9.2.2'!C24,'9.3.2'!C24,'9.4.2'!C24)</f>
        <v>0</v>
      </c>
      <c r="D22" s="55">
        <f>SUM('9.1.2.'!D24,'9.2.2'!D24,'9.3.2'!D24,'9.4.2'!D24)</f>
        <v>0</v>
      </c>
    </row>
    <row r="23" spans="1:4" s="21" customFormat="1" ht="27">
      <c r="A23" s="62" t="s">
        <v>64</v>
      </c>
      <c r="B23" s="93" t="s">
        <v>307</v>
      </c>
      <c r="C23" s="55">
        <f>SUM('9.1.2.'!C25,'9.2.2'!C25,'9.3.2'!C25,'9.4.2'!C25)</f>
        <v>0</v>
      </c>
      <c r="D23" s="55">
        <f>SUM('9.1.2.'!D25,'9.2.2'!D25,'9.3.2'!D25,'9.4.2'!D25)</f>
        <v>0</v>
      </c>
    </row>
    <row r="24" spans="1:4" s="21" customFormat="1" ht="18.75">
      <c r="A24" s="62" t="s">
        <v>103</v>
      </c>
      <c r="B24" s="93" t="s">
        <v>157</v>
      </c>
      <c r="C24" s="55">
        <f>SUM('9.1.2.'!C26,'9.2.2'!C26,'9.3.2'!C26,'9.4.2'!C26)</f>
        <v>0</v>
      </c>
      <c r="D24" s="55">
        <f>SUM('9.1.2.'!D26,'9.2.2'!D26,'9.3.2'!D26,'9.4.2'!D26)</f>
        <v>0</v>
      </c>
    </row>
    <row r="25" spans="1:4" s="21" customFormat="1" ht="18" customHeight="1" thickBot="1">
      <c r="A25" s="63" t="s">
        <v>104</v>
      </c>
      <c r="B25" s="192" t="s">
        <v>158</v>
      </c>
      <c r="C25" s="55">
        <f>SUM('9.1.2.'!C27,'9.2.2'!C27,'9.3.2'!C27,'9.4.2'!C27)</f>
        <v>0</v>
      </c>
      <c r="D25" s="55">
        <f>SUM('9.1.2.'!D27,'9.2.2'!D27,'9.3.2'!D27,'9.4.2'!D27)</f>
        <v>0</v>
      </c>
    </row>
    <row r="26" spans="1:4" s="21" customFormat="1" ht="18" customHeight="1" thickBot="1">
      <c r="A26" s="60" t="s">
        <v>105</v>
      </c>
      <c r="B26" s="193" t="s">
        <v>159</v>
      </c>
      <c r="C26" s="53">
        <f>+C27+C30+C31+C32</f>
        <v>0</v>
      </c>
      <c r="D26" s="53">
        <f>+D27+D30+D31+D32</f>
        <v>0</v>
      </c>
    </row>
    <row r="27" spans="1:4" s="21" customFormat="1" ht="18" customHeight="1">
      <c r="A27" s="61" t="s">
        <v>160</v>
      </c>
      <c r="B27" s="169" t="s">
        <v>166</v>
      </c>
      <c r="C27" s="66">
        <f>SUM(C28:C29)</f>
        <v>0</v>
      </c>
      <c r="D27" s="66">
        <f>SUM(D28:D29)</f>
        <v>0</v>
      </c>
    </row>
    <row r="28" spans="1:4" s="21" customFormat="1" ht="18" customHeight="1">
      <c r="A28" s="62" t="s">
        <v>161</v>
      </c>
      <c r="B28" s="93" t="s">
        <v>329</v>
      </c>
      <c r="C28" s="55">
        <f>SUM('9.1.2.'!C30,'9.2.2'!C30,'9.3.2'!C30,'9.4.2'!C30)</f>
        <v>0</v>
      </c>
      <c r="D28" s="55">
        <f>SUM('9.1.2.'!D30,'9.2.2'!D30,'9.3.2'!D30,'9.4.2'!D30)</f>
        <v>0</v>
      </c>
    </row>
    <row r="29" spans="1:4" s="21" customFormat="1" ht="18" customHeight="1">
      <c r="A29" s="62" t="s">
        <v>162</v>
      </c>
      <c r="B29" s="93" t="s">
        <v>330</v>
      </c>
      <c r="C29" s="55">
        <f>SUM('9.1.2.'!C31,'9.2.2'!C31,'9.3.2'!C31,'9.4.2'!C31)</f>
        <v>0</v>
      </c>
      <c r="D29" s="55">
        <f>SUM('9.1.2.'!D31,'9.2.2'!D31,'9.3.2'!D31,'9.4.2'!D31)</f>
        <v>0</v>
      </c>
    </row>
    <row r="30" spans="1:4" s="21" customFormat="1" ht="18" customHeight="1">
      <c r="A30" s="62" t="s">
        <v>163</v>
      </c>
      <c r="B30" s="93" t="s">
        <v>331</v>
      </c>
      <c r="C30" s="55">
        <f>SUM('9.1.2.'!C32,'9.2.2'!C32,'9.3.2'!C32,'9.4.2'!C32)</f>
        <v>0</v>
      </c>
      <c r="D30" s="55">
        <f>SUM('9.1.2.'!D32,'9.2.2'!D32,'9.3.2'!D32,'9.4.2'!D32)</f>
        <v>0</v>
      </c>
    </row>
    <row r="31" spans="1:4" s="21" customFormat="1" ht="18.75">
      <c r="A31" s="62" t="s">
        <v>164</v>
      </c>
      <c r="B31" s="93" t="s">
        <v>167</v>
      </c>
      <c r="C31" s="55">
        <f>SUM('9.1.2.'!C33,'9.2.2'!C33,'9.3.2'!C33,'9.4.2'!C33)</f>
        <v>0</v>
      </c>
      <c r="D31" s="55">
        <f>SUM('9.1.2.'!D33,'9.2.2'!D33,'9.3.2'!D33,'9.4.2'!D33)</f>
        <v>0</v>
      </c>
    </row>
    <row r="32" spans="1:4" s="21" customFormat="1" ht="18" customHeight="1" thickBot="1">
      <c r="A32" s="63" t="s">
        <v>165</v>
      </c>
      <c r="B32" s="192" t="s">
        <v>168</v>
      </c>
      <c r="C32" s="55">
        <f>SUM('9.1.2.'!C34,'9.2.2'!C34,'9.3.2'!C34,'9.4.2'!C34)</f>
        <v>0</v>
      </c>
      <c r="D32" s="55">
        <f>SUM('9.1.2.'!D34,'9.2.2'!D34,'9.3.2'!D34,'9.4.2'!D34)</f>
        <v>0</v>
      </c>
    </row>
    <row r="33" spans="1:4" s="21" customFormat="1" ht="18" customHeight="1" thickBot="1">
      <c r="A33" s="60" t="s">
        <v>9</v>
      </c>
      <c r="B33" s="193" t="s">
        <v>169</v>
      </c>
      <c r="C33" s="53">
        <f>SUM(C34:C43)</f>
        <v>0</v>
      </c>
      <c r="D33" s="53">
        <f>SUM(D34:D43)</f>
        <v>0</v>
      </c>
    </row>
    <row r="34" spans="1:4" s="21" customFormat="1" ht="18" customHeight="1">
      <c r="A34" s="61" t="s">
        <v>65</v>
      </c>
      <c r="B34" s="169" t="s">
        <v>172</v>
      </c>
      <c r="C34" s="55">
        <f>SUM('9.1.2.'!C36,'9.2.2'!C36,'9.3.2'!C36,'9.4.2'!C36)</f>
        <v>0</v>
      </c>
      <c r="D34" s="55">
        <f>SUM('9.1.2.'!D36,'9.2.2'!D36,'9.3.2'!D36,'9.4.2'!D36)</f>
        <v>0</v>
      </c>
    </row>
    <row r="35" spans="1:4" s="21" customFormat="1" ht="18" customHeight="1">
      <c r="A35" s="62" t="s">
        <v>66</v>
      </c>
      <c r="B35" s="93" t="s">
        <v>332</v>
      </c>
      <c r="C35" s="55">
        <f>SUM('9.1.2.'!C37,'9.2.2'!C37,'9.3.2'!C37,'9.4.2'!C37)</f>
        <v>0</v>
      </c>
      <c r="D35" s="55">
        <f>SUM('9.1.2.'!D37,'9.2.2'!D37,'9.3.2'!D37,'9.4.2'!D37)</f>
        <v>0</v>
      </c>
    </row>
    <row r="36" spans="1:4" s="21" customFormat="1" ht="18" customHeight="1">
      <c r="A36" s="62" t="s">
        <v>67</v>
      </c>
      <c r="B36" s="93" t="s">
        <v>333</v>
      </c>
      <c r="C36" s="55">
        <f>SUM('9.1.2.'!C38,'9.2.2'!C38,'9.3.2'!C38,'9.4.2'!C38)</f>
        <v>0</v>
      </c>
      <c r="D36" s="55">
        <f>SUM('9.1.2.'!D38,'9.2.2'!D38,'9.3.2'!D38,'9.4.2'!D38)</f>
        <v>0</v>
      </c>
    </row>
    <row r="37" spans="1:4" s="21" customFormat="1" ht="18" customHeight="1">
      <c r="A37" s="62" t="s">
        <v>107</v>
      </c>
      <c r="B37" s="93" t="s">
        <v>334</v>
      </c>
      <c r="C37" s="55">
        <f>SUM('9.1.2.'!C39,'9.2.2'!C39,'9.3.2'!C39,'9.4.2'!C39)</f>
        <v>0</v>
      </c>
      <c r="D37" s="55">
        <f>SUM('9.1.2.'!D39,'9.2.2'!D39,'9.3.2'!D39,'9.4.2'!D39)</f>
        <v>0</v>
      </c>
    </row>
    <row r="38" spans="1:4" s="21" customFormat="1" ht="18" customHeight="1">
      <c r="A38" s="62" t="s">
        <v>108</v>
      </c>
      <c r="B38" s="93" t="s">
        <v>335</v>
      </c>
      <c r="C38" s="55">
        <f>SUM('9.1.2.'!C40,'9.2.2'!C40,'9.3.2'!C40,'9.4.2'!C40)</f>
        <v>0</v>
      </c>
      <c r="D38" s="55">
        <f>SUM('9.1.2.'!D40,'9.2.2'!D40,'9.3.2'!D40,'9.4.2'!D40)</f>
        <v>0</v>
      </c>
    </row>
    <row r="39" spans="1:4" s="21" customFormat="1" ht="18" customHeight="1">
      <c r="A39" s="62" t="s">
        <v>109</v>
      </c>
      <c r="B39" s="93" t="s">
        <v>336</v>
      </c>
      <c r="C39" s="55">
        <f>SUM('9.1.2.'!C41,'9.2.2'!C41,'9.3.2'!C41,'9.4.2'!C41)</f>
        <v>0</v>
      </c>
      <c r="D39" s="55">
        <f>SUM('9.1.2.'!D41,'9.2.2'!D41,'9.3.2'!D41,'9.4.2'!D41)</f>
        <v>0</v>
      </c>
    </row>
    <row r="40" spans="1:4" s="21" customFormat="1" ht="18" customHeight="1">
      <c r="A40" s="62" t="s">
        <v>110</v>
      </c>
      <c r="B40" s="93" t="s">
        <v>173</v>
      </c>
      <c r="C40" s="55">
        <f>SUM('9.1.2.'!C42,'9.2.2'!C42,'9.3.2'!C42,'9.4.2'!C42)</f>
        <v>0</v>
      </c>
      <c r="D40" s="55">
        <f>SUM('9.1.2.'!D42,'9.2.2'!D42,'9.3.2'!D42,'9.4.2'!D42)</f>
        <v>0</v>
      </c>
    </row>
    <row r="41" spans="1:4" s="21" customFormat="1" ht="18" customHeight="1">
      <c r="A41" s="62" t="s">
        <v>111</v>
      </c>
      <c r="B41" s="93" t="s">
        <v>174</v>
      </c>
      <c r="C41" s="55">
        <f>SUM('9.1.2.'!C43,'9.2.2'!C43,'9.3.2'!C43,'9.4.2'!C43)</f>
        <v>0</v>
      </c>
      <c r="D41" s="55">
        <f>SUM('9.1.2.'!D43,'9.2.2'!D43,'9.3.2'!D43,'9.4.2'!D43)</f>
        <v>0</v>
      </c>
    </row>
    <row r="42" spans="1:4" s="21" customFormat="1" ht="18" customHeight="1">
      <c r="A42" s="62" t="s">
        <v>170</v>
      </c>
      <c r="B42" s="93" t="s">
        <v>175</v>
      </c>
      <c r="C42" s="55">
        <f>SUM('9.1.2.'!C44,'9.2.2'!C44,'9.3.2'!C44,'9.4.2'!C44)</f>
        <v>0</v>
      </c>
      <c r="D42" s="55">
        <f>SUM('9.1.2.'!D44,'9.2.2'!D44,'9.3.2'!D44,'9.4.2'!D44)</f>
        <v>0</v>
      </c>
    </row>
    <row r="43" spans="1:4" s="21" customFormat="1" ht="18" customHeight="1" thickBot="1">
      <c r="A43" s="63" t="s">
        <v>171</v>
      </c>
      <c r="B43" s="192" t="s">
        <v>337</v>
      </c>
      <c r="C43" s="55">
        <f>SUM('9.1.2.'!C45,'9.2.2'!C45,'9.3.2'!C45,'9.4.2'!C45)</f>
        <v>0</v>
      </c>
      <c r="D43" s="55">
        <f>SUM('9.1.2.'!D45,'9.2.2'!D45,'9.3.2'!D45,'9.4.2'!D45)</f>
        <v>0</v>
      </c>
    </row>
    <row r="44" spans="1:4" s="21" customFormat="1" ht="18" customHeight="1" thickBot="1">
      <c r="A44" s="60" t="s">
        <v>10</v>
      </c>
      <c r="B44" s="193" t="s">
        <v>176</v>
      </c>
      <c r="C44" s="53">
        <f>SUM(C45:C49)</f>
        <v>0</v>
      </c>
      <c r="D44" s="53">
        <f>SUM(D45:D49)</f>
        <v>0</v>
      </c>
    </row>
    <row r="45" spans="1:4" s="21" customFormat="1" ht="18" customHeight="1">
      <c r="A45" s="61" t="s">
        <v>68</v>
      </c>
      <c r="B45" s="169" t="s">
        <v>180</v>
      </c>
      <c r="C45" s="55">
        <f>SUM('9.1.2.'!C47,'9.2.2'!C47,'9.3.2'!C47,'9.4.2'!C47)</f>
        <v>0</v>
      </c>
      <c r="D45" s="55">
        <f>SUM('9.1.2.'!D47,'9.2.2'!D47,'9.3.2'!D47,'9.4.2'!D47)</f>
        <v>0</v>
      </c>
    </row>
    <row r="46" spans="1:4" s="21" customFormat="1" ht="18" customHeight="1">
      <c r="A46" s="62" t="s">
        <v>69</v>
      </c>
      <c r="B46" s="93" t="s">
        <v>181</v>
      </c>
      <c r="C46" s="55">
        <f>SUM('9.1.2.'!C48,'9.2.2'!C48,'9.3.2'!C48,'9.4.2'!C48)</f>
        <v>0</v>
      </c>
      <c r="D46" s="55">
        <f>SUM('9.1.2.'!D48,'9.2.2'!D48,'9.3.2'!D48,'9.4.2'!D48)</f>
        <v>0</v>
      </c>
    </row>
    <row r="47" spans="1:4" s="21" customFormat="1" ht="18" customHeight="1">
      <c r="A47" s="62" t="s">
        <v>177</v>
      </c>
      <c r="B47" s="93" t="s">
        <v>182</v>
      </c>
      <c r="C47" s="55">
        <f>SUM('9.1.2.'!C49,'9.2.2'!C49,'9.3.2'!C49,'9.4.2'!C49)</f>
        <v>0</v>
      </c>
      <c r="D47" s="55">
        <f>SUM('9.1.2.'!D49,'9.2.2'!D49,'9.3.2'!D49,'9.4.2'!D49)</f>
        <v>0</v>
      </c>
    </row>
    <row r="48" spans="1:4" s="21" customFormat="1" ht="18" customHeight="1">
      <c r="A48" s="62" t="s">
        <v>178</v>
      </c>
      <c r="B48" s="93" t="s">
        <v>183</v>
      </c>
      <c r="C48" s="55">
        <f>SUM('9.1.2.'!C50,'9.2.2'!C50,'9.3.2'!C50,'9.4.2'!C50)</f>
        <v>0</v>
      </c>
      <c r="D48" s="55">
        <f>SUM('9.1.2.'!D50,'9.2.2'!D50,'9.3.2'!D50,'9.4.2'!D50)</f>
        <v>0</v>
      </c>
    </row>
    <row r="49" spans="1:4" s="21" customFormat="1" ht="18" customHeight="1" thickBot="1">
      <c r="A49" s="63" t="s">
        <v>179</v>
      </c>
      <c r="B49" s="192" t="s">
        <v>184</v>
      </c>
      <c r="C49" s="55">
        <f>SUM('9.1.2.'!C51,'9.2.2'!C51,'9.3.2'!C51,'9.4.2'!C51)</f>
        <v>0</v>
      </c>
      <c r="D49" s="55">
        <f>SUM('9.1.2.'!D51,'9.2.2'!D51,'9.3.2'!D51,'9.4.2'!D51)</f>
        <v>0</v>
      </c>
    </row>
    <row r="50" spans="1:4" s="21" customFormat="1" ht="26.25" thickBot="1">
      <c r="A50" s="60" t="s">
        <v>112</v>
      </c>
      <c r="B50" s="193" t="s">
        <v>328</v>
      </c>
      <c r="C50" s="53">
        <f>SUM(C51:C53)</f>
        <v>0</v>
      </c>
      <c r="D50" s="53">
        <f>SUM(D51:D53)</f>
        <v>0</v>
      </c>
    </row>
    <row r="51" spans="1:4" s="21" customFormat="1" ht="27">
      <c r="A51" s="61" t="s">
        <v>70</v>
      </c>
      <c r="B51" s="169" t="s">
        <v>311</v>
      </c>
      <c r="C51" s="55">
        <f>SUM('9.1.2.'!C53,'9.2.2'!C53,'9.3.2'!C53,'9.4.2'!C53)</f>
        <v>0</v>
      </c>
      <c r="D51" s="55">
        <f>SUM('9.1.2.'!D53,'9.2.2'!D53,'9.3.2'!D53,'9.4.2'!D53)</f>
        <v>0</v>
      </c>
    </row>
    <row r="52" spans="1:4" s="21" customFormat="1" ht="27">
      <c r="A52" s="62" t="s">
        <v>71</v>
      </c>
      <c r="B52" s="93" t="s">
        <v>312</v>
      </c>
      <c r="C52" s="55">
        <f>SUM('9.1.2.'!C54,'9.2.2'!C54,'9.3.2'!C54,'9.4.2'!C54)</f>
        <v>0</v>
      </c>
      <c r="D52" s="55">
        <f>SUM('9.1.2.'!D54,'9.2.2'!D54,'9.3.2'!D54,'9.4.2'!D54)</f>
        <v>0</v>
      </c>
    </row>
    <row r="53" spans="1:4" s="21" customFormat="1" ht="18.75">
      <c r="A53" s="62" t="s">
        <v>187</v>
      </c>
      <c r="B53" s="93" t="s">
        <v>185</v>
      </c>
      <c r="C53" s="55">
        <f>SUM('9.1.2.'!C55,'9.2.2'!C55,'9.3.2'!C55,'9.4.2'!C55)</f>
        <v>0</v>
      </c>
      <c r="D53" s="55">
        <f>SUM('9.1.2.'!D55,'9.2.2'!D55,'9.3.2'!D55,'9.4.2'!D55)</f>
        <v>0</v>
      </c>
    </row>
    <row r="54" spans="1:4" s="21" customFormat="1" ht="19.5" thickBot="1">
      <c r="A54" s="63" t="s">
        <v>188</v>
      </c>
      <c r="B54" s="192" t="s">
        <v>186</v>
      </c>
      <c r="C54" s="55">
        <f>SUM('9.1.2.'!C56,'9.2.2'!C56,'9.3.2'!C56,'9.4.2'!C56)</f>
        <v>0</v>
      </c>
      <c r="D54" s="55">
        <f>SUM('9.1.2.'!D56,'9.2.2'!D56,'9.3.2'!D56,'9.4.2'!D56)</f>
        <v>0</v>
      </c>
    </row>
    <row r="55" spans="1:4" s="21" customFormat="1" ht="18" customHeight="1" thickBot="1">
      <c r="A55" s="60" t="s">
        <v>12</v>
      </c>
      <c r="B55" s="191" t="s">
        <v>189</v>
      </c>
      <c r="C55" s="53">
        <f>SUM(C56:C58)</f>
        <v>0</v>
      </c>
      <c r="D55" s="53">
        <f>SUM(D56:D58)</f>
        <v>0</v>
      </c>
    </row>
    <row r="56" spans="1:4" s="21" customFormat="1" ht="27">
      <c r="A56" s="61" t="s">
        <v>113</v>
      </c>
      <c r="B56" s="169" t="s">
        <v>313</v>
      </c>
      <c r="C56" s="55">
        <f>SUM('9.1.2.'!C58,'9.2.2'!C58,'9.3.2'!C58,'9.4.2'!C58)</f>
        <v>0</v>
      </c>
      <c r="D56" s="55">
        <f>SUM('9.1.2.'!D58,'9.2.2'!D58,'9.3.2'!D58,'9.4.2'!D58)</f>
        <v>0</v>
      </c>
    </row>
    <row r="57" spans="1:4" s="21" customFormat="1" ht="18.75">
      <c r="A57" s="62" t="s">
        <v>114</v>
      </c>
      <c r="B57" s="93" t="s">
        <v>314</v>
      </c>
      <c r="C57" s="55">
        <f>SUM('9.1.2.'!C59,'9.2.2'!C59,'9.3.2'!C59,'9.4.2'!C59)</f>
        <v>0</v>
      </c>
      <c r="D57" s="55">
        <f>SUM('9.1.2.'!D59,'9.2.2'!D59,'9.3.2'!D59,'9.4.2'!D59)</f>
        <v>0</v>
      </c>
    </row>
    <row r="58" spans="1:4" s="21" customFormat="1" ht="18.75">
      <c r="A58" s="62" t="s">
        <v>132</v>
      </c>
      <c r="B58" s="93" t="s">
        <v>191</v>
      </c>
      <c r="C58" s="55">
        <f>SUM('9.1.2.'!C60,'9.2.2'!C60,'9.3.2'!C60,'9.4.2'!C60)</f>
        <v>0</v>
      </c>
      <c r="D58" s="55">
        <f>SUM('9.1.2.'!D60,'9.2.2'!D60,'9.3.2'!D60,'9.4.2'!D60)</f>
        <v>0</v>
      </c>
    </row>
    <row r="59" spans="1:4" s="21" customFormat="1" ht="19.5" thickBot="1">
      <c r="A59" s="63" t="s">
        <v>190</v>
      </c>
      <c r="B59" s="192" t="s">
        <v>192</v>
      </c>
      <c r="C59" s="55">
        <f>SUM('9.1.2.'!C61,'9.2.2'!C61,'9.3.2'!C61,'9.4.2'!C61)</f>
        <v>0</v>
      </c>
      <c r="D59" s="55">
        <f>SUM('9.1.2.'!D61,'9.2.2'!D61,'9.3.2'!D61,'9.4.2'!D61)</f>
        <v>0</v>
      </c>
    </row>
    <row r="60" spans="1:4" s="21" customFormat="1" ht="19.5" thickBot="1">
      <c r="A60" s="60" t="s">
        <v>13</v>
      </c>
      <c r="B60" s="193" t="s">
        <v>193</v>
      </c>
      <c r="C60" s="53">
        <f>+C5+C12+C19+C26+C33+C44+C50+C55</f>
        <v>0</v>
      </c>
      <c r="D60" s="53">
        <f>+D5+D12+D19+D26+D33+D44+D50+D55</f>
        <v>0</v>
      </c>
    </row>
    <row r="61" spans="1:4" s="21" customFormat="1" ht="18" customHeight="1" thickBot="1">
      <c r="A61" s="67" t="s">
        <v>295</v>
      </c>
      <c r="B61" s="191" t="s">
        <v>357</v>
      </c>
      <c r="C61" s="53">
        <f>SUM(C62:C64)</f>
        <v>0</v>
      </c>
      <c r="D61" s="53">
        <f>SUM(D62:D64)</f>
        <v>0</v>
      </c>
    </row>
    <row r="62" spans="1:4" s="21" customFormat="1" ht="18" customHeight="1">
      <c r="A62" s="61" t="s">
        <v>222</v>
      </c>
      <c r="B62" s="169" t="s">
        <v>194</v>
      </c>
      <c r="C62" s="55">
        <f>SUM('9.1.2.'!C64,'9.2.2'!C64,'9.3.2'!C64,'9.4.2'!C64)</f>
        <v>0</v>
      </c>
      <c r="D62" s="55">
        <f>SUM('9.1.2.'!D64,'9.2.2'!D64,'9.3.2'!D64,'9.4.2'!D64)</f>
        <v>0</v>
      </c>
    </row>
    <row r="63" spans="1:4" s="21" customFormat="1" ht="27">
      <c r="A63" s="62" t="s">
        <v>231</v>
      </c>
      <c r="B63" s="93" t="s">
        <v>195</v>
      </c>
      <c r="C63" s="55">
        <f>SUM('9.1.2.'!C65,'9.2.2'!C65,'9.3.2'!C65,'9.4.2'!C65)</f>
        <v>0</v>
      </c>
      <c r="D63" s="55">
        <f>SUM('9.1.2.'!D65,'9.2.2'!D65,'9.3.2'!D65,'9.4.2'!D65)</f>
        <v>0</v>
      </c>
    </row>
    <row r="64" spans="1:4" s="21" customFormat="1" ht="19.5" thickBot="1">
      <c r="A64" s="63" t="s">
        <v>232</v>
      </c>
      <c r="B64" s="194" t="s">
        <v>196</v>
      </c>
      <c r="C64" s="55">
        <f>SUM('9.1.2.'!C66,'9.2.2'!C66,'9.3.2'!C66,'9.4.2'!C66)</f>
        <v>0</v>
      </c>
      <c r="D64" s="55">
        <f>SUM('9.1.2.'!D66,'9.2.2'!D66,'9.3.2'!D66,'9.4.2'!D66)</f>
        <v>0</v>
      </c>
    </row>
    <row r="65" spans="1:4" s="21" customFormat="1" ht="18" customHeight="1" thickBot="1">
      <c r="A65" s="67" t="s">
        <v>197</v>
      </c>
      <c r="B65" s="191" t="s">
        <v>198</v>
      </c>
      <c r="C65" s="53">
        <f>SUM(C66:C69)</f>
        <v>0</v>
      </c>
      <c r="D65" s="53">
        <f>SUM(D66:D69)</f>
        <v>0</v>
      </c>
    </row>
    <row r="66" spans="1:4" s="21" customFormat="1" ht="18.75">
      <c r="A66" s="61" t="s">
        <v>95</v>
      </c>
      <c r="B66" s="169" t="s">
        <v>199</v>
      </c>
      <c r="C66" s="55">
        <f>SUM('9.1.2.'!C68,'9.2.2'!C68,'9.3.2'!C68,'9.4.2'!C68)</f>
        <v>0</v>
      </c>
      <c r="D66" s="55">
        <f>SUM('9.1.2.'!D68,'9.2.2'!D68,'9.3.2'!D68,'9.4.2'!D68)</f>
        <v>0</v>
      </c>
    </row>
    <row r="67" spans="1:4" s="21" customFormat="1" ht="18.75">
      <c r="A67" s="62" t="s">
        <v>96</v>
      </c>
      <c r="B67" s="93" t="s">
        <v>200</v>
      </c>
      <c r="C67" s="55">
        <f>SUM('9.1.2.'!C69,'9.2.2'!C69,'9.3.2'!C69,'9.4.2'!C69)</f>
        <v>0</v>
      </c>
      <c r="D67" s="55">
        <f>SUM('9.1.2.'!D69,'9.2.2'!D69,'9.3.2'!D69,'9.4.2'!D69)</f>
        <v>0</v>
      </c>
    </row>
    <row r="68" spans="1:4" s="21" customFormat="1" ht="18.75">
      <c r="A68" s="62" t="s">
        <v>223</v>
      </c>
      <c r="B68" s="93" t="s">
        <v>201</v>
      </c>
      <c r="C68" s="55">
        <f>SUM('9.1.2.'!C70,'9.2.2'!C70,'9.3.2'!C70,'9.4.2'!C70)</f>
        <v>0</v>
      </c>
      <c r="D68" s="55">
        <f>SUM('9.1.2.'!D70,'9.2.2'!D70,'9.3.2'!D70,'9.4.2'!D70)</f>
        <v>0</v>
      </c>
    </row>
    <row r="69" spans="1:4" s="21" customFormat="1" ht="19.5" thickBot="1">
      <c r="A69" s="63" t="s">
        <v>224</v>
      </c>
      <c r="B69" s="192" t="s">
        <v>202</v>
      </c>
      <c r="C69" s="55">
        <f>SUM('9.1.2.'!C71,'9.2.2'!C71,'9.3.2'!C71,'9.4.2'!C71)</f>
        <v>0</v>
      </c>
      <c r="D69" s="55">
        <f>SUM('9.1.2.'!D71,'9.2.2'!D71,'9.3.2'!D71,'9.4.2'!D71)</f>
        <v>0</v>
      </c>
    </row>
    <row r="70" spans="1:4" s="21" customFormat="1" ht="18" customHeight="1" thickBot="1">
      <c r="A70" s="67" t="s">
        <v>203</v>
      </c>
      <c r="B70" s="191" t="s">
        <v>204</v>
      </c>
      <c r="C70" s="53">
        <f>SUM(C71:C72)</f>
        <v>2500000</v>
      </c>
      <c r="D70" s="53">
        <f>SUM(D71:D72)</f>
        <v>2650000</v>
      </c>
    </row>
    <row r="71" spans="1:4" s="21" customFormat="1" ht="18" customHeight="1">
      <c r="A71" s="61" t="s">
        <v>225</v>
      </c>
      <c r="B71" s="169" t="s">
        <v>205</v>
      </c>
      <c r="C71" s="55">
        <f>SUM('9.1.2.'!C73,'9.2.2'!C73,'9.3.2'!C73,'9.4.2'!C73)</f>
        <v>2500000</v>
      </c>
      <c r="D71" s="55">
        <f>SUM('9.1.2.'!D73,'9.2.2'!D73,'9.3.2'!D73,'9.4.2'!D73)</f>
        <v>2650000</v>
      </c>
    </row>
    <row r="72" spans="1:4" s="21" customFormat="1" ht="18" customHeight="1" thickBot="1">
      <c r="A72" s="63" t="s">
        <v>226</v>
      </c>
      <c r="B72" s="169" t="s">
        <v>362</v>
      </c>
      <c r="C72" s="55"/>
      <c r="D72" s="55"/>
    </row>
    <row r="73" spans="1:4" s="21" customFormat="1" ht="18" customHeight="1" thickBot="1">
      <c r="A73" s="67" t="s">
        <v>206</v>
      </c>
      <c r="B73" s="191" t="s">
        <v>207</v>
      </c>
      <c r="C73" s="53">
        <f>SUM(C74:C76)</f>
        <v>0</v>
      </c>
      <c r="D73" s="53">
        <f>SUM(D74:D76)</f>
        <v>0</v>
      </c>
    </row>
    <row r="74" spans="1:4" s="21" customFormat="1" ht="18" customHeight="1">
      <c r="A74" s="61" t="s">
        <v>227</v>
      </c>
      <c r="B74" s="169" t="s">
        <v>344</v>
      </c>
      <c r="C74" s="55">
        <f>SUM('9.1.2.'!C76,'9.2.2'!C76,'9.3.2'!C76,'9.4.2'!C76)</f>
        <v>0</v>
      </c>
      <c r="D74" s="55">
        <f>SUM('9.1.2.'!D76,'9.2.2'!D76,'9.3.2'!D76,'9.4.2'!D76)</f>
        <v>0</v>
      </c>
    </row>
    <row r="75" spans="1:4" s="21" customFormat="1" ht="18" customHeight="1">
      <c r="A75" s="62" t="s">
        <v>228</v>
      </c>
      <c r="B75" s="93" t="s">
        <v>208</v>
      </c>
      <c r="C75" s="55">
        <f>SUM('9.1.2.'!C77,'9.2.2'!C77,'9.3.2'!C77,'9.4.2'!C77)</f>
        <v>0</v>
      </c>
      <c r="D75" s="55">
        <f>SUM('9.1.2.'!D77,'9.2.2'!D77,'9.3.2'!D77,'9.4.2'!D77)</f>
        <v>0</v>
      </c>
    </row>
    <row r="76" spans="1:4" s="21" customFormat="1" ht="18" customHeight="1" thickBot="1">
      <c r="A76" s="63" t="s">
        <v>229</v>
      </c>
      <c r="B76" s="192" t="s">
        <v>209</v>
      </c>
      <c r="C76" s="55">
        <f>SUM('9.1.2.'!C78,'9.2.2'!C78,'9.3.2'!C78,'9.4.2'!C78)</f>
        <v>0</v>
      </c>
      <c r="D76" s="55">
        <f>SUM('9.1.2.'!D78,'9.2.2'!D78,'9.3.2'!D78,'9.4.2'!D78)</f>
        <v>0</v>
      </c>
    </row>
    <row r="77" spans="1:4" s="21" customFormat="1" ht="18" customHeight="1" thickBot="1">
      <c r="A77" s="67" t="s">
        <v>210</v>
      </c>
      <c r="B77" s="191" t="s">
        <v>230</v>
      </c>
      <c r="C77" s="53">
        <f>SUM(C78:C81)</f>
        <v>0</v>
      </c>
      <c r="D77" s="53">
        <f>SUM(D78:D81)</f>
        <v>0</v>
      </c>
    </row>
    <row r="78" spans="1:4" s="21" customFormat="1" ht="18" customHeight="1">
      <c r="A78" s="68" t="s">
        <v>211</v>
      </c>
      <c r="B78" s="169" t="s">
        <v>212</v>
      </c>
      <c r="C78" s="55">
        <f>SUM('9.1.2.'!C80,'9.2.2'!C80,'9.3.2'!C80,'9.4.2'!C80)</f>
        <v>0</v>
      </c>
      <c r="D78" s="55">
        <f>SUM('9.1.2.'!D80,'9.2.2'!D80,'9.3.2'!D80,'9.4.2'!D80)</f>
        <v>0</v>
      </c>
    </row>
    <row r="79" spans="1:4" s="21" customFormat="1" ht="30">
      <c r="A79" s="69" t="s">
        <v>213</v>
      </c>
      <c r="B79" s="93" t="s">
        <v>214</v>
      </c>
      <c r="C79" s="55">
        <f>SUM('9.1.2.'!C81,'9.2.2'!C81,'9.3.2'!C81,'9.4.2'!C81)</f>
        <v>0</v>
      </c>
      <c r="D79" s="55">
        <f>SUM('9.1.2.'!D81,'9.2.2'!D81,'9.3.2'!D81,'9.4.2'!D81)</f>
        <v>0</v>
      </c>
    </row>
    <row r="80" spans="1:4" s="21" customFormat="1" ht="20.25" customHeight="1">
      <c r="A80" s="69" t="s">
        <v>215</v>
      </c>
      <c r="B80" s="93" t="s">
        <v>216</v>
      </c>
      <c r="C80" s="55">
        <f>SUM('9.1.2.'!C82,'9.2.2'!C82,'9.3.2'!C82,'9.4.2'!C82)</f>
        <v>0</v>
      </c>
      <c r="D80" s="55">
        <f>SUM('9.1.2.'!D82,'9.2.2'!D82,'9.3.2'!D82,'9.4.2'!D82)</f>
        <v>0</v>
      </c>
    </row>
    <row r="81" spans="1:4" s="21" customFormat="1" ht="18" customHeight="1" thickBot="1">
      <c r="A81" s="70" t="s">
        <v>217</v>
      </c>
      <c r="B81" s="192" t="s">
        <v>218</v>
      </c>
      <c r="C81" s="55">
        <f>SUM('9.1.2.'!C83,'9.2.2'!C83,'9.3.2'!C83,'9.4.2'!C83)</f>
        <v>0</v>
      </c>
      <c r="D81" s="55">
        <f>SUM('9.1.2.'!D83,'9.2.2'!D83,'9.3.2'!D83,'9.4.2'!D83)</f>
        <v>0</v>
      </c>
    </row>
    <row r="82" spans="1:4" s="21" customFormat="1" ht="18" customHeight="1" thickBot="1">
      <c r="A82" s="67" t="s">
        <v>219</v>
      </c>
      <c r="B82" s="191" t="s">
        <v>353</v>
      </c>
      <c r="C82" s="55">
        <f>SUM('9.1.2.'!C84,'9.2.2'!C84,'9.3.2'!C84,'9.4.2'!C84)</f>
        <v>0</v>
      </c>
      <c r="D82" s="55">
        <f>SUM('9.1.2.'!D84,'9.2.2'!D84,'9.3.2'!D84,'9.4.2'!D84)</f>
        <v>0</v>
      </c>
    </row>
    <row r="83" spans="1:4" s="21" customFormat="1" ht="19.5" thickBot="1">
      <c r="A83" s="67" t="s">
        <v>220</v>
      </c>
      <c r="B83" s="195" t="s">
        <v>221</v>
      </c>
      <c r="C83" s="53">
        <f>+C61+C65+C70+C73+C77+C82</f>
        <v>2500000</v>
      </c>
      <c r="D83" s="53">
        <f>+D61+D65+D70+D73+D77+D82</f>
        <v>2650000</v>
      </c>
    </row>
    <row r="84" spans="1:4" s="21" customFormat="1" ht="18" customHeight="1" thickBot="1">
      <c r="A84" s="72" t="s">
        <v>233</v>
      </c>
      <c r="B84" s="196" t="s">
        <v>300</v>
      </c>
      <c r="C84" s="53">
        <f>+C60+C83</f>
        <v>2500000</v>
      </c>
      <c r="D84" s="53">
        <f>+D60+D83</f>
        <v>2650000</v>
      </c>
    </row>
    <row r="85" spans="1:4" s="21" customFormat="1" ht="19.5" thickBot="1">
      <c r="A85" s="73"/>
      <c r="B85" s="197"/>
      <c r="C85" s="74"/>
      <c r="D85" s="74"/>
    </row>
    <row r="86" spans="1:4" s="15" customFormat="1" ht="18" customHeight="1" thickBot="1">
      <c r="A86" s="76" t="s">
        <v>37</v>
      </c>
      <c r="B86" s="198"/>
      <c r="C86" s="77"/>
      <c r="D86" s="77"/>
    </row>
    <row r="87" spans="1:4" s="22" customFormat="1" ht="18" customHeight="1" thickBot="1">
      <c r="A87" s="78" t="s">
        <v>5</v>
      </c>
      <c r="B87" s="199" t="s">
        <v>351</v>
      </c>
      <c r="C87" s="79">
        <f>SUM(C88:C92)</f>
        <v>2500000</v>
      </c>
      <c r="D87" s="79">
        <f>SUM(D88:D92)</f>
        <v>2650000</v>
      </c>
    </row>
    <row r="88" spans="1:4" s="15" customFormat="1" ht="18" customHeight="1">
      <c r="A88" s="80" t="s">
        <v>72</v>
      </c>
      <c r="B88" s="200" t="s">
        <v>33</v>
      </c>
      <c r="C88" s="55">
        <f>SUM('9.1.2.'!C90,'9.2.2'!C90,'9.3.2'!C90,'9.4.2'!C90)</f>
        <v>0</v>
      </c>
      <c r="D88" s="55">
        <f>SUM('9.1.2.'!D90,'9.2.2'!D90,'9.3.2'!D90,'9.4.2'!D90)</f>
        <v>0</v>
      </c>
    </row>
    <row r="89" spans="1:4" s="21" customFormat="1" ht="18" customHeight="1">
      <c r="A89" s="62" t="s">
        <v>73</v>
      </c>
      <c r="B89" s="95" t="s">
        <v>115</v>
      </c>
      <c r="C89" s="55">
        <f>SUM('9.1.2.'!C91,'9.2.2'!C91,'9.3.2'!C91,'9.4.2'!C91)</f>
        <v>0</v>
      </c>
      <c r="D89" s="55">
        <f>SUM('9.1.2.'!D91,'9.2.2'!D91,'9.3.2'!D91,'9.4.2'!D91)</f>
        <v>0</v>
      </c>
    </row>
    <row r="90" spans="1:4" s="15" customFormat="1" ht="18" customHeight="1">
      <c r="A90" s="62" t="s">
        <v>74</v>
      </c>
      <c r="B90" s="95" t="s">
        <v>94</v>
      </c>
      <c r="C90" s="55">
        <f>SUM('9.1.2.'!C92,'9.2.2'!C92,'9.3.2'!C92,'9.4.2'!C92)</f>
        <v>1200000</v>
      </c>
      <c r="D90" s="55">
        <f>SUM('9.1.2.'!D92,'9.2.2'!D92,'9.3.2'!D92,'9.4.2'!D92)</f>
        <v>1200000</v>
      </c>
    </row>
    <row r="91" spans="1:4" s="15" customFormat="1" ht="18" customHeight="1">
      <c r="A91" s="62" t="s">
        <v>75</v>
      </c>
      <c r="B91" s="201" t="s">
        <v>116</v>
      </c>
      <c r="C91" s="55">
        <f>SUM('9.1.2.'!C93,'9.2.2'!C93,'9.3.2'!C93,'9.4.2'!C93)</f>
        <v>0</v>
      </c>
      <c r="D91" s="55">
        <f>SUM('9.1.2.'!D93,'9.2.2'!D93,'9.3.2'!D93,'9.4.2'!D93)</f>
        <v>0</v>
      </c>
    </row>
    <row r="92" spans="1:4" s="15" customFormat="1" ht="18" customHeight="1">
      <c r="A92" s="62" t="s">
        <v>86</v>
      </c>
      <c r="B92" s="202" t="s">
        <v>117</v>
      </c>
      <c r="C92" s="55">
        <f>SUM('9.1.2.'!C94,'9.2.2'!C94,'9.3.2'!C94,'9.4.2'!C94)</f>
        <v>1300000</v>
      </c>
      <c r="D92" s="55">
        <f>SUM('9.1.2.'!D94,'9.2.2'!D94,'9.3.2'!D94,'9.4.2'!D94)</f>
        <v>1450000</v>
      </c>
    </row>
    <row r="93" spans="1:4" s="15" customFormat="1" ht="18" customHeight="1">
      <c r="A93" s="62" t="s">
        <v>76</v>
      </c>
      <c r="B93" s="95" t="s">
        <v>236</v>
      </c>
      <c r="C93" s="55">
        <f>SUM('9.1.2.'!C95,'9.2.2'!C95,'9.3.2'!C95,'9.4.2'!C95)</f>
        <v>0</v>
      </c>
      <c r="D93" s="55">
        <f>SUM('9.1.2.'!D95,'9.2.2'!D95,'9.3.2'!D95,'9.4.2'!D95)</f>
        <v>0</v>
      </c>
    </row>
    <row r="94" spans="1:4" s="15" customFormat="1" ht="18" customHeight="1">
      <c r="A94" s="62" t="s">
        <v>77</v>
      </c>
      <c r="B94" s="97" t="s">
        <v>237</v>
      </c>
      <c r="C94" s="55">
        <f>SUM('9.1.2.'!C96,'9.2.2'!C96,'9.3.2'!C96,'9.4.2'!C96)</f>
        <v>0</v>
      </c>
      <c r="D94" s="55">
        <f>SUM('9.1.2.'!D96,'9.2.2'!D96,'9.3.2'!D96,'9.4.2'!D96)</f>
        <v>0</v>
      </c>
    </row>
    <row r="95" spans="1:4" s="15" customFormat="1" ht="18" customHeight="1">
      <c r="A95" s="62" t="s">
        <v>87</v>
      </c>
      <c r="B95" s="95" t="s">
        <v>238</v>
      </c>
      <c r="C95" s="55">
        <f>SUM('9.1.2.'!C97,'9.2.2'!C97,'9.3.2'!C97,'9.4.2'!C97)</f>
        <v>0</v>
      </c>
      <c r="D95" s="55">
        <f>SUM('9.1.2.'!D97,'9.2.2'!D97,'9.3.2'!D97,'9.4.2'!D97)</f>
        <v>0</v>
      </c>
    </row>
    <row r="96" spans="1:4" s="15" customFormat="1" ht="18" customHeight="1">
      <c r="A96" s="62" t="s">
        <v>88</v>
      </c>
      <c r="B96" s="95" t="s">
        <v>358</v>
      </c>
      <c r="C96" s="55">
        <f>SUM('9.1.2.'!C98,'9.2.2'!C98,'9.3.2'!C98,'9.4.2'!C98)</f>
        <v>0</v>
      </c>
      <c r="D96" s="55">
        <f>SUM('9.1.2.'!D98,'9.2.2'!D98,'9.3.2'!D98,'9.4.2'!D98)</f>
        <v>0</v>
      </c>
    </row>
    <row r="97" spans="1:4" s="15" customFormat="1" ht="18" customHeight="1">
      <c r="A97" s="62" t="s">
        <v>89</v>
      </c>
      <c r="B97" s="97" t="s">
        <v>240</v>
      </c>
      <c r="C97" s="55">
        <f>SUM('9.1.2.'!C99,'9.2.2'!C99,'9.3.2'!C99,'9.4.2'!C99)</f>
        <v>0</v>
      </c>
      <c r="D97" s="55">
        <f>SUM('9.1.2.'!D99,'9.2.2'!D99,'9.3.2'!D99,'9.4.2'!D99)</f>
        <v>0</v>
      </c>
    </row>
    <row r="98" spans="1:4" s="15" customFormat="1" ht="18" customHeight="1">
      <c r="A98" s="62" t="s">
        <v>90</v>
      </c>
      <c r="B98" s="97" t="s">
        <v>241</v>
      </c>
      <c r="C98" s="55">
        <f>SUM('9.1.2.'!C100,'9.2.2'!C100,'9.3.2'!C100,'9.4.2'!C100)</f>
        <v>0</v>
      </c>
      <c r="D98" s="55">
        <f>SUM('9.1.2.'!D100,'9.2.2'!D100,'9.3.2'!D100,'9.4.2'!D100)</f>
        <v>0</v>
      </c>
    </row>
    <row r="99" spans="1:4" s="15" customFormat="1" ht="18" customHeight="1">
      <c r="A99" s="62" t="s">
        <v>92</v>
      </c>
      <c r="B99" s="95" t="s">
        <v>359</v>
      </c>
      <c r="C99" s="55">
        <f>SUM('9.1.2.'!C101,'9.2.2'!C101,'9.3.2'!C101,'9.4.2'!C101)</f>
        <v>0</v>
      </c>
      <c r="D99" s="55">
        <f>SUM('9.1.2.'!D101,'9.2.2'!D101,'9.3.2'!D101,'9.4.2'!D101)</f>
        <v>0</v>
      </c>
    </row>
    <row r="100" spans="1:4" s="15" customFormat="1" ht="18" customHeight="1">
      <c r="A100" s="82" t="s">
        <v>118</v>
      </c>
      <c r="B100" s="98" t="s">
        <v>243</v>
      </c>
      <c r="C100" s="55">
        <f>SUM('9.1.2.'!C102,'9.2.2'!C102,'9.3.2'!C102,'9.4.2'!C102)</f>
        <v>0</v>
      </c>
      <c r="D100" s="55">
        <f>SUM('9.1.2.'!D102,'9.2.2'!D102,'9.3.2'!D102,'9.4.2'!D102)</f>
        <v>0</v>
      </c>
    </row>
    <row r="101" spans="1:4" s="15" customFormat="1" ht="18" customHeight="1">
      <c r="A101" s="62" t="s">
        <v>234</v>
      </c>
      <c r="B101" s="98" t="s">
        <v>244</v>
      </c>
      <c r="C101" s="55">
        <f>SUM('9.1.2.'!C103,'9.2.2'!C103,'9.3.2'!C103,'9.4.2'!C103)</f>
        <v>0</v>
      </c>
      <c r="D101" s="55">
        <f>SUM('9.1.2.'!D103,'9.2.2'!D103,'9.3.2'!D103,'9.4.2'!D103)</f>
        <v>0</v>
      </c>
    </row>
    <row r="102" spans="1:4" s="15" customFormat="1" ht="18" customHeight="1" thickBot="1">
      <c r="A102" s="83" t="s">
        <v>235</v>
      </c>
      <c r="B102" s="99" t="s">
        <v>245</v>
      </c>
      <c r="C102" s="55">
        <f>SUM('9.1.2.'!C104,'9.2.2'!C104,'9.3.2'!C104,'9.4.2'!C104)</f>
        <v>1300000</v>
      </c>
      <c r="D102" s="55">
        <f>SUM('9.1.2.'!D104,'9.2.2'!D104,'9.3.2'!D104,'9.4.2'!D104)</f>
        <v>1450000</v>
      </c>
    </row>
    <row r="103" spans="1:4" s="15" customFormat="1" ht="18" customHeight="1" thickBot="1">
      <c r="A103" s="60" t="s">
        <v>6</v>
      </c>
      <c r="B103" s="203" t="s">
        <v>352</v>
      </c>
      <c r="C103" s="53">
        <f>+C104+C106+C108</f>
        <v>0</v>
      </c>
      <c r="D103" s="53">
        <f>+D104+D106+D108</f>
        <v>0</v>
      </c>
    </row>
    <row r="104" spans="1:4" s="15" customFormat="1" ht="18" customHeight="1">
      <c r="A104" s="61" t="s">
        <v>78</v>
      </c>
      <c r="B104" s="95" t="s">
        <v>131</v>
      </c>
      <c r="C104" s="55">
        <f>SUM('9.1.2.'!C106,'9.2.2'!C106,'9.3.2'!C106,'9.4.2'!C106)</f>
        <v>0</v>
      </c>
      <c r="D104" s="55">
        <f>SUM('9.1.2.'!D106,'9.2.2'!D106,'9.3.2'!D106,'9.4.2'!D106)</f>
        <v>0</v>
      </c>
    </row>
    <row r="105" spans="1:4" s="15" customFormat="1" ht="18" customHeight="1">
      <c r="A105" s="61" t="s">
        <v>79</v>
      </c>
      <c r="B105" s="98" t="s">
        <v>249</v>
      </c>
      <c r="C105" s="55">
        <f>SUM('9.1.2.'!C107,'9.2.2'!C107,'9.3.2'!C107,'9.4.2'!C107)</f>
        <v>0</v>
      </c>
      <c r="D105" s="55">
        <f>SUM('9.1.2.'!D107,'9.2.2'!D107,'9.3.2'!D107,'9.4.2'!D107)</f>
        <v>0</v>
      </c>
    </row>
    <row r="106" spans="1:4" s="15" customFormat="1" ht="18" customHeight="1">
      <c r="A106" s="61" t="s">
        <v>80</v>
      </c>
      <c r="B106" s="98" t="s">
        <v>119</v>
      </c>
      <c r="C106" s="55">
        <f>SUM('9.1.2.'!C108,'9.2.2'!C108,'9.3.2'!C108,'9.4.2'!C108)</f>
        <v>0</v>
      </c>
      <c r="D106" s="55">
        <f>SUM('9.1.2.'!D108,'9.2.2'!D108,'9.3.2'!D108,'9.4.2'!D108)</f>
        <v>0</v>
      </c>
    </row>
    <row r="107" spans="1:4" s="15" customFormat="1" ht="18" customHeight="1">
      <c r="A107" s="61" t="s">
        <v>81</v>
      </c>
      <c r="B107" s="98" t="s">
        <v>250</v>
      </c>
      <c r="C107" s="55">
        <f>SUM('9.1.2.'!C109,'9.2.2'!C109,'9.3.2'!C109,'9.4.2'!C109)</f>
        <v>0</v>
      </c>
      <c r="D107" s="55">
        <f>SUM('9.1.2.'!D109,'9.2.2'!D109,'9.3.2'!D109,'9.4.2'!D109)</f>
        <v>0</v>
      </c>
    </row>
    <row r="108" spans="1:4" s="15" customFormat="1" ht="18" customHeight="1">
      <c r="A108" s="61" t="s">
        <v>82</v>
      </c>
      <c r="B108" s="204" t="s">
        <v>133</v>
      </c>
      <c r="C108" s="55">
        <f>SUM('9.1.2.'!C110,'9.2.2'!C110,'9.3.2'!C110,'9.4.2'!C110)</f>
        <v>0</v>
      </c>
      <c r="D108" s="55">
        <f>SUM('9.1.2.'!D110,'9.2.2'!D110,'9.3.2'!D110,'9.4.2'!D110)</f>
        <v>0</v>
      </c>
    </row>
    <row r="109" spans="1:4" s="15" customFormat="1" ht="25.5">
      <c r="A109" s="61" t="s">
        <v>91</v>
      </c>
      <c r="B109" s="205" t="s">
        <v>308</v>
      </c>
      <c r="C109" s="55">
        <f>SUM('9.1.2.'!C111,'9.2.2'!C111,'9.3.2'!C111,'9.4.2'!C111)</f>
        <v>0</v>
      </c>
      <c r="D109" s="55">
        <f>SUM('9.1.2.'!D111,'9.2.2'!D111,'9.3.2'!D111,'9.4.2'!D111)</f>
        <v>0</v>
      </c>
    </row>
    <row r="110" spans="1:4" s="15" customFormat="1" ht="25.5">
      <c r="A110" s="61" t="s">
        <v>93</v>
      </c>
      <c r="B110" s="102" t="s">
        <v>255</v>
      </c>
      <c r="C110" s="55">
        <f>SUM('9.1.2.'!C112,'9.2.2'!C112,'9.3.2'!C112,'9.4.2'!C112)</f>
        <v>0</v>
      </c>
      <c r="D110" s="55">
        <f>SUM('9.1.2.'!D112,'9.2.2'!D112,'9.3.2'!D112,'9.4.2'!D112)</f>
        <v>0</v>
      </c>
    </row>
    <row r="111" spans="1:4" s="15" customFormat="1" ht="25.5">
      <c r="A111" s="61" t="s">
        <v>120</v>
      </c>
      <c r="B111" s="95" t="s">
        <v>239</v>
      </c>
      <c r="C111" s="55">
        <f>SUM('9.1.2.'!C113,'9.2.2'!C113,'9.3.2'!C113,'9.4.2'!C113)</f>
        <v>0</v>
      </c>
      <c r="D111" s="55">
        <f>SUM('9.1.2.'!D113,'9.2.2'!D113,'9.3.2'!D113,'9.4.2'!D113)</f>
        <v>0</v>
      </c>
    </row>
    <row r="112" spans="1:4" s="15" customFormat="1" ht="18.75">
      <c r="A112" s="61" t="s">
        <v>121</v>
      </c>
      <c r="B112" s="95" t="s">
        <v>254</v>
      </c>
      <c r="C112" s="55">
        <f>SUM('9.1.2.'!C114,'9.2.2'!C114,'9.3.2'!C114,'9.4.2'!C114)</f>
        <v>0</v>
      </c>
      <c r="D112" s="55">
        <f>SUM('9.1.2.'!D114,'9.2.2'!D114,'9.3.2'!D114,'9.4.2'!D114)</f>
        <v>0</v>
      </c>
    </row>
    <row r="113" spans="1:4" s="15" customFormat="1" ht="18.75">
      <c r="A113" s="61" t="s">
        <v>122</v>
      </c>
      <c r="B113" s="95" t="s">
        <v>253</v>
      </c>
      <c r="C113" s="55">
        <f>SUM('9.1.2.'!C115,'9.2.2'!C115,'9.3.2'!C115,'9.4.2'!C115)</f>
        <v>0</v>
      </c>
      <c r="D113" s="55">
        <f>SUM('9.1.2.'!D115,'9.2.2'!D115,'9.3.2'!D115,'9.4.2'!D115)</f>
        <v>0</v>
      </c>
    </row>
    <row r="114" spans="1:4" s="15" customFormat="1" ht="25.5">
      <c r="A114" s="61" t="s">
        <v>246</v>
      </c>
      <c r="B114" s="95" t="s">
        <v>242</v>
      </c>
      <c r="C114" s="55">
        <f>SUM('9.1.2.'!C116,'9.2.2'!C116,'9.3.2'!C116,'9.4.2'!C116)</f>
        <v>0</v>
      </c>
      <c r="D114" s="55">
        <f>SUM('9.1.2.'!D116,'9.2.2'!D116,'9.3.2'!D116,'9.4.2'!D116)</f>
        <v>0</v>
      </c>
    </row>
    <row r="115" spans="1:4" s="15" customFormat="1" ht="18.75">
      <c r="A115" s="61" t="s">
        <v>247</v>
      </c>
      <c r="B115" s="95" t="s">
        <v>252</v>
      </c>
      <c r="C115" s="55">
        <f>SUM('9.1.2.'!C117,'9.2.2'!C117,'9.3.2'!C117,'9.4.2'!C117)</f>
        <v>0</v>
      </c>
      <c r="D115" s="55">
        <f>SUM('9.1.2.'!D117,'9.2.2'!D117,'9.3.2'!D117,'9.4.2'!D117)</f>
        <v>0</v>
      </c>
    </row>
    <row r="116" spans="1:4" s="15" customFormat="1" ht="26.25" thickBot="1">
      <c r="A116" s="82" t="s">
        <v>248</v>
      </c>
      <c r="B116" s="95" t="s">
        <v>251</v>
      </c>
      <c r="C116" s="55">
        <f>SUM('9.1.2.'!C118,'9.2.2'!C118,'9.3.2'!C118,'9.4.2'!C118)</f>
        <v>0</v>
      </c>
      <c r="D116" s="55">
        <f>SUM('9.1.2.'!D118,'9.2.2'!D118,'9.3.2'!D118,'9.4.2'!D118)</f>
        <v>0</v>
      </c>
    </row>
    <row r="117" spans="1:4" s="15" customFormat="1" ht="18" customHeight="1" thickBot="1">
      <c r="A117" s="60" t="s">
        <v>7</v>
      </c>
      <c r="B117" s="193" t="s">
        <v>256</v>
      </c>
      <c r="C117" s="53">
        <f>+C118+C119</f>
        <v>0</v>
      </c>
      <c r="D117" s="53">
        <f>+D118+D119</f>
        <v>0</v>
      </c>
    </row>
    <row r="118" spans="1:4" s="15" customFormat="1" ht="18" customHeight="1">
      <c r="A118" s="61" t="s">
        <v>61</v>
      </c>
      <c r="B118" s="102" t="s">
        <v>38</v>
      </c>
      <c r="C118" s="55">
        <f>SUM('9.1.2.'!C120,'9.2.2'!C120,'9.3.2'!C120,'9.4.2'!C120)</f>
        <v>0</v>
      </c>
      <c r="D118" s="55">
        <f>SUM('9.1.2.'!D120,'9.2.2'!D120,'9.3.2'!D120,'9.4.2'!D120)</f>
        <v>0</v>
      </c>
    </row>
    <row r="119" spans="1:4" s="15" customFormat="1" ht="18" customHeight="1" thickBot="1">
      <c r="A119" s="63" t="s">
        <v>62</v>
      </c>
      <c r="B119" s="98" t="s">
        <v>39</v>
      </c>
      <c r="C119" s="55">
        <f>SUM('9.1.2.'!C121,'9.2.2'!C121,'9.3.2'!C121,'9.4.2'!C121)</f>
        <v>0</v>
      </c>
      <c r="D119" s="55">
        <f>SUM('9.1.2.'!D121,'9.2.2'!D121,'9.3.2'!D121,'9.4.2'!D121)</f>
        <v>0</v>
      </c>
    </row>
    <row r="120" spans="1:4" s="15" customFormat="1" ht="18" customHeight="1" thickBot="1">
      <c r="A120" s="60" t="s">
        <v>8</v>
      </c>
      <c r="B120" s="193" t="s">
        <v>257</v>
      </c>
      <c r="C120" s="53">
        <f>+C87+C103+C117</f>
        <v>2500000</v>
      </c>
      <c r="D120" s="53">
        <f>+D87+D103+D117</f>
        <v>2650000</v>
      </c>
    </row>
    <row r="121" spans="1:4" s="15" customFormat="1" ht="18" customHeight="1" thickBot="1">
      <c r="A121" s="60" t="s">
        <v>9</v>
      </c>
      <c r="B121" s="193" t="s">
        <v>360</v>
      </c>
      <c r="C121" s="53">
        <f>+C122+C123+C124</f>
        <v>0</v>
      </c>
      <c r="D121" s="53">
        <f>+D122+D123+D124</f>
        <v>0</v>
      </c>
    </row>
    <row r="122" spans="1:4" s="15" customFormat="1" ht="18" customHeight="1">
      <c r="A122" s="61" t="s">
        <v>65</v>
      </c>
      <c r="B122" s="102" t="s">
        <v>258</v>
      </c>
      <c r="C122" s="55">
        <f>SUM('9.1.2.'!C124,'9.2.2'!C124,'9.3.2'!C124,'9.4.2'!C124)</f>
        <v>0</v>
      </c>
      <c r="D122" s="55">
        <f>SUM('9.1.2.'!D124,'9.2.2'!D124,'9.3.2'!D124,'9.4.2'!D124)</f>
        <v>0</v>
      </c>
    </row>
    <row r="123" spans="1:4" s="15" customFormat="1" ht="18" customHeight="1">
      <c r="A123" s="61" t="s">
        <v>66</v>
      </c>
      <c r="B123" s="102" t="s">
        <v>361</v>
      </c>
      <c r="C123" s="55">
        <f>SUM('9.1.2.'!C125,'9.2.2'!C125,'9.3.2'!C125,'9.4.2'!C125)</f>
        <v>0</v>
      </c>
      <c r="D123" s="55">
        <f>SUM('9.1.2.'!D125,'9.2.2'!D125,'9.3.2'!D125,'9.4.2'!D125)</f>
        <v>0</v>
      </c>
    </row>
    <row r="124" spans="1:4" s="15" customFormat="1" ht="18" customHeight="1" thickBot="1">
      <c r="A124" s="82" t="s">
        <v>67</v>
      </c>
      <c r="B124" s="206" t="s">
        <v>259</v>
      </c>
      <c r="C124" s="55">
        <f>SUM('9.1.2.'!C126,'9.2.2'!C126,'9.3.2'!C126,'9.4.2'!C126)</f>
        <v>0</v>
      </c>
      <c r="D124" s="55">
        <f>SUM('9.1.2.'!D126,'9.2.2'!D126,'9.3.2'!D126,'9.4.2'!D126)</f>
        <v>0</v>
      </c>
    </row>
    <row r="125" spans="1:4" s="15" customFormat="1" ht="18" customHeight="1" thickBot="1">
      <c r="A125" s="60" t="s">
        <v>10</v>
      </c>
      <c r="B125" s="193" t="s">
        <v>294</v>
      </c>
      <c r="C125" s="53">
        <f>+C126+C127+C128+C129</f>
        <v>0</v>
      </c>
      <c r="D125" s="53">
        <f>+D126+D127+D128+D129</f>
        <v>0</v>
      </c>
    </row>
    <row r="126" spans="1:4" s="15" customFormat="1" ht="18" customHeight="1">
      <c r="A126" s="61" t="s">
        <v>68</v>
      </c>
      <c r="B126" s="102" t="s">
        <v>260</v>
      </c>
      <c r="C126" s="55">
        <f>SUM('9.1.2.'!C128,'9.2.2'!C128,'9.3.2'!C128,'9.4.2'!C128)</f>
        <v>0</v>
      </c>
      <c r="D126" s="55">
        <f>SUM('9.1.2.'!D128,'9.2.2'!D128,'9.3.2'!D128,'9.4.2'!D128)</f>
        <v>0</v>
      </c>
    </row>
    <row r="127" spans="1:4" s="15" customFormat="1" ht="18" customHeight="1">
      <c r="A127" s="61" t="s">
        <v>69</v>
      </c>
      <c r="B127" s="102" t="s">
        <v>261</v>
      </c>
      <c r="C127" s="55">
        <f>SUM('9.1.2.'!C129,'9.2.2'!C129,'9.3.2'!C129,'9.4.2'!C129)</f>
        <v>0</v>
      </c>
      <c r="D127" s="55">
        <f>SUM('9.1.2.'!D129,'9.2.2'!D129,'9.3.2'!D129,'9.4.2'!D129)</f>
        <v>0</v>
      </c>
    </row>
    <row r="128" spans="1:4" s="15" customFormat="1" ht="18" customHeight="1">
      <c r="A128" s="61" t="s">
        <v>177</v>
      </c>
      <c r="B128" s="102" t="s">
        <v>262</v>
      </c>
      <c r="C128" s="55">
        <f>SUM('9.1.2.'!C130,'9.2.2'!C130,'9.3.2'!C130,'9.4.2'!C130)</f>
        <v>0</v>
      </c>
      <c r="D128" s="55">
        <f>SUM('9.1.2.'!D130,'9.2.2'!D130,'9.3.2'!D130,'9.4.2'!D130)</f>
        <v>0</v>
      </c>
    </row>
    <row r="129" spans="1:4" s="15" customFormat="1" ht="18" customHeight="1" thickBot="1">
      <c r="A129" s="82" t="s">
        <v>178</v>
      </c>
      <c r="B129" s="206" t="s">
        <v>263</v>
      </c>
      <c r="C129" s="55">
        <f>SUM('9.1.2.'!C131,'9.2.2'!C131,'9.3.2'!C131,'9.4.2'!C131)</f>
        <v>0</v>
      </c>
      <c r="D129" s="55">
        <f>SUM('9.1.2.'!D131,'9.2.2'!D131,'9.3.2'!D131,'9.4.2'!D131)</f>
        <v>0</v>
      </c>
    </row>
    <row r="130" spans="1:4" s="15" customFormat="1" ht="18" customHeight="1" thickBot="1">
      <c r="A130" s="60" t="s">
        <v>11</v>
      </c>
      <c r="B130" s="193" t="s">
        <v>264</v>
      </c>
      <c r="C130" s="53">
        <f>+C131+C132+C133+C134</f>
        <v>0</v>
      </c>
      <c r="D130" s="53">
        <f>+D131+D132+D133+D134</f>
        <v>0</v>
      </c>
    </row>
    <row r="131" spans="1:4" s="15" customFormat="1" ht="18" customHeight="1">
      <c r="A131" s="61" t="s">
        <v>70</v>
      </c>
      <c r="B131" s="102" t="s">
        <v>265</v>
      </c>
      <c r="C131" s="55">
        <f>SUM('9.1.2.'!C133,'9.2.2'!C133,'9.3.2'!C133,'9.4.2'!C133)</f>
        <v>0</v>
      </c>
      <c r="D131" s="55">
        <f>SUM('9.1.2.'!D133,'9.2.2'!D133,'9.3.2'!D133,'9.4.2'!D133)</f>
        <v>0</v>
      </c>
    </row>
    <row r="132" spans="1:4" s="15" customFormat="1" ht="18" customHeight="1">
      <c r="A132" s="61" t="s">
        <v>71</v>
      </c>
      <c r="B132" s="102" t="s">
        <v>274</v>
      </c>
      <c r="C132" s="55">
        <f>SUM('9.1.2.'!C134,'9.2.2'!C134,'9.3.2'!C134,'9.4.2'!C134)</f>
        <v>0</v>
      </c>
      <c r="D132" s="55">
        <f>SUM('9.1.2.'!D134,'9.2.2'!D134,'9.3.2'!D134,'9.4.2'!D134)</f>
        <v>0</v>
      </c>
    </row>
    <row r="133" spans="1:4" s="15" customFormat="1" ht="18" customHeight="1">
      <c r="A133" s="61" t="s">
        <v>187</v>
      </c>
      <c r="B133" s="102" t="s">
        <v>266</v>
      </c>
      <c r="C133" s="55">
        <f>SUM('9.1.2.'!C135,'9.2.2'!C135,'9.3.2'!C135,'9.4.2'!C135)</f>
        <v>0</v>
      </c>
      <c r="D133" s="55">
        <f>SUM('9.1.2.'!D135,'9.2.2'!D135,'9.3.2'!D135,'9.4.2'!D135)</f>
        <v>0</v>
      </c>
    </row>
    <row r="134" spans="1:4" s="15" customFormat="1" ht="18" customHeight="1" thickBot="1">
      <c r="A134" s="82" t="s">
        <v>188</v>
      </c>
      <c r="B134" s="206" t="s">
        <v>320</v>
      </c>
      <c r="C134" s="55">
        <v>0</v>
      </c>
      <c r="D134" s="55">
        <v>0</v>
      </c>
    </row>
    <row r="135" spans="1:4" s="15" customFormat="1" ht="18" customHeight="1" thickBot="1">
      <c r="A135" s="60" t="s">
        <v>12</v>
      </c>
      <c r="B135" s="193" t="s">
        <v>267</v>
      </c>
      <c r="C135" s="85"/>
      <c r="D135" s="85"/>
    </row>
    <row r="136" spans="1:4" s="15" customFormat="1" ht="18" customHeight="1">
      <c r="A136" s="61" t="s">
        <v>113</v>
      </c>
      <c r="B136" s="102" t="s">
        <v>268</v>
      </c>
      <c r="C136" s="55">
        <f>SUM('9.1.2.'!C138,'9.2.2'!C138,'9.3.2'!C138,'9.4.2'!C138)</f>
        <v>0</v>
      </c>
      <c r="D136" s="55">
        <f>SUM('9.1.2.'!D138,'9.2.2'!D138,'9.3.2'!D138,'9.4.2'!D138)</f>
        <v>0</v>
      </c>
    </row>
    <row r="137" spans="1:4" s="15" customFormat="1" ht="18" customHeight="1">
      <c r="A137" s="61" t="s">
        <v>114</v>
      </c>
      <c r="B137" s="102" t="s">
        <v>269</v>
      </c>
      <c r="C137" s="55">
        <f>SUM('9.1.2.'!C139,'9.2.2'!C139,'9.3.2'!C139,'9.4.2'!C139)</f>
        <v>0</v>
      </c>
      <c r="D137" s="55">
        <f>SUM('9.1.2.'!D139,'9.2.2'!D139,'9.3.2'!D139,'9.4.2'!D139)</f>
        <v>0</v>
      </c>
    </row>
    <row r="138" spans="1:4" s="15" customFormat="1" ht="18" customHeight="1">
      <c r="A138" s="61" t="s">
        <v>132</v>
      </c>
      <c r="B138" s="102" t="s">
        <v>270</v>
      </c>
      <c r="C138" s="55">
        <f>SUM('9.1.2.'!C140,'9.2.2'!C140,'9.3.2'!C140,'9.4.2'!C140)</f>
        <v>0</v>
      </c>
      <c r="D138" s="55">
        <f>SUM('9.1.2.'!D140,'9.2.2'!D140,'9.3.2'!D140,'9.4.2'!D140)</f>
        <v>0</v>
      </c>
    </row>
    <row r="139" spans="1:4" s="15" customFormat="1" ht="18" customHeight="1" thickBot="1">
      <c r="A139" s="61" t="s">
        <v>190</v>
      </c>
      <c r="B139" s="102" t="s">
        <v>271</v>
      </c>
      <c r="C139" s="55">
        <f>SUM('9.1.2.'!C141,'9.2.2'!C141,'9.3.2'!C141,'9.4.2'!C141)</f>
        <v>0</v>
      </c>
      <c r="D139" s="55">
        <f>SUM('9.1.2.'!D141,'9.2.2'!D141,'9.3.2'!D141,'9.4.2'!D141)</f>
        <v>0</v>
      </c>
    </row>
    <row r="140" spans="1:4" s="15" customFormat="1" ht="18" customHeight="1" thickBot="1">
      <c r="A140" s="60" t="s">
        <v>13</v>
      </c>
      <c r="B140" s="193" t="s">
        <v>272</v>
      </c>
      <c r="C140" s="86">
        <f>+C121+C125+C130+C135</f>
        <v>0</v>
      </c>
      <c r="D140" s="86">
        <f>+D121+D125+D130+D135</f>
        <v>0</v>
      </c>
    </row>
    <row r="141" spans="1:4" s="15" customFormat="1" ht="18" customHeight="1" thickBot="1">
      <c r="A141" s="87" t="s">
        <v>14</v>
      </c>
      <c r="B141" s="207" t="s">
        <v>273</v>
      </c>
      <c r="C141" s="86">
        <f>+C120+C140</f>
        <v>2500000</v>
      </c>
      <c r="D141" s="86">
        <f>+D120+D140</f>
        <v>2650000</v>
      </c>
    </row>
    <row r="142" spans="1:4" s="15" customFormat="1" ht="18" customHeight="1" thickBot="1">
      <c r="A142" s="88"/>
      <c r="B142" s="89"/>
      <c r="C142" s="75"/>
      <c r="D142" s="75"/>
    </row>
    <row r="143" spans="1:6" s="15" customFormat="1" ht="18" customHeight="1" thickBot="1">
      <c r="A143" s="90" t="s">
        <v>338</v>
      </c>
      <c r="B143" s="91"/>
      <c r="C143" s="92"/>
      <c r="D143" s="92"/>
      <c r="E143" s="23"/>
      <c r="F143" s="23"/>
    </row>
    <row r="144" spans="1:4" s="21" customFormat="1" ht="18" customHeight="1" thickBot="1">
      <c r="A144" s="90" t="s">
        <v>128</v>
      </c>
      <c r="B144" s="91"/>
      <c r="C144" s="92"/>
      <c r="D144" s="92"/>
    </row>
    <row r="145" spans="3:4" s="15" customFormat="1" ht="18" customHeight="1">
      <c r="C145" s="24"/>
      <c r="D145" s="24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
2019. ÉVI KÖLTSÉGVETÉSÉNEK ÖSSZEVONT MÉRLEGE
&amp;10
&amp;R&amp;"Times New Roman CE,Félkövér dőlt"&amp;11 1. melléklet az 6/2019 (IX.30.) önkormányzati rendelethez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5"/>
  <sheetViews>
    <sheetView view="pageBreakPreview" zoomScale="60" workbookViewId="0" topLeftCell="A1">
      <selection activeCell="E9" sqref="E9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21.625" style="11" customWidth="1"/>
    <col min="4" max="5" width="16.00390625" style="11" bestFit="1" customWidth="1"/>
    <col min="6" max="16384" width="9.375" style="12" customWidth="1"/>
  </cols>
  <sheetData>
    <row r="1" spans="1:3" s="15" customFormat="1" ht="18" customHeight="1">
      <c r="A1" s="281" t="s">
        <v>2</v>
      </c>
      <c r="B1" s="281"/>
      <c r="C1" s="281"/>
    </row>
    <row r="2" spans="1:5" s="15" customFormat="1" ht="18" customHeight="1" thickBot="1">
      <c r="A2" s="282"/>
      <c r="B2" s="282"/>
      <c r="C2" s="16"/>
      <c r="D2" s="16"/>
      <c r="E2" s="16" t="s">
        <v>342</v>
      </c>
    </row>
    <row r="3" spans="1:5" s="15" customFormat="1" ht="29.25" thickBot="1">
      <c r="A3" s="224" t="s">
        <v>47</v>
      </c>
      <c r="B3" s="222" t="s">
        <v>4</v>
      </c>
      <c r="C3" s="223" t="s">
        <v>315</v>
      </c>
      <c r="D3" s="223" t="s">
        <v>387</v>
      </c>
      <c r="E3" s="223" t="s">
        <v>388</v>
      </c>
    </row>
    <row r="4" spans="1:5" s="21" customFormat="1" ht="18" customHeight="1" thickBot="1">
      <c r="A4" s="225">
        <v>1</v>
      </c>
      <c r="B4" s="226">
        <v>2</v>
      </c>
      <c r="C4" s="227">
        <v>3</v>
      </c>
      <c r="D4" s="227">
        <v>4</v>
      </c>
      <c r="E4" s="227">
        <v>5</v>
      </c>
    </row>
    <row r="5" spans="1:5" s="21" customFormat="1" ht="18" customHeight="1" thickBot="1">
      <c r="A5" s="52" t="s">
        <v>5</v>
      </c>
      <c r="B5" s="189" t="s">
        <v>152</v>
      </c>
      <c r="C5" s="53">
        <f>SUM(C6:C9)</f>
        <v>0</v>
      </c>
      <c r="D5" s="53">
        <f>SUM(D6:D9)</f>
        <v>0</v>
      </c>
      <c r="E5" s="53">
        <f>SUM(E6:E9)</f>
        <v>0</v>
      </c>
    </row>
    <row r="6" spans="1:5" s="21" customFormat="1" ht="27">
      <c r="A6" s="61" t="s">
        <v>72</v>
      </c>
      <c r="B6" s="169" t="s">
        <v>321</v>
      </c>
      <c r="C6" s="55">
        <f>SUM('9.1.3'!C8,'9.2.3'!C8,'9.3.3'!C8,'9.4.3'!C8)</f>
        <v>0</v>
      </c>
      <c r="D6" s="55">
        <f>SUM('9.1.3'!D8,'9.2.3'!D8,'9.3.3'!D8,'9.4.3'!D8)</f>
        <v>0</v>
      </c>
      <c r="E6" s="55">
        <f>SUM('9.1.3'!E8,'9.2.3'!E8,'9.3.3'!E8,'9.4.3'!E8)</f>
        <v>0</v>
      </c>
    </row>
    <row r="7" spans="1:5" s="21" customFormat="1" ht="27">
      <c r="A7" s="62" t="s">
        <v>73</v>
      </c>
      <c r="B7" s="93" t="s">
        <v>322</v>
      </c>
      <c r="C7" s="55">
        <f>SUM('9.1.3'!C9,'9.2.3'!C9,'9.3.3'!C9,'9.4.3'!C9)</f>
        <v>0</v>
      </c>
      <c r="D7" s="55">
        <f>SUM('9.1.3'!D9,'9.2.3'!D9,'9.3.3'!D9,'9.4.3'!D9)</f>
        <v>0</v>
      </c>
      <c r="E7" s="55">
        <f>SUM('9.1.3'!E9,'9.2.3'!E9,'9.3.3'!E9,'9.4.3'!E9)</f>
        <v>0</v>
      </c>
    </row>
    <row r="8" spans="1:5" s="21" customFormat="1" ht="27">
      <c r="A8" s="62" t="s">
        <v>74</v>
      </c>
      <c r="B8" s="93" t="s">
        <v>323</v>
      </c>
      <c r="C8" s="55">
        <f>SUM('9.1.3'!C10,'9.2.3'!C10,'9.3.3'!C10,'9.4.3'!C10)</f>
        <v>0</v>
      </c>
      <c r="D8" s="55">
        <f>SUM('9.1.3'!D10,'9.2.3'!D10,'9.3.3'!D10,'9.4.3'!D10)</f>
        <v>0</v>
      </c>
      <c r="E8" s="55">
        <f>SUM('9.1.3'!E10,'9.2.3'!E10,'9.3.3'!E10,'9.4.3'!E10)</f>
        <v>0</v>
      </c>
    </row>
    <row r="9" spans="1:5" s="21" customFormat="1" ht="18.75">
      <c r="A9" s="62" t="s">
        <v>317</v>
      </c>
      <c r="B9" s="93" t="s">
        <v>324</v>
      </c>
      <c r="C9" s="55">
        <f>SUM('9.1.3'!C11,'9.2.3'!C11,'9.3.3'!C11,'9.4.3'!C11)</f>
        <v>0</v>
      </c>
      <c r="D9" s="55">
        <f>SUM('9.1.3'!D11,'9.2.3'!D11,'9.3.3'!D11,'9.4.3'!D11)</f>
        <v>0</v>
      </c>
      <c r="E9" s="55">
        <f>SUM('9.1.3'!E11,'9.2.3'!E11,'9.3.3'!E11,'9.4.3'!E11)</f>
        <v>0</v>
      </c>
    </row>
    <row r="10" spans="1:5" s="21" customFormat="1" ht="25.5">
      <c r="A10" s="62" t="s">
        <v>86</v>
      </c>
      <c r="B10" s="190" t="s">
        <v>326</v>
      </c>
      <c r="C10" s="58"/>
      <c r="D10" s="58"/>
      <c r="E10" s="58"/>
    </row>
    <row r="11" spans="1:5" s="21" customFormat="1" ht="19.5" thickBot="1">
      <c r="A11" s="63" t="s">
        <v>318</v>
      </c>
      <c r="B11" s="93" t="s">
        <v>325</v>
      </c>
      <c r="C11" s="59"/>
      <c r="D11" s="59"/>
      <c r="E11" s="59"/>
    </row>
    <row r="12" spans="1:5" s="21" customFormat="1" ht="18" customHeight="1" thickBot="1">
      <c r="A12" s="60" t="s">
        <v>6</v>
      </c>
      <c r="B12" s="191" t="s">
        <v>355</v>
      </c>
      <c r="C12" s="53">
        <f>+C13+C14+C15+C16+C17</f>
        <v>0</v>
      </c>
      <c r="D12" s="53">
        <f>+D13+D14+D15+D16+D17</f>
        <v>0</v>
      </c>
      <c r="E12" s="53">
        <f>+E13+E14+E15+E16+E17</f>
        <v>0</v>
      </c>
    </row>
    <row r="13" spans="1:5" s="21" customFormat="1" ht="18" customHeight="1">
      <c r="A13" s="61" t="s">
        <v>78</v>
      </c>
      <c r="B13" s="169" t="s">
        <v>153</v>
      </c>
      <c r="C13" s="55">
        <f>SUM('9.1.3'!C15,'9.2.3'!C15,'9.3.3'!C15,'9.4.3'!C15)</f>
        <v>0</v>
      </c>
      <c r="D13" s="55">
        <f>SUM('9.1.3'!D15,'9.2.3'!D15,'9.3.3'!D15,'9.4.3'!D15)</f>
        <v>0</v>
      </c>
      <c r="E13" s="55">
        <f>SUM('9.1.3'!E15,'9.2.3'!E15,'9.3.3'!E15,'9.4.3'!E15)</f>
        <v>0</v>
      </c>
    </row>
    <row r="14" spans="1:5" s="21" customFormat="1" ht="27">
      <c r="A14" s="62" t="s">
        <v>79</v>
      </c>
      <c r="B14" s="93" t="s">
        <v>154</v>
      </c>
      <c r="C14" s="55">
        <f>SUM('9.1.3'!C16,'9.2.3'!C16,'9.3.3'!C16,'9.4.3'!C16)</f>
        <v>0</v>
      </c>
      <c r="D14" s="55">
        <f>SUM('9.1.3'!D16,'9.2.3'!D16,'9.3.3'!D16,'9.4.3'!D16)</f>
        <v>0</v>
      </c>
      <c r="E14" s="55">
        <f>SUM('9.1.3'!E16,'9.2.3'!E16,'9.3.3'!E16,'9.4.3'!E16)</f>
        <v>0</v>
      </c>
    </row>
    <row r="15" spans="1:5" s="21" customFormat="1" ht="27">
      <c r="A15" s="62" t="s">
        <v>80</v>
      </c>
      <c r="B15" s="93" t="s">
        <v>304</v>
      </c>
      <c r="C15" s="55">
        <f>SUM('9.1.3'!C17,'9.2.3'!C17,'9.3.3'!C17,'9.4.3'!C17)</f>
        <v>0</v>
      </c>
      <c r="D15" s="55">
        <f>SUM('9.1.3'!D17,'9.2.3'!D17,'9.3.3'!D17,'9.4.3'!D17)</f>
        <v>0</v>
      </c>
      <c r="E15" s="55">
        <f>SUM('9.1.3'!E17,'9.2.3'!E17,'9.3.3'!E17,'9.4.3'!E17)</f>
        <v>0</v>
      </c>
    </row>
    <row r="16" spans="1:5" s="21" customFormat="1" ht="27">
      <c r="A16" s="62" t="s">
        <v>81</v>
      </c>
      <c r="B16" s="93" t="s">
        <v>305</v>
      </c>
      <c r="C16" s="55">
        <f>SUM('9.1.3'!C18,'9.2.3'!C18,'9.3.3'!C18,'9.4.3'!C18)</f>
        <v>0</v>
      </c>
      <c r="D16" s="55">
        <f>SUM('9.1.3'!D18,'9.2.3'!D18,'9.3.3'!D18,'9.4.3'!D18)</f>
        <v>0</v>
      </c>
      <c r="E16" s="55">
        <f>SUM('9.1.3'!E18,'9.2.3'!E18,'9.3.3'!E18,'9.4.3'!E18)</f>
        <v>0</v>
      </c>
    </row>
    <row r="17" spans="1:5" s="21" customFormat="1" ht="25.5">
      <c r="A17" s="62" t="s">
        <v>82</v>
      </c>
      <c r="B17" s="51" t="s">
        <v>327</v>
      </c>
      <c r="C17" s="55">
        <f>SUM('9.1.3'!C19,'9.2.3'!C19,'9.3.3'!C19,'9.4.3'!C19)</f>
        <v>0</v>
      </c>
      <c r="D17" s="55">
        <f>SUM('9.1.3'!D19,'9.2.3'!D19,'9.3.3'!D19,'9.4.3'!D19)</f>
        <v>0</v>
      </c>
      <c r="E17" s="55">
        <f>SUM('9.1.3'!E19,'9.2.3'!E19,'9.3.3'!E19,'9.4.3'!E19)</f>
        <v>0</v>
      </c>
    </row>
    <row r="18" spans="1:5" s="21" customFormat="1" ht="19.5" thickBot="1">
      <c r="A18" s="63" t="s">
        <v>91</v>
      </c>
      <c r="B18" s="192" t="s">
        <v>155</v>
      </c>
      <c r="C18" s="55">
        <f>SUM('9.1.3'!C20,'9.2.3'!C20,'9.3.3'!C20,'9.4.3'!C20)</f>
        <v>0</v>
      </c>
      <c r="D18" s="55">
        <f>SUM('9.1.3'!D20,'9.2.3'!D20,'9.3.3'!D20,'9.4.3'!D20)</f>
        <v>0</v>
      </c>
      <c r="E18" s="55">
        <f>SUM('9.1.3'!E20,'9.2.3'!E20,'9.3.3'!E20,'9.4.3'!E20)</f>
        <v>0</v>
      </c>
    </row>
    <row r="19" spans="1:5" s="21" customFormat="1" ht="18" customHeight="1" thickBot="1">
      <c r="A19" s="60" t="s">
        <v>7</v>
      </c>
      <c r="B19" s="193" t="s">
        <v>356</v>
      </c>
      <c r="C19" s="53">
        <f>+C20+C21+C22+C23+C24</f>
        <v>0</v>
      </c>
      <c r="D19" s="53">
        <f>+D20+D21+D22+D23+D24</f>
        <v>0</v>
      </c>
      <c r="E19" s="53">
        <f>+E20+E21+E22+E23+E24</f>
        <v>0</v>
      </c>
    </row>
    <row r="20" spans="1:5" s="21" customFormat="1" ht="18.75">
      <c r="A20" s="61" t="s">
        <v>61</v>
      </c>
      <c r="B20" s="169" t="s">
        <v>319</v>
      </c>
      <c r="C20" s="55">
        <f>SUM('9.1.3'!C22,'9.2.3'!C22,'9.3.3'!C22,'9.4.3'!C22)</f>
        <v>0</v>
      </c>
      <c r="D20" s="55">
        <f>SUM('9.1.3'!D22,'9.2.3'!D22,'9.3.3'!D22,'9.4.3'!D22)</f>
        <v>0</v>
      </c>
      <c r="E20" s="55">
        <f>SUM('9.1.3'!E22,'9.2.3'!E22,'9.3.3'!E22,'9.4.3'!E22)</f>
        <v>0</v>
      </c>
    </row>
    <row r="21" spans="1:5" s="21" customFormat="1" ht="27">
      <c r="A21" s="62" t="s">
        <v>62</v>
      </c>
      <c r="B21" s="93" t="s">
        <v>156</v>
      </c>
      <c r="C21" s="55">
        <f>SUM('9.1.3'!C23,'9.2.3'!C23,'9.3.3'!C23,'9.4.3'!C23)</f>
        <v>0</v>
      </c>
      <c r="D21" s="55">
        <f>SUM('9.1.3'!D23,'9.2.3'!D23,'9.3.3'!D23,'9.4.3'!D23)</f>
        <v>0</v>
      </c>
      <c r="E21" s="55">
        <f>SUM('9.1.3'!E23,'9.2.3'!E23,'9.3.3'!E23,'9.4.3'!E23)</f>
        <v>0</v>
      </c>
    </row>
    <row r="22" spans="1:5" s="21" customFormat="1" ht="27">
      <c r="A22" s="62" t="s">
        <v>63</v>
      </c>
      <c r="B22" s="93" t="s">
        <v>306</v>
      </c>
      <c r="C22" s="55">
        <f>SUM('9.1.3'!C24,'9.2.3'!C24,'9.3.3'!C24,'9.4.3'!C24)</f>
        <v>0</v>
      </c>
      <c r="D22" s="55">
        <f>SUM('9.1.3'!D24,'9.2.3'!D24,'9.3.3'!D24,'9.4.3'!D24)</f>
        <v>0</v>
      </c>
      <c r="E22" s="55">
        <f>SUM('9.1.3'!E24,'9.2.3'!E24,'9.3.3'!E24,'9.4.3'!E24)</f>
        <v>0</v>
      </c>
    </row>
    <row r="23" spans="1:5" s="21" customFormat="1" ht="27">
      <c r="A23" s="62" t="s">
        <v>64</v>
      </c>
      <c r="B23" s="93" t="s">
        <v>307</v>
      </c>
      <c r="C23" s="55">
        <f>SUM('9.1.3'!C25,'9.2.3'!C25,'9.3.3'!C25,'9.4.3'!C25)</f>
        <v>0</v>
      </c>
      <c r="D23" s="55">
        <f>SUM('9.1.3'!D25,'9.2.3'!D25,'9.3.3'!D25,'9.4.3'!D25)</f>
        <v>0</v>
      </c>
      <c r="E23" s="55">
        <f>SUM('9.1.3'!E25,'9.2.3'!E25,'9.3.3'!E25,'9.4.3'!E25)</f>
        <v>0</v>
      </c>
    </row>
    <row r="24" spans="1:5" s="21" customFormat="1" ht="18.75">
      <c r="A24" s="62" t="s">
        <v>103</v>
      </c>
      <c r="B24" s="93" t="s">
        <v>157</v>
      </c>
      <c r="C24" s="55">
        <f>SUM('9.1.3'!C26,'9.2.3'!C26,'9.3.3'!C26,'9.4.3'!C26)</f>
        <v>0</v>
      </c>
      <c r="D24" s="55">
        <f>SUM('9.1.3'!D26,'9.2.3'!D26,'9.3.3'!D26,'9.4.3'!D26)</f>
        <v>0</v>
      </c>
      <c r="E24" s="55">
        <f>SUM('9.1.3'!E26,'9.2.3'!E26,'9.3.3'!E26,'9.4.3'!E26)</f>
        <v>0</v>
      </c>
    </row>
    <row r="25" spans="1:5" s="21" customFormat="1" ht="18" customHeight="1" thickBot="1">
      <c r="A25" s="63" t="s">
        <v>104</v>
      </c>
      <c r="B25" s="192" t="s">
        <v>158</v>
      </c>
      <c r="C25" s="55">
        <f>SUM('9.1.3'!C27,'9.2.3'!C27,'9.3.3'!C27,'9.4.3'!C27)</f>
        <v>0</v>
      </c>
      <c r="D25" s="55">
        <f>SUM('9.1.3'!D27,'9.2.3'!D27,'9.3.3'!D27,'9.4.3'!D27)</f>
        <v>0</v>
      </c>
      <c r="E25" s="55">
        <f>SUM('9.1.3'!E27,'9.2.3'!E27,'9.3.3'!E27,'9.4.3'!E27)</f>
        <v>0</v>
      </c>
    </row>
    <row r="26" spans="1:5" s="21" customFormat="1" ht="18" customHeight="1" thickBot="1">
      <c r="A26" s="60" t="s">
        <v>105</v>
      </c>
      <c r="B26" s="193" t="s">
        <v>159</v>
      </c>
      <c r="C26" s="53">
        <f>+C27+C30+C31+C32</f>
        <v>0</v>
      </c>
      <c r="D26" s="53">
        <f>+D27+D30+D31+D32</f>
        <v>0</v>
      </c>
      <c r="E26" s="53">
        <f>+E27+E30+E31+E32</f>
        <v>0</v>
      </c>
    </row>
    <row r="27" spans="1:5" s="21" customFormat="1" ht="18" customHeight="1">
      <c r="A27" s="61" t="s">
        <v>160</v>
      </c>
      <c r="B27" s="169" t="s">
        <v>166</v>
      </c>
      <c r="C27" s="66">
        <f>SUM(C28:C29)</f>
        <v>0</v>
      </c>
      <c r="D27" s="66">
        <f>SUM(D28:D29)</f>
        <v>0</v>
      </c>
      <c r="E27" s="66">
        <f>SUM(E28:E29)</f>
        <v>0</v>
      </c>
    </row>
    <row r="28" spans="1:5" s="21" customFormat="1" ht="18" customHeight="1">
      <c r="A28" s="62" t="s">
        <v>161</v>
      </c>
      <c r="B28" s="93" t="s">
        <v>329</v>
      </c>
      <c r="C28" s="55">
        <f>SUM('9.1.3'!C30,'9.2.3'!C30,'9.3.3'!C30,'9.4.3'!C30)</f>
        <v>0</v>
      </c>
      <c r="D28" s="55">
        <f>SUM('9.1.3'!D30,'9.2.3'!D30,'9.3.3'!D30,'9.4.3'!D30)</f>
        <v>0</v>
      </c>
      <c r="E28" s="55">
        <f>SUM('9.1.3'!E30,'9.2.3'!E30,'9.3.3'!E30,'9.4.3'!E30)</f>
        <v>0</v>
      </c>
    </row>
    <row r="29" spans="1:5" s="21" customFormat="1" ht="18" customHeight="1">
      <c r="A29" s="62" t="s">
        <v>162</v>
      </c>
      <c r="B29" s="93" t="s">
        <v>330</v>
      </c>
      <c r="C29" s="55">
        <f>SUM('9.1.3'!C31,'9.2.3'!C31,'9.3.3'!C31,'9.4.3'!C31)</f>
        <v>0</v>
      </c>
      <c r="D29" s="55">
        <f>SUM('9.1.3'!D31,'9.2.3'!D31,'9.3.3'!D31,'9.4.3'!D31)</f>
        <v>0</v>
      </c>
      <c r="E29" s="55">
        <f>SUM('9.1.3'!E31,'9.2.3'!E31,'9.3.3'!E31,'9.4.3'!E31)</f>
        <v>0</v>
      </c>
    </row>
    <row r="30" spans="1:5" s="21" customFormat="1" ht="18" customHeight="1">
      <c r="A30" s="62" t="s">
        <v>163</v>
      </c>
      <c r="B30" s="93" t="s">
        <v>331</v>
      </c>
      <c r="C30" s="55">
        <f>SUM('9.1.3'!C32,'9.2.3'!C32,'9.3.3'!C32,'9.4.3'!C32)</f>
        <v>0</v>
      </c>
      <c r="D30" s="55">
        <f>SUM('9.1.3'!D32,'9.2.3'!D32,'9.3.3'!D32,'9.4.3'!D32)</f>
        <v>0</v>
      </c>
      <c r="E30" s="55">
        <f>SUM('9.1.3'!E32,'9.2.3'!E32,'9.3.3'!E32,'9.4.3'!E32)</f>
        <v>0</v>
      </c>
    </row>
    <row r="31" spans="1:5" s="21" customFormat="1" ht="18.75">
      <c r="A31" s="62" t="s">
        <v>164</v>
      </c>
      <c r="B31" s="93" t="s">
        <v>167</v>
      </c>
      <c r="C31" s="55">
        <f>SUM('9.1.3'!C33,'9.2.3'!C33,'9.3.3'!C33,'9.4.3'!C33)</f>
        <v>0</v>
      </c>
      <c r="D31" s="55">
        <f>SUM('9.1.3'!D33,'9.2.3'!D33,'9.3.3'!D33,'9.4.3'!D33)</f>
        <v>0</v>
      </c>
      <c r="E31" s="55">
        <f>SUM('9.1.3'!E33,'9.2.3'!E33,'9.3.3'!E33,'9.4.3'!E33)</f>
        <v>0</v>
      </c>
    </row>
    <row r="32" spans="1:5" s="21" customFormat="1" ht="18" customHeight="1" thickBot="1">
      <c r="A32" s="63" t="s">
        <v>165</v>
      </c>
      <c r="B32" s="192" t="s">
        <v>168</v>
      </c>
      <c r="C32" s="55">
        <f>SUM('9.1.3'!C34,'9.2.3'!C34,'9.3.3'!C34,'9.4.3'!C34)</f>
        <v>0</v>
      </c>
      <c r="D32" s="55">
        <f>SUM('9.1.3'!D34,'9.2.3'!D34,'9.3.3'!D34,'9.4.3'!D34)</f>
        <v>0</v>
      </c>
      <c r="E32" s="55">
        <f>SUM('9.1.3'!E34,'9.2.3'!E34,'9.3.3'!E34,'9.4.3'!E34)</f>
        <v>0</v>
      </c>
    </row>
    <row r="33" spans="1:5" s="21" customFormat="1" ht="18" customHeight="1" thickBot="1">
      <c r="A33" s="60" t="s">
        <v>9</v>
      </c>
      <c r="B33" s="193" t="s">
        <v>169</v>
      </c>
      <c r="C33" s="53">
        <f>SUM(C34:C43)</f>
        <v>0</v>
      </c>
      <c r="D33" s="53">
        <f>SUM(D34:D43)</f>
        <v>0</v>
      </c>
      <c r="E33" s="53">
        <f>SUM(E34:E43)</f>
        <v>0</v>
      </c>
    </row>
    <row r="34" spans="1:5" s="21" customFormat="1" ht="18" customHeight="1">
      <c r="A34" s="61" t="s">
        <v>65</v>
      </c>
      <c r="B34" s="169" t="s">
        <v>172</v>
      </c>
      <c r="C34" s="55">
        <f>SUM('9.1.3'!C36,'9.2.3'!C36,'9.3.3'!C36,'9.4.3'!C36)</f>
        <v>0</v>
      </c>
      <c r="D34" s="55">
        <f>SUM('9.1.3'!D36,'9.2.3'!D36,'9.3.3'!D36,'9.4.3'!D36)</f>
        <v>0</v>
      </c>
      <c r="E34" s="55">
        <f>SUM('9.1.3'!E36,'9.2.3'!E36,'9.3.3'!E36,'9.4.3'!E36)</f>
        <v>0</v>
      </c>
    </row>
    <row r="35" spans="1:5" s="21" customFormat="1" ht="18" customHeight="1">
      <c r="A35" s="62" t="s">
        <v>66</v>
      </c>
      <c r="B35" s="93" t="s">
        <v>332</v>
      </c>
      <c r="C35" s="55">
        <f>SUM('9.1.3'!C37,'9.2.3'!C37,'9.3.3'!C37,'9.4.3'!C37)</f>
        <v>0</v>
      </c>
      <c r="D35" s="55">
        <f>SUM('9.1.3'!D37,'9.2.3'!D37,'9.3.3'!D37,'9.4.3'!D37)</f>
        <v>0</v>
      </c>
      <c r="E35" s="55">
        <f>SUM('9.1.3'!E37,'9.2.3'!E37,'9.3.3'!E37,'9.4.3'!E37)</f>
        <v>0</v>
      </c>
    </row>
    <row r="36" spans="1:5" s="21" customFormat="1" ht="18" customHeight="1">
      <c r="A36" s="62" t="s">
        <v>67</v>
      </c>
      <c r="B36" s="93" t="s">
        <v>333</v>
      </c>
      <c r="C36" s="55">
        <f>SUM('9.1.3'!C38,'9.2.3'!C38,'9.3.3'!C38,'9.4.3'!C38)</f>
        <v>0</v>
      </c>
      <c r="D36" s="55">
        <f>SUM('9.1.3'!D38,'9.2.3'!D38,'9.3.3'!D38,'9.4.3'!D38)</f>
        <v>0</v>
      </c>
      <c r="E36" s="55">
        <f>SUM('9.1.3'!E38,'9.2.3'!E38,'9.3.3'!E38,'9.4.3'!E38)</f>
        <v>0</v>
      </c>
    </row>
    <row r="37" spans="1:5" s="21" customFormat="1" ht="18" customHeight="1">
      <c r="A37" s="62" t="s">
        <v>107</v>
      </c>
      <c r="B37" s="93" t="s">
        <v>334</v>
      </c>
      <c r="C37" s="55">
        <f>SUM('9.1.3'!C39,'9.2.3'!C39,'9.3.3'!C39,'9.4.3'!C39)</f>
        <v>0</v>
      </c>
      <c r="D37" s="55">
        <f>SUM('9.1.3'!D39,'9.2.3'!D39,'9.3.3'!D39,'9.4.3'!D39)</f>
        <v>0</v>
      </c>
      <c r="E37" s="55">
        <f>SUM('9.1.3'!E39,'9.2.3'!E39,'9.3.3'!E39,'9.4.3'!E39)</f>
        <v>0</v>
      </c>
    </row>
    <row r="38" spans="1:5" s="21" customFormat="1" ht="18" customHeight="1">
      <c r="A38" s="62" t="s">
        <v>108</v>
      </c>
      <c r="B38" s="93" t="s">
        <v>335</v>
      </c>
      <c r="C38" s="55">
        <f>SUM('9.1.3'!C40,'9.2.3'!C40,'9.3.3'!C40,'9.4.3'!C40)</f>
        <v>0</v>
      </c>
      <c r="D38" s="55">
        <f>SUM('9.1.3'!D40,'9.2.3'!D40,'9.3.3'!D40,'9.4.3'!D40)</f>
        <v>0</v>
      </c>
      <c r="E38" s="55">
        <f>SUM('9.1.3'!E40,'9.2.3'!E40,'9.3.3'!E40,'9.4.3'!E40)</f>
        <v>0</v>
      </c>
    </row>
    <row r="39" spans="1:5" s="21" customFormat="1" ht="18" customHeight="1">
      <c r="A39" s="62" t="s">
        <v>109</v>
      </c>
      <c r="B39" s="93" t="s">
        <v>336</v>
      </c>
      <c r="C39" s="55">
        <f>SUM('9.1.3'!C41,'9.2.3'!C41,'9.3.3'!C41,'9.4.3'!C41)</f>
        <v>0</v>
      </c>
      <c r="D39" s="55">
        <f>SUM('9.1.3'!D41,'9.2.3'!D41,'9.3.3'!D41,'9.4.3'!D41)</f>
        <v>0</v>
      </c>
      <c r="E39" s="55">
        <f>SUM('9.1.3'!E41,'9.2.3'!E41,'9.3.3'!E41,'9.4.3'!E41)</f>
        <v>0</v>
      </c>
    </row>
    <row r="40" spans="1:5" s="21" customFormat="1" ht="18" customHeight="1">
      <c r="A40" s="62" t="s">
        <v>110</v>
      </c>
      <c r="B40" s="93" t="s">
        <v>173</v>
      </c>
      <c r="C40" s="55">
        <f>SUM('9.1.3'!C42,'9.2.3'!C42,'9.3.3'!C42,'9.4.3'!C42)</f>
        <v>0</v>
      </c>
      <c r="D40" s="55">
        <f>SUM('9.1.3'!D42,'9.2.3'!D42,'9.3.3'!D42,'9.4.3'!D42)</f>
        <v>0</v>
      </c>
      <c r="E40" s="55">
        <f>SUM('9.1.3'!E42,'9.2.3'!E42,'9.3.3'!E42,'9.4.3'!E42)</f>
        <v>0</v>
      </c>
    </row>
    <row r="41" spans="1:5" s="21" customFormat="1" ht="18" customHeight="1">
      <c r="A41" s="62" t="s">
        <v>111</v>
      </c>
      <c r="B41" s="93" t="s">
        <v>174</v>
      </c>
      <c r="C41" s="55">
        <f>SUM('9.1.3'!C43,'9.2.3'!C43,'9.3.3'!C43,'9.4.3'!C43)</f>
        <v>0</v>
      </c>
      <c r="D41" s="55">
        <f>SUM('9.1.3'!D43,'9.2.3'!D43,'9.3.3'!D43,'9.4.3'!D43)</f>
        <v>0</v>
      </c>
      <c r="E41" s="55">
        <f>SUM('9.1.3'!E43,'9.2.3'!E43,'9.3.3'!E43,'9.4.3'!E43)</f>
        <v>0</v>
      </c>
    </row>
    <row r="42" spans="1:5" s="21" customFormat="1" ht="18" customHeight="1">
      <c r="A42" s="62" t="s">
        <v>170</v>
      </c>
      <c r="B42" s="93" t="s">
        <v>175</v>
      </c>
      <c r="C42" s="55">
        <f>SUM('9.1.3'!C44,'9.2.3'!C44,'9.3.3'!C44,'9.4.3'!C44)</f>
        <v>0</v>
      </c>
      <c r="D42" s="55">
        <f>SUM('9.1.3'!D44,'9.2.3'!D44,'9.3.3'!D44,'9.4.3'!D44)</f>
        <v>0</v>
      </c>
      <c r="E42" s="55">
        <f>SUM('9.1.3'!E44,'9.2.3'!E44,'9.3.3'!E44,'9.4.3'!E44)</f>
        <v>0</v>
      </c>
    </row>
    <row r="43" spans="1:5" s="21" customFormat="1" ht="18" customHeight="1" thickBot="1">
      <c r="A43" s="63" t="s">
        <v>171</v>
      </c>
      <c r="B43" s="192" t="s">
        <v>337</v>
      </c>
      <c r="C43" s="55">
        <f>SUM('9.1.3'!C45,'9.2.3'!C45,'9.3.3'!C45,'9.4.3'!C45)</f>
        <v>0</v>
      </c>
      <c r="D43" s="55">
        <f>SUM('9.1.3'!D45,'9.2.3'!D45,'9.3.3'!D45,'9.4.3'!D45)</f>
        <v>0</v>
      </c>
      <c r="E43" s="55">
        <f>SUM('9.1.3'!E45,'9.2.3'!E45,'9.3.3'!E45,'9.4.3'!E45)</f>
        <v>0</v>
      </c>
    </row>
    <row r="44" spans="1:5" s="21" customFormat="1" ht="18" customHeight="1" thickBot="1">
      <c r="A44" s="60" t="s">
        <v>10</v>
      </c>
      <c r="B44" s="193" t="s">
        <v>176</v>
      </c>
      <c r="C44" s="53">
        <f>SUM(C45:C49)</f>
        <v>0</v>
      </c>
      <c r="D44" s="53">
        <f>SUM(D45:D49)</f>
        <v>0</v>
      </c>
      <c r="E44" s="53">
        <f>SUM(E45:E49)</f>
        <v>0</v>
      </c>
    </row>
    <row r="45" spans="1:5" s="21" customFormat="1" ht="18" customHeight="1">
      <c r="A45" s="61" t="s">
        <v>68</v>
      </c>
      <c r="B45" s="169" t="s">
        <v>180</v>
      </c>
      <c r="C45" s="55">
        <f>SUM('9.1.3'!C47,'9.2.3'!C47,'9.3.3'!C47,'9.4.3'!C47)</f>
        <v>0</v>
      </c>
      <c r="D45" s="55">
        <f>SUM('9.1.3'!D47,'9.2.3'!D47,'9.3.3'!D47,'9.4.3'!D47)</f>
        <v>0</v>
      </c>
      <c r="E45" s="55">
        <f>SUM('9.1.3'!E47,'9.2.3'!E47,'9.3.3'!E47,'9.4.3'!E47)</f>
        <v>0</v>
      </c>
    </row>
    <row r="46" spans="1:5" s="21" customFormat="1" ht="18" customHeight="1">
      <c r="A46" s="62" t="s">
        <v>69</v>
      </c>
      <c r="B46" s="93" t="s">
        <v>181</v>
      </c>
      <c r="C46" s="55">
        <f>SUM('9.1.3'!C48,'9.2.3'!C48,'9.3.3'!C48,'9.4.3'!C48)</f>
        <v>0</v>
      </c>
      <c r="D46" s="55">
        <f>SUM('9.1.3'!D48,'9.2.3'!D48,'9.3.3'!D48,'9.4.3'!D48)</f>
        <v>0</v>
      </c>
      <c r="E46" s="55">
        <f>SUM('9.1.3'!E48,'9.2.3'!E48,'9.3.3'!E48,'9.4.3'!E48)</f>
        <v>0</v>
      </c>
    </row>
    <row r="47" spans="1:5" s="21" customFormat="1" ht="18" customHeight="1">
      <c r="A47" s="62" t="s">
        <v>177</v>
      </c>
      <c r="B47" s="93" t="s">
        <v>182</v>
      </c>
      <c r="C47" s="55">
        <f>SUM('9.1.3'!C49,'9.2.3'!C49,'9.3.3'!C49,'9.4.3'!C49)</f>
        <v>0</v>
      </c>
      <c r="D47" s="55">
        <f>SUM('9.1.3'!D49,'9.2.3'!D49,'9.3.3'!D49,'9.4.3'!D49)</f>
        <v>0</v>
      </c>
      <c r="E47" s="55">
        <f>SUM('9.1.3'!E49,'9.2.3'!E49,'9.3.3'!E49,'9.4.3'!E49)</f>
        <v>0</v>
      </c>
    </row>
    <row r="48" spans="1:5" s="21" customFormat="1" ht="18" customHeight="1">
      <c r="A48" s="62" t="s">
        <v>178</v>
      </c>
      <c r="B48" s="93" t="s">
        <v>183</v>
      </c>
      <c r="C48" s="55">
        <f>SUM('9.1.3'!C50,'9.2.3'!C50,'9.3.3'!C50,'9.4.3'!C50)</f>
        <v>0</v>
      </c>
      <c r="D48" s="55">
        <f>SUM('9.1.3'!D50,'9.2.3'!D50,'9.3.3'!D50,'9.4.3'!D50)</f>
        <v>0</v>
      </c>
      <c r="E48" s="55">
        <f>SUM('9.1.3'!E50,'9.2.3'!E50,'9.3.3'!E50,'9.4.3'!E50)</f>
        <v>0</v>
      </c>
    </row>
    <row r="49" spans="1:5" s="21" customFormat="1" ht="18" customHeight="1" thickBot="1">
      <c r="A49" s="63" t="s">
        <v>179</v>
      </c>
      <c r="B49" s="192" t="s">
        <v>184</v>
      </c>
      <c r="C49" s="55">
        <f>SUM('9.1.3'!C51,'9.2.3'!C51,'9.3.3'!C51,'9.4.3'!C51)</f>
        <v>0</v>
      </c>
      <c r="D49" s="55">
        <f>SUM('9.1.3'!D51,'9.2.3'!D51,'9.3.3'!D51,'9.4.3'!D51)</f>
        <v>0</v>
      </c>
      <c r="E49" s="55">
        <f>SUM('9.1.3'!E51,'9.2.3'!E51,'9.3.3'!E51,'9.4.3'!E51)</f>
        <v>0</v>
      </c>
    </row>
    <row r="50" spans="1:5" s="21" customFormat="1" ht="26.25" thickBot="1">
      <c r="A50" s="60" t="s">
        <v>112</v>
      </c>
      <c r="B50" s="193" t="s">
        <v>328</v>
      </c>
      <c r="C50" s="53" t="e">
        <f>SUM(C51:C53)</f>
        <v>#REF!</v>
      </c>
      <c r="D50" s="53" t="e">
        <f>SUM(D51:D53)</f>
        <v>#REF!</v>
      </c>
      <c r="E50" s="53" t="e">
        <f>SUM(E51:E53)</f>
        <v>#REF!</v>
      </c>
    </row>
    <row r="51" spans="1:5" s="21" customFormat="1" ht="27">
      <c r="A51" s="61" t="s">
        <v>70</v>
      </c>
      <c r="B51" s="169" t="s">
        <v>311</v>
      </c>
      <c r="C51" s="55" t="e">
        <f>SUM(#REF!,'9.2.3'!C53,'9.3.3'!C53,'9.4.3'!C53)</f>
        <v>#REF!</v>
      </c>
      <c r="D51" s="55" t="e">
        <f>SUM(#REF!,'9.2.3'!D53,'9.3.3'!D53,'9.4.3'!D53)</f>
        <v>#REF!</v>
      </c>
      <c r="E51" s="55" t="e">
        <f>SUM(#REF!,'9.2.3'!E53,'9.3.3'!E53,'9.4.3'!E53)</f>
        <v>#REF!</v>
      </c>
    </row>
    <row r="52" spans="1:5" s="21" customFormat="1" ht="27">
      <c r="A52" s="62" t="s">
        <v>71</v>
      </c>
      <c r="B52" s="93" t="s">
        <v>312</v>
      </c>
      <c r="C52" s="55" t="e">
        <f>SUM(#REF!,'9.2.3'!C54,'9.3.3'!C54,'9.4.3'!C54)</f>
        <v>#REF!</v>
      </c>
      <c r="D52" s="55" t="e">
        <f>SUM(#REF!,'9.2.3'!D54,'9.3.3'!D54,'9.4.3'!D54)</f>
        <v>#REF!</v>
      </c>
      <c r="E52" s="55" t="e">
        <f>SUM(#REF!,'9.2.3'!E54,'9.3.3'!E54,'9.4.3'!E54)</f>
        <v>#REF!</v>
      </c>
    </row>
    <row r="53" spans="1:5" s="21" customFormat="1" ht="18.75">
      <c r="A53" s="62" t="s">
        <v>187</v>
      </c>
      <c r="B53" s="93" t="s">
        <v>185</v>
      </c>
      <c r="C53" s="55" t="e">
        <f>SUM(#REF!,'9.2.3'!C55,'9.3.3'!C55,'9.4.3'!C55)</f>
        <v>#REF!</v>
      </c>
      <c r="D53" s="55" t="e">
        <f>SUM(#REF!,'9.2.3'!D55,'9.3.3'!D55,'9.4.3'!D55)</f>
        <v>#REF!</v>
      </c>
      <c r="E53" s="55" t="e">
        <f>SUM(#REF!,'9.2.3'!E55,'9.3.3'!E55,'9.4.3'!E55)</f>
        <v>#REF!</v>
      </c>
    </row>
    <row r="54" spans="1:5" s="21" customFormat="1" ht="19.5" thickBot="1">
      <c r="A54" s="63" t="s">
        <v>188</v>
      </c>
      <c r="B54" s="192" t="s">
        <v>186</v>
      </c>
      <c r="C54" s="55" t="e">
        <f>SUM(#REF!,'9.2.3'!C56,'9.3.3'!C56,'9.4.3'!C56)</f>
        <v>#REF!</v>
      </c>
      <c r="D54" s="55" t="e">
        <f>SUM(#REF!,'9.2.3'!D56,'9.3.3'!D56,'9.4.3'!D56)</f>
        <v>#REF!</v>
      </c>
      <c r="E54" s="55" t="e">
        <f>SUM(#REF!,'9.2.3'!E56,'9.3.3'!E56,'9.4.3'!E56)</f>
        <v>#REF!</v>
      </c>
    </row>
    <row r="55" spans="1:5" s="21" customFormat="1" ht="18" customHeight="1" thickBot="1">
      <c r="A55" s="60" t="s">
        <v>12</v>
      </c>
      <c r="B55" s="191" t="s">
        <v>189</v>
      </c>
      <c r="C55" s="53">
        <f>SUM(C56:C58)</f>
        <v>0</v>
      </c>
      <c r="D55" s="53">
        <f>SUM(D56:D58)</f>
        <v>0</v>
      </c>
      <c r="E55" s="53">
        <f>SUM(E56:E58)</f>
        <v>0</v>
      </c>
    </row>
    <row r="56" spans="1:5" s="21" customFormat="1" ht="27">
      <c r="A56" s="61" t="s">
        <v>113</v>
      </c>
      <c r="B56" s="169" t="s">
        <v>313</v>
      </c>
      <c r="C56" s="55">
        <f>SUM('9.1.3'!C58,'9.2.3'!C58,'9.3.3'!C58,'9.4.3'!C58)</f>
        <v>0</v>
      </c>
      <c r="D56" s="55">
        <f>SUM('9.1.3'!D58,'9.2.3'!D58,'9.3.3'!D58,'9.4.3'!D58)</f>
        <v>0</v>
      </c>
      <c r="E56" s="55">
        <f>SUM('9.1.3'!E58,'9.2.3'!E58,'9.3.3'!E58,'9.4.3'!E58)</f>
        <v>0</v>
      </c>
    </row>
    <row r="57" spans="1:5" s="21" customFormat="1" ht="18.75">
      <c r="A57" s="62" t="s">
        <v>114</v>
      </c>
      <c r="B57" s="93" t="s">
        <v>314</v>
      </c>
      <c r="C57" s="55">
        <f>SUM('9.1.3'!C59,'9.2.3'!C59,'9.3.3'!C59,'9.4.3'!C59)</f>
        <v>0</v>
      </c>
      <c r="D57" s="55">
        <f>SUM('9.1.3'!D59,'9.2.3'!D59,'9.3.3'!D59,'9.4.3'!D59)</f>
        <v>0</v>
      </c>
      <c r="E57" s="55">
        <f>SUM('9.1.3'!E59,'9.2.3'!E59,'9.3.3'!E59,'9.4.3'!E59)</f>
        <v>0</v>
      </c>
    </row>
    <row r="58" spans="1:5" s="21" customFormat="1" ht="18.75">
      <c r="A58" s="62" t="s">
        <v>132</v>
      </c>
      <c r="B58" s="93" t="s">
        <v>191</v>
      </c>
      <c r="C58" s="55">
        <f>SUM('9.1.3'!C60,'9.2.3'!C60,'9.3.3'!C60,'9.4.3'!C60)</f>
        <v>0</v>
      </c>
      <c r="D58" s="55">
        <f>SUM('9.1.3'!D60,'9.2.3'!D60,'9.3.3'!D60,'9.4.3'!D60)</f>
        <v>0</v>
      </c>
      <c r="E58" s="55">
        <f>SUM('9.1.3'!E60,'9.2.3'!E60,'9.3.3'!E60,'9.4.3'!E60)</f>
        <v>0</v>
      </c>
    </row>
    <row r="59" spans="1:5" s="21" customFormat="1" ht="19.5" thickBot="1">
      <c r="A59" s="63" t="s">
        <v>190</v>
      </c>
      <c r="B59" s="192" t="s">
        <v>192</v>
      </c>
      <c r="C59" s="55">
        <f>SUM('9.1.3'!C61,'9.2.3'!C61,'9.3.3'!C61,'9.4.3'!C61)</f>
        <v>0</v>
      </c>
      <c r="D59" s="55">
        <f>SUM('9.1.3'!D61,'9.2.3'!D61,'9.3.3'!D61,'9.4.3'!D61)</f>
        <v>0</v>
      </c>
      <c r="E59" s="55">
        <f>SUM('9.1.3'!E61,'9.2.3'!E61,'9.3.3'!E61,'9.4.3'!E61)</f>
        <v>0</v>
      </c>
    </row>
    <row r="60" spans="1:5" s="21" customFormat="1" ht="19.5" thickBot="1">
      <c r="A60" s="60" t="s">
        <v>13</v>
      </c>
      <c r="B60" s="193" t="s">
        <v>193</v>
      </c>
      <c r="C60" s="53" t="e">
        <f>+C5+C12+C19+C26+C33+C44+C50+C55</f>
        <v>#REF!</v>
      </c>
      <c r="D60" s="53" t="e">
        <f>+D5+D12+D19+D26+D33+D44+D50+D55</f>
        <v>#REF!</v>
      </c>
      <c r="E60" s="53" t="e">
        <f>+E5+E12+E19+E26+E33+E44+E50+E55</f>
        <v>#REF!</v>
      </c>
    </row>
    <row r="61" spans="1:5" s="21" customFormat="1" ht="18" customHeight="1" thickBot="1">
      <c r="A61" s="67" t="s">
        <v>295</v>
      </c>
      <c r="B61" s="191" t="s">
        <v>357</v>
      </c>
      <c r="C61" s="53">
        <f>SUM(C62:C64)</f>
        <v>0</v>
      </c>
      <c r="D61" s="53">
        <f>SUM(D62:D64)</f>
        <v>0</v>
      </c>
      <c r="E61" s="53">
        <f>SUM(E62:E64)</f>
        <v>0</v>
      </c>
    </row>
    <row r="62" spans="1:5" s="21" customFormat="1" ht="18" customHeight="1">
      <c r="A62" s="61" t="s">
        <v>222</v>
      </c>
      <c r="B62" s="169" t="s">
        <v>194</v>
      </c>
      <c r="C62" s="55">
        <f>SUM('9.1.3'!C64,'9.2.3'!C64,'9.3.3'!C64,'9.4.3'!C64)</f>
        <v>0</v>
      </c>
      <c r="D62" s="55">
        <f>SUM('9.1.3'!D64,'9.2.3'!D64,'9.3.3'!D64,'9.4.3'!D64)</f>
        <v>0</v>
      </c>
      <c r="E62" s="55">
        <f>SUM('9.1.3'!E64,'9.2.3'!E64,'9.3.3'!E64,'9.4.3'!E64)</f>
        <v>0</v>
      </c>
    </row>
    <row r="63" spans="1:5" s="21" customFormat="1" ht="27">
      <c r="A63" s="62" t="s">
        <v>231</v>
      </c>
      <c r="B63" s="93" t="s">
        <v>195</v>
      </c>
      <c r="C63" s="55">
        <f>SUM('9.1.3'!C65,'9.2.3'!C65,'9.3.3'!C65,'9.4.3'!C65)</f>
        <v>0</v>
      </c>
      <c r="D63" s="55">
        <f>SUM('9.1.3'!D65,'9.2.3'!D65,'9.3.3'!D65,'9.4.3'!D65)</f>
        <v>0</v>
      </c>
      <c r="E63" s="55">
        <f>SUM('9.1.3'!E65,'9.2.3'!E65,'9.3.3'!E65,'9.4.3'!E65)</f>
        <v>0</v>
      </c>
    </row>
    <row r="64" spans="1:5" s="21" customFormat="1" ht="19.5" thickBot="1">
      <c r="A64" s="63" t="s">
        <v>232</v>
      </c>
      <c r="B64" s="194" t="s">
        <v>196</v>
      </c>
      <c r="C64" s="55">
        <f>SUM('9.1.3'!C66,'9.2.3'!C66,'9.3.3'!C66,'9.4.3'!C66)</f>
        <v>0</v>
      </c>
      <c r="D64" s="55">
        <f>SUM('9.1.3'!D66,'9.2.3'!D66,'9.3.3'!D66,'9.4.3'!D66)</f>
        <v>0</v>
      </c>
      <c r="E64" s="55">
        <f>SUM('9.1.3'!E66,'9.2.3'!E66,'9.3.3'!E66,'9.4.3'!E66)</f>
        <v>0</v>
      </c>
    </row>
    <row r="65" spans="1:5" s="21" customFormat="1" ht="18" customHeight="1" thickBot="1">
      <c r="A65" s="67" t="s">
        <v>197</v>
      </c>
      <c r="B65" s="191" t="s">
        <v>198</v>
      </c>
      <c r="C65" s="53">
        <f>SUM(C66:C69)</f>
        <v>0</v>
      </c>
      <c r="D65" s="53">
        <f>SUM(D66:D69)</f>
        <v>0</v>
      </c>
      <c r="E65" s="53">
        <f>SUM(E66:E69)</f>
        <v>0</v>
      </c>
    </row>
    <row r="66" spans="1:5" s="21" customFormat="1" ht="18.75">
      <c r="A66" s="61" t="s">
        <v>95</v>
      </c>
      <c r="B66" s="169" t="s">
        <v>199</v>
      </c>
      <c r="C66" s="55">
        <f>SUM('9.1.3'!C68,'9.2.3'!C68,'9.3.3'!C68,'9.4.3'!C68)</f>
        <v>0</v>
      </c>
      <c r="D66" s="55">
        <f>SUM('9.1.3'!D68,'9.2.3'!D68,'9.3.3'!D68,'9.4.3'!D68)</f>
        <v>0</v>
      </c>
      <c r="E66" s="55">
        <f>SUM('9.1.3'!E68,'9.2.3'!E68,'9.3.3'!E68,'9.4.3'!E68)</f>
        <v>0</v>
      </c>
    </row>
    <row r="67" spans="1:5" s="21" customFormat="1" ht="18.75">
      <c r="A67" s="62" t="s">
        <v>96</v>
      </c>
      <c r="B67" s="93" t="s">
        <v>200</v>
      </c>
      <c r="C67" s="55">
        <f>SUM('9.1.3'!C69,'9.2.3'!C69,'9.3.3'!C69,'9.4.3'!C69)</f>
        <v>0</v>
      </c>
      <c r="D67" s="55">
        <f>SUM('9.1.3'!D69,'9.2.3'!D69,'9.3.3'!D69,'9.4.3'!D69)</f>
        <v>0</v>
      </c>
      <c r="E67" s="55">
        <f>SUM('9.1.3'!E69,'9.2.3'!E69,'9.3.3'!E69,'9.4.3'!E69)</f>
        <v>0</v>
      </c>
    </row>
    <row r="68" spans="1:5" s="21" customFormat="1" ht="18.75">
      <c r="A68" s="62" t="s">
        <v>223</v>
      </c>
      <c r="B68" s="93" t="s">
        <v>201</v>
      </c>
      <c r="C68" s="55">
        <f>SUM('9.1.3'!C70,'9.2.3'!C70,'9.3.3'!C70,'9.4.3'!C70)</f>
        <v>0</v>
      </c>
      <c r="D68" s="55">
        <f>SUM('9.1.3'!D70,'9.2.3'!D70,'9.3.3'!D70,'9.4.3'!D70)</f>
        <v>0</v>
      </c>
      <c r="E68" s="55">
        <f>SUM('9.1.3'!E70,'9.2.3'!E70,'9.3.3'!E70,'9.4.3'!E70)</f>
        <v>0</v>
      </c>
    </row>
    <row r="69" spans="1:5" s="21" customFormat="1" ht="19.5" thickBot="1">
      <c r="A69" s="63" t="s">
        <v>224</v>
      </c>
      <c r="B69" s="192" t="s">
        <v>202</v>
      </c>
      <c r="C69" s="55">
        <f>SUM('9.1.3'!C71,'9.2.3'!C71,'9.3.3'!C71,'9.4.3'!C71)</f>
        <v>0</v>
      </c>
      <c r="D69" s="55">
        <f>SUM('9.1.3'!D71,'9.2.3'!D71,'9.3.3'!D71,'9.4.3'!D71)</f>
        <v>0</v>
      </c>
      <c r="E69" s="55">
        <f>SUM('9.1.3'!E71,'9.2.3'!E71,'9.3.3'!E71,'9.4.3'!E71)</f>
        <v>0</v>
      </c>
    </row>
    <row r="70" spans="1:5" s="21" customFormat="1" ht="18" customHeight="1" thickBot="1">
      <c r="A70" s="67" t="s">
        <v>203</v>
      </c>
      <c r="B70" s="191" t="s">
        <v>204</v>
      </c>
      <c r="C70" s="53">
        <f>SUM(C71:C72)</f>
        <v>0</v>
      </c>
      <c r="D70" s="53">
        <f>SUM(D71:D72)</f>
        <v>0</v>
      </c>
      <c r="E70" s="53">
        <f>SUM(E71:E72)</f>
        <v>0</v>
      </c>
    </row>
    <row r="71" spans="1:5" s="21" customFormat="1" ht="18" customHeight="1">
      <c r="A71" s="61" t="s">
        <v>225</v>
      </c>
      <c r="B71" s="169" t="s">
        <v>205</v>
      </c>
      <c r="C71" s="55">
        <f>SUM('9.1.3'!C73,'9.2.3'!C73,'9.3.3'!C73,'9.4.3'!C73)</f>
        <v>0</v>
      </c>
      <c r="D71" s="55">
        <f>SUM('9.1.3'!D73,'9.2.3'!D73,'9.3.3'!D73,'9.4.3'!D73)</f>
        <v>0</v>
      </c>
      <c r="E71" s="55">
        <f>SUM('9.1.3'!E73,'9.2.3'!E73,'9.3.3'!E73,'9.4.3'!E73)</f>
        <v>0</v>
      </c>
    </row>
    <row r="72" spans="1:5" s="21" customFormat="1" ht="18" customHeight="1" thickBot="1">
      <c r="A72" s="63" t="s">
        <v>226</v>
      </c>
      <c r="B72" s="169" t="s">
        <v>362</v>
      </c>
      <c r="C72" s="55">
        <f>SUM('9.1.3'!C74,'9.2.3'!C74,'9.3.3'!C74,'9.4.3'!C74)</f>
        <v>0</v>
      </c>
      <c r="D72" s="55">
        <f>SUM('9.1.3'!D74,'9.2.3'!D74,'9.3.3'!D74,'9.4.3'!D74)</f>
        <v>0</v>
      </c>
      <c r="E72" s="55">
        <f>SUM('9.1.3'!E74,'9.2.3'!E74,'9.3.3'!E74,'9.4.3'!E74)</f>
        <v>0</v>
      </c>
    </row>
    <row r="73" spans="1:5" s="21" customFormat="1" ht="18" customHeight="1" thickBot="1">
      <c r="A73" s="67" t="s">
        <v>206</v>
      </c>
      <c r="B73" s="191" t="s">
        <v>207</v>
      </c>
      <c r="C73" s="53">
        <f>SUM(C74:C76)</f>
        <v>0</v>
      </c>
      <c r="D73" s="53">
        <f>SUM(D74:D76)</f>
        <v>0</v>
      </c>
      <c r="E73" s="53">
        <f>SUM(E74:E76)</f>
        <v>0</v>
      </c>
    </row>
    <row r="74" spans="1:5" s="21" customFormat="1" ht="18" customHeight="1">
      <c r="A74" s="61" t="s">
        <v>227</v>
      </c>
      <c r="B74" s="169" t="s">
        <v>344</v>
      </c>
      <c r="C74" s="55">
        <f>SUM('9.1.3'!C76,'9.2.3'!C76,'9.3.3'!C76,'9.4.3'!C76)</f>
        <v>0</v>
      </c>
      <c r="D74" s="55">
        <f>SUM('9.1.3'!D76,'9.2.3'!D76,'9.3.3'!D76,'9.4.3'!D76)</f>
        <v>0</v>
      </c>
      <c r="E74" s="55">
        <f>SUM('9.1.3'!E76,'9.2.3'!E76,'9.3.3'!E76,'9.4.3'!E76)</f>
        <v>0</v>
      </c>
    </row>
    <row r="75" spans="1:5" s="21" customFormat="1" ht="18" customHeight="1">
      <c r="A75" s="62" t="s">
        <v>228</v>
      </c>
      <c r="B75" s="93" t="s">
        <v>208</v>
      </c>
      <c r="C75" s="55">
        <f>SUM('9.1.3'!C77,'9.2.3'!C77,'9.3.3'!C77,'9.4.3'!C77)</f>
        <v>0</v>
      </c>
      <c r="D75" s="55">
        <f>SUM('9.1.3'!D77,'9.2.3'!D77,'9.3.3'!D77,'9.4.3'!D77)</f>
        <v>0</v>
      </c>
      <c r="E75" s="55">
        <f>SUM('9.1.3'!E77,'9.2.3'!E77,'9.3.3'!E77,'9.4.3'!E77)</f>
        <v>0</v>
      </c>
    </row>
    <row r="76" spans="1:5" s="21" customFormat="1" ht="18" customHeight="1" thickBot="1">
      <c r="A76" s="63" t="s">
        <v>229</v>
      </c>
      <c r="B76" s="192" t="s">
        <v>209</v>
      </c>
      <c r="C76" s="55">
        <f>SUM('9.1.3'!C78,'9.2.3'!C78,'9.3.3'!C78,'9.4.3'!C78)</f>
        <v>0</v>
      </c>
      <c r="D76" s="55">
        <f>SUM('9.1.3'!D78,'9.2.3'!D78,'9.3.3'!D78,'9.4.3'!D78)</f>
        <v>0</v>
      </c>
      <c r="E76" s="55">
        <f>SUM('9.1.3'!E78,'9.2.3'!E78,'9.3.3'!E78,'9.4.3'!E78)</f>
        <v>0</v>
      </c>
    </row>
    <row r="77" spans="1:5" s="21" customFormat="1" ht="18" customHeight="1" thickBot="1">
      <c r="A77" s="67" t="s">
        <v>210</v>
      </c>
      <c r="B77" s="191" t="s">
        <v>230</v>
      </c>
      <c r="C77" s="53">
        <f>SUM(C78:C81)</f>
        <v>0</v>
      </c>
      <c r="D77" s="53">
        <f>SUM(D78:D81)</f>
        <v>0</v>
      </c>
      <c r="E77" s="53">
        <f>SUM(E78:E81)</f>
        <v>0</v>
      </c>
    </row>
    <row r="78" spans="1:5" s="21" customFormat="1" ht="18" customHeight="1">
      <c r="A78" s="68" t="s">
        <v>211</v>
      </c>
      <c r="B78" s="169" t="s">
        <v>212</v>
      </c>
      <c r="C78" s="55">
        <f>SUM('9.1.3'!C80,'9.2.3'!C80,'9.3.3'!C80,'9.4.3'!C80)</f>
        <v>0</v>
      </c>
      <c r="D78" s="55">
        <f>SUM('9.1.3'!D80,'9.2.3'!D80,'9.3.3'!D80,'9.4.3'!D80)</f>
        <v>0</v>
      </c>
      <c r="E78" s="55">
        <f>SUM('9.1.3'!E80,'9.2.3'!E80,'9.3.3'!E80,'9.4.3'!E80)</f>
        <v>0</v>
      </c>
    </row>
    <row r="79" spans="1:5" s="21" customFormat="1" ht="30">
      <c r="A79" s="69" t="s">
        <v>213</v>
      </c>
      <c r="B79" s="93" t="s">
        <v>214</v>
      </c>
      <c r="C79" s="55">
        <f>SUM('9.1.3'!C81,'9.2.3'!C81,'9.3.3'!C81,'9.4.3'!C81)</f>
        <v>0</v>
      </c>
      <c r="D79" s="55">
        <f>SUM('9.1.3'!D81,'9.2.3'!D81,'9.3.3'!D81,'9.4.3'!D81)</f>
        <v>0</v>
      </c>
      <c r="E79" s="55">
        <f>SUM('9.1.3'!E81,'9.2.3'!E81,'9.3.3'!E81,'9.4.3'!E81)</f>
        <v>0</v>
      </c>
    </row>
    <row r="80" spans="1:5" s="21" customFormat="1" ht="20.25" customHeight="1">
      <c r="A80" s="69" t="s">
        <v>215</v>
      </c>
      <c r="B80" s="93" t="s">
        <v>216</v>
      </c>
      <c r="C80" s="55">
        <f>SUM('9.1.3'!C82,'9.2.3'!C82,'9.3.3'!C82,'9.4.3'!C82)</f>
        <v>0</v>
      </c>
      <c r="D80" s="55">
        <f>SUM('9.1.3'!D82,'9.2.3'!D82,'9.3.3'!D82,'9.4.3'!D82)</f>
        <v>0</v>
      </c>
      <c r="E80" s="55">
        <f>SUM('9.1.3'!E82,'9.2.3'!E82,'9.3.3'!E82,'9.4.3'!E82)</f>
        <v>0</v>
      </c>
    </row>
    <row r="81" spans="1:5" s="21" customFormat="1" ht="18" customHeight="1" thickBot="1">
      <c r="A81" s="70" t="s">
        <v>217</v>
      </c>
      <c r="B81" s="192" t="s">
        <v>218</v>
      </c>
      <c r="C81" s="55">
        <f>SUM('9.1.3'!C83,'9.2.3'!C83,'9.3.3'!C83,'9.4.3'!C83)</f>
        <v>0</v>
      </c>
      <c r="D81" s="55">
        <f>SUM('9.1.3'!D83,'9.2.3'!D83,'9.3.3'!D83,'9.4.3'!D83)</f>
        <v>0</v>
      </c>
      <c r="E81" s="55">
        <f>SUM('9.1.3'!E83,'9.2.3'!E83,'9.3.3'!E83,'9.4.3'!E83)</f>
        <v>0</v>
      </c>
    </row>
    <row r="82" spans="1:5" s="21" customFormat="1" ht="18" customHeight="1" thickBot="1">
      <c r="A82" s="67" t="s">
        <v>219</v>
      </c>
      <c r="B82" s="191" t="s">
        <v>353</v>
      </c>
      <c r="C82" s="55" t="e">
        <f>SUM(#REF!,'9.2.3'!C84,'9.3.3'!C84,'9.4.3'!C84)</f>
        <v>#REF!</v>
      </c>
      <c r="D82" s="55" t="e">
        <f>SUM(#REF!,'9.2.3'!D84,'9.3.3'!D84,'9.4.3'!D84)</f>
        <v>#REF!</v>
      </c>
      <c r="E82" s="55" t="e">
        <f>SUM(#REF!,'9.2.3'!E84,'9.3.3'!E84,'9.4.3'!E84)</f>
        <v>#REF!</v>
      </c>
    </row>
    <row r="83" spans="1:5" s="21" customFormat="1" ht="19.5" thickBot="1">
      <c r="A83" s="67" t="s">
        <v>220</v>
      </c>
      <c r="B83" s="195" t="s">
        <v>221</v>
      </c>
      <c r="C83" s="53" t="e">
        <f>+C61+C65+C70+C73+C77+C82</f>
        <v>#REF!</v>
      </c>
      <c r="D83" s="53" t="e">
        <f>+D61+D65+D70+D73+D77+D82</f>
        <v>#REF!</v>
      </c>
      <c r="E83" s="53" t="e">
        <f>+E61+E65+E70+E73+E77+E82</f>
        <v>#REF!</v>
      </c>
    </row>
    <row r="84" spans="1:5" s="21" customFormat="1" ht="18" customHeight="1" thickBot="1">
      <c r="A84" s="72" t="s">
        <v>233</v>
      </c>
      <c r="B84" s="196" t="s">
        <v>300</v>
      </c>
      <c r="C84" s="53" t="e">
        <f>+C60+C83</f>
        <v>#REF!</v>
      </c>
      <c r="D84" s="53" t="e">
        <f>+D60+D83</f>
        <v>#REF!</v>
      </c>
      <c r="E84" s="53" t="e">
        <f>+E60+E83</f>
        <v>#REF!</v>
      </c>
    </row>
    <row r="85" spans="1:5" s="21" customFormat="1" ht="19.5" thickBot="1">
      <c r="A85" s="73"/>
      <c r="B85" s="197"/>
      <c r="C85" s="74"/>
      <c r="D85" s="74"/>
      <c r="E85" s="74"/>
    </row>
    <row r="86" spans="1:5" s="15" customFormat="1" ht="18" customHeight="1" thickBot="1">
      <c r="A86" s="76" t="s">
        <v>37</v>
      </c>
      <c r="B86" s="198"/>
      <c r="C86" s="77"/>
      <c r="D86" s="77"/>
      <c r="E86" s="77"/>
    </row>
    <row r="87" spans="1:5" s="22" customFormat="1" ht="18" customHeight="1" thickBot="1">
      <c r="A87" s="78" t="s">
        <v>5</v>
      </c>
      <c r="B87" s="199" t="s">
        <v>351</v>
      </c>
      <c r="C87" s="79" t="e">
        <f>SUM(C88:C92)</f>
        <v>#REF!</v>
      </c>
      <c r="D87" s="79" t="e">
        <f>SUM(D88:D92)</f>
        <v>#REF!</v>
      </c>
      <c r="E87" s="79" t="e">
        <f>SUM(E88:E92)</f>
        <v>#REF!</v>
      </c>
    </row>
    <row r="88" spans="1:5" s="15" customFormat="1" ht="18" customHeight="1">
      <c r="A88" s="80" t="s">
        <v>72</v>
      </c>
      <c r="B88" s="200" t="s">
        <v>33</v>
      </c>
      <c r="C88" s="55" t="e">
        <f>SUM(#REF!,'9.2.3'!C90,'9.3.3'!C90,'9.4.3'!C90)</f>
        <v>#REF!</v>
      </c>
      <c r="D88" s="55" t="e">
        <f>SUM(#REF!,'9.2.3'!D90,'9.3.3'!D90,'9.4.3'!D90)</f>
        <v>#REF!</v>
      </c>
      <c r="E88" s="55" t="e">
        <f>SUM(#REF!,'9.2.3'!E90,'9.3.3'!E90,'9.4.3'!E90)</f>
        <v>#REF!</v>
      </c>
    </row>
    <row r="89" spans="1:5" s="21" customFormat="1" ht="18" customHeight="1">
      <c r="A89" s="62" t="s">
        <v>73</v>
      </c>
      <c r="B89" s="95" t="s">
        <v>115</v>
      </c>
      <c r="C89" s="55"/>
      <c r="D89" s="55"/>
      <c r="E89" s="55"/>
    </row>
    <row r="90" spans="1:5" s="15" customFormat="1" ht="18" customHeight="1">
      <c r="A90" s="62" t="s">
        <v>74</v>
      </c>
      <c r="B90" s="95" t="s">
        <v>94</v>
      </c>
      <c r="C90" s="55"/>
      <c r="D90" s="55"/>
      <c r="E90" s="55"/>
    </row>
    <row r="91" spans="1:5" s="15" customFormat="1" ht="18" customHeight="1">
      <c r="A91" s="62" t="s">
        <v>75</v>
      </c>
      <c r="B91" s="201" t="s">
        <v>116</v>
      </c>
      <c r="C91" s="55">
        <f>SUM('9.1.3'!C93,'9.2.3'!C93,'9.3.3'!C93,'9.4.3'!C93)</f>
        <v>0</v>
      </c>
      <c r="D91" s="55">
        <f>SUM('9.1.3'!D93,'9.2.3'!D93,'9.3.3'!D93,'9.4.3'!D93)</f>
        <v>0</v>
      </c>
      <c r="E91" s="55">
        <f>SUM('9.1.3'!E93,'9.2.3'!E93,'9.3.3'!E93,'9.4.3'!E93)</f>
        <v>0</v>
      </c>
    </row>
    <row r="92" spans="1:5" s="15" customFormat="1" ht="18" customHeight="1">
      <c r="A92" s="62" t="s">
        <v>86</v>
      </c>
      <c r="B92" s="202" t="s">
        <v>117</v>
      </c>
      <c r="C92" s="55" t="e">
        <f>SUM(#REF!,'9.2.3'!C94,'9.3.3'!C94,'9.4.3'!C94)</f>
        <v>#REF!</v>
      </c>
      <c r="D92" s="55" t="e">
        <f>SUM(#REF!,'9.2.3'!D94,'9.3.3'!D94,'9.4.3'!D94)</f>
        <v>#REF!</v>
      </c>
      <c r="E92" s="55" t="e">
        <f>SUM(#REF!,'9.2.3'!E94,'9.3.3'!E94,'9.4.3'!E94)</f>
        <v>#REF!</v>
      </c>
    </row>
    <row r="93" spans="1:5" s="15" customFormat="1" ht="18" customHeight="1">
      <c r="A93" s="62" t="s">
        <v>76</v>
      </c>
      <c r="B93" s="95" t="s">
        <v>236</v>
      </c>
      <c r="C93" s="55" t="e">
        <f>SUM(#REF!,'9.2.3'!C95,'9.3.3'!C95,'9.4.3'!C95)</f>
        <v>#REF!</v>
      </c>
      <c r="D93" s="55" t="e">
        <f>SUM(#REF!,'9.2.3'!D95,'9.3.3'!D95,'9.4.3'!D95)</f>
        <v>#REF!</v>
      </c>
      <c r="E93" s="55" t="e">
        <f>SUM(#REF!,'9.2.3'!E95,'9.3.3'!E95,'9.4.3'!E95)</f>
        <v>#REF!</v>
      </c>
    </row>
    <row r="94" spans="1:5" s="15" customFormat="1" ht="18" customHeight="1">
      <c r="A94" s="62" t="s">
        <v>77</v>
      </c>
      <c r="B94" s="97" t="s">
        <v>237</v>
      </c>
      <c r="C94" s="55" t="e">
        <f>SUM(#REF!,'9.2.3'!C96,'9.3.3'!C96,'9.4.3'!C96)</f>
        <v>#REF!</v>
      </c>
      <c r="D94" s="55" t="e">
        <f>SUM(#REF!,'9.2.3'!D96,'9.3.3'!D96,'9.4.3'!D96)</f>
        <v>#REF!</v>
      </c>
      <c r="E94" s="55" t="e">
        <f>SUM(#REF!,'9.2.3'!E96,'9.3.3'!E96,'9.4.3'!E96)</f>
        <v>#REF!</v>
      </c>
    </row>
    <row r="95" spans="1:5" s="15" customFormat="1" ht="18" customHeight="1">
      <c r="A95" s="62" t="s">
        <v>87</v>
      </c>
      <c r="B95" s="95" t="s">
        <v>238</v>
      </c>
      <c r="C95" s="55" t="e">
        <f>SUM(#REF!,'9.2.3'!C97,'9.3.3'!C97,'9.4.3'!C97)</f>
        <v>#REF!</v>
      </c>
      <c r="D95" s="55" t="e">
        <f>SUM(#REF!,'9.2.3'!D97,'9.3.3'!D97,'9.4.3'!D97)</f>
        <v>#REF!</v>
      </c>
      <c r="E95" s="55" t="e">
        <f>SUM(#REF!,'9.2.3'!E97,'9.3.3'!E97,'9.4.3'!E97)</f>
        <v>#REF!</v>
      </c>
    </row>
    <row r="96" spans="1:5" s="15" customFormat="1" ht="18" customHeight="1">
      <c r="A96" s="62" t="s">
        <v>88</v>
      </c>
      <c r="B96" s="95" t="s">
        <v>358</v>
      </c>
      <c r="C96" s="55" t="e">
        <f>SUM(#REF!,'9.2.3'!C98,'9.3.3'!C98,'9.4.3'!C98)</f>
        <v>#REF!</v>
      </c>
      <c r="D96" s="55" t="e">
        <f>SUM(#REF!,'9.2.3'!D98,'9.3.3'!D98,'9.4.3'!D98)</f>
        <v>#REF!</v>
      </c>
      <c r="E96" s="55" t="e">
        <f>SUM(#REF!,'9.2.3'!E98,'9.3.3'!E98,'9.4.3'!E98)</f>
        <v>#REF!</v>
      </c>
    </row>
    <row r="97" spans="1:5" s="15" customFormat="1" ht="18" customHeight="1">
      <c r="A97" s="62" t="s">
        <v>89</v>
      </c>
      <c r="B97" s="97" t="s">
        <v>240</v>
      </c>
      <c r="C97" s="55" t="e">
        <f>SUM(#REF!,'9.2.3'!C99,'9.3.3'!C99,'9.4.3'!C99)</f>
        <v>#REF!</v>
      </c>
      <c r="D97" s="55" t="e">
        <f>SUM(#REF!,'9.2.3'!D99,'9.3.3'!D99,'9.4.3'!D99)</f>
        <v>#REF!</v>
      </c>
      <c r="E97" s="55" t="e">
        <f>SUM(#REF!,'9.2.3'!E99,'9.3.3'!E99,'9.4.3'!E99)</f>
        <v>#REF!</v>
      </c>
    </row>
    <row r="98" spans="1:5" s="15" customFormat="1" ht="18" customHeight="1">
      <c r="A98" s="62" t="s">
        <v>90</v>
      </c>
      <c r="B98" s="97" t="s">
        <v>241</v>
      </c>
      <c r="C98" s="55" t="e">
        <f>SUM(#REF!,'9.2.3'!C100,'9.3.3'!C100,'9.4.3'!C100)</f>
        <v>#REF!</v>
      </c>
      <c r="D98" s="55" t="e">
        <f>SUM(#REF!,'9.2.3'!D100,'9.3.3'!D100,'9.4.3'!D100)</f>
        <v>#REF!</v>
      </c>
      <c r="E98" s="55" t="e">
        <f>SUM(#REF!,'9.2.3'!E100,'9.3.3'!E100,'9.4.3'!E100)</f>
        <v>#REF!</v>
      </c>
    </row>
    <row r="99" spans="1:5" s="15" customFormat="1" ht="18" customHeight="1">
      <c r="A99" s="62" t="s">
        <v>92</v>
      </c>
      <c r="B99" s="95" t="s">
        <v>359</v>
      </c>
      <c r="C99" s="55" t="e">
        <f>SUM(#REF!,'9.2.3'!C101,'9.3.3'!C101,'9.4.3'!C101)</f>
        <v>#REF!</v>
      </c>
      <c r="D99" s="55" t="e">
        <f>SUM(#REF!,'9.2.3'!D101,'9.3.3'!D101,'9.4.3'!D101)</f>
        <v>#REF!</v>
      </c>
      <c r="E99" s="55" t="e">
        <f>SUM(#REF!,'9.2.3'!E101,'9.3.3'!E101,'9.4.3'!E101)</f>
        <v>#REF!</v>
      </c>
    </row>
    <row r="100" spans="1:5" s="15" customFormat="1" ht="18" customHeight="1">
      <c r="A100" s="82" t="s">
        <v>118</v>
      </c>
      <c r="B100" s="98" t="s">
        <v>243</v>
      </c>
      <c r="C100" s="55" t="e">
        <f>SUM(#REF!,'9.2.3'!C102,'9.3.3'!C102,'9.4.3'!C102)</f>
        <v>#REF!</v>
      </c>
      <c r="D100" s="55" t="e">
        <f>SUM(#REF!,'9.2.3'!D102,'9.3.3'!D102,'9.4.3'!D102)</f>
        <v>#REF!</v>
      </c>
      <c r="E100" s="55" t="e">
        <f>SUM(#REF!,'9.2.3'!E102,'9.3.3'!E102,'9.4.3'!E102)</f>
        <v>#REF!</v>
      </c>
    </row>
    <row r="101" spans="1:5" s="15" customFormat="1" ht="18" customHeight="1">
      <c r="A101" s="62" t="s">
        <v>234</v>
      </c>
      <c r="B101" s="98" t="s">
        <v>244</v>
      </c>
      <c r="C101" s="55" t="e">
        <f>SUM(#REF!,'9.2.3'!C103,'9.3.3'!C103,'9.4.3'!C103)</f>
        <v>#REF!</v>
      </c>
      <c r="D101" s="55" t="e">
        <f>SUM(#REF!,'9.2.3'!D103,'9.3.3'!D103,'9.4.3'!D103)</f>
        <v>#REF!</v>
      </c>
      <c r="E101" s="55" t="e">
        <f>SUM(#REF!,'9.2.3'!E103,'9.3.3'!E103,'9.4.3'!E103)</f>
        <v>#REF!</v>
      </c>
    </row>
    <row r="102" spans="1:5" s="15" customFormat="1" ht="18" customHeight="1" thickBot="1">
      <c r="A102" s="83" t="s">
        <v>235</v>
      </c>
      <c r="B102" s="99" t="s">
        <v>245</v>
      </c>
      <c r="C102" s="55" t="e">
        <f>SUM(#REF!,'9.2.3'!C104,'9.3.3'!C104,'9.4.3'!C104)</f>
        <v>#REF!</v>
      </c>
      <c r="D102" s="55" t="e">
        <f>SUM(#REF!,'9.2.3'!D104,'9.3.3'!D104,'9.4.3'!D104)</f>
        <v>#REF!</v>
      </c>
      <c r="E102" s="55" t="e">
        <f>SUM(#REF!,'9.2.3'!E104,'9.3.3'!E104,'9.4.3'!E104)</f>
        <v>#REF!</v>
      </c>
    </row>
    <row r="103" spans="1:5" s="15" customFormat="1" ht="18" customHeight="1" thickBot="1">
      <c r="A103" s="60" t="s">
        <v>6</v>
      </c>
      <c r="B103" s="203" t="s">
        <v>352</v>
      </c>
      <c r="C103" s="53" t="e">
        <f>+C104+C106+C108</f>
        <v>#REF!</v>
      </c>
      <c r="D103" s="53" t="e">
        <f>+D104+D106+D108</f>
        <v>#REF!</v>
      </c>
      <c r="E103" s="53" t="e">
        <f>+E104+E106+E108</f>
        <v>#REF!</v>
      </c>
    </row>
    <row r="104" spans="1:5" s="15" customFormat="1" ht="18" customHeight="1">
      <c r="A104" s="61" t="s">
        <v>78</v>
      </c>
      <c r="B104" s="95" t="s">
        <v>131</v>
      </c>
      <c r="C104" s="55" t="e">
        <f>SUM(#REF!,'9.2.3'!C106,'9.3.3'!C106,'9.4.3'!C106)</f>
        <v>#REF!</v>
      </c>
      <c r="D104" s="55" t="e">
        <f>SUM(#REF!,'9.2.3'!D106,'9.3.3'!D106,'9.4.3'!D106)</f>
        <v>#REF!</v>
      </c>
      <c r="E104" s="55" t="e">
        <f>SUM(#REF!,'9.2.3'!E106,'9.3.3'!E106,'9.4.3'!E106)</f>
        <v>#REF!</v>
      </c>
    </row>
    <row r="105" spans="1:5" s="15" customFormat="1" ht="18" customHeight="1">
      <c r="A105" s="61" t="s">
        <v>79</v>
      </c>
      <c r="B105" s="98" t="s">
        <v>249</v>
      </c>
      <c r="C105" s="55" t="e">
        <f>SUM(#REF!,'9.2.3'!C107,'9.3.3'!C107,'9.4.3'!C107)</f>
        <v>#REF!</v>
      </c>
      <c r="D105" s="55" t="e">
        <f>SUM(#REF!,'9.2.3'!D107,'9.3.3'!D107,'9.4.3'!D107)</f>
        <v>#REF!</v>
      </c>
      <c r="E105" s="55" t="e">
        <f>SUM(#REF!,'9.2.3'!E107,'9.3.3'!E107,'9.4.3'!E107)</f>
        <v>#REF!</v>
      </c>
    </row>
    <row r="106" spans="1:5" s="15" customFormat="1" ht="18" customHeight="1">
      <c r="A106" s="61" t="s">
        <v>80</v>
      </c>
      <c r="B106" s="98" t="s">
        <v>119</v>
      </c>
      <c r="C106" s="55" t="e">
        <f>SUM(#REF!,'9.2.3'!C108,'9.3.3'!C108,'9.4.3'!C108)</f>
        <v>#REF!</v>
      </c>
      <c r="D106" s="55" t="e">
        <f>SUM(#REF!,'9.2.3'!D108,'9.3.3'!D108,'9.4.3'!D108)</f>
        <v>#REF!</v>
      </c>
      <c r="E106" s="55" t="e">
        <f>SUM(#REF!,'9.2.3'!E108,'9.3.3'!E108,'9.4.3'!E108)</f>
        <v>#REF!</v>
      </c>
    </row>
    <row r="107" spans="1:5" s="15" customFormat="1" ht="18" customHeight="1">
      <c r="A107" s="61" t="s">
        <v>81</v>
      </c>
      <c r="B107" s="98" t="s">
        <v>250</v>
      </c>
      <c r="C107" s="55" t="e">
        <f>SUM(#REF!,'9.2.3'!C109,'9.3.3'!C109,'9.4.3'!C109)</f>
        <v>#REF!</v>
      </c>
      <c r="D107" s="55" t="e">
        <f>SUM(#REF!,'9.2.3'!D109,'9.3.3'!D109,'9.4.3'!D109)</f>
        <v>#REF!</v>
      </c>
      <c r="E107" s="55" t="e">
        <f>SUM(#REF!,'9.2.3'!E109,'9.3.3'!E109,'9.4.3'!E109)</f>
        <v>#REF!</v>
      </c>
    </row>
    <row r="108" spans="1:5" s="15" customFormat="1" ht="18" customHeight="1">
      <c r="A108" s="61" t="s">
        <v>82</v>
      </c>
      <c r="B108" s="204" t="s">
        <v>133</v>
      </c>
      <c r="C108" s="55" t="e">
        <f>SUM(#REF!,'9.2.3'!C110,'9.3.3'!C110,'9.4.3'!C110)</f>
        <v>#REF!</v>
      </c>
      <c r="D108" s="55" t="e">
        <f>SUM(#REF!,'9.2.3'!D110,'9.3.3'!D110,'9.4.3'!D110)</f>
        <v>#REF!</v>
      </c>
      <c r="E108" s="55" t="e">
        <f>SUM(#REF!,'9.2.3'!E110,'9.3.3'!E110,'9.4.3'!E110)</f>
        <v>#REF!</v>
      </c>
    </row>
    <row r="109" spans="1:5" s="15" customFormat="1" ht="25.5">
      <c r="A109" s="61" t="s">
        <v>91</v>
      </c>
      <c r="B109" s="205" t="s">
        <v>308</v>
      </c>
      <c r="C109" s="55" t="e">
        <f>SUM(#REF!,'9.2.3'!C111,'9.3.3'!C111,'9.4.3'!C111)</f>
        <v>#REF!</v>
      </c>
      <c r="D109" s="55" t="e">
        <f>SUM(#REF!,'9.2.3'!D111,'9.3.3'!D111,'9.4.3'!D111)</f>
        <v>#REF!</v>
      </c>
      <c r="E109" s="55" t="e">
        <f>SUM(#REF!,'9.2.3'!E111,'9.3.3'!E111,'9.4.3'!E111)</f>
        <v>#REF!</v>
      </c>
    </row>
    <row r="110" spans="1:5" s="15" customFormat="1" ht="25.5">
      <c r="A110" s="61" t="s">
        <v>93</v>
      </c>
      <c r="B110" s="102" t="s">
        <v>255</v>
      </c>
      <c r="C110" s="55" t="e">
        <f>SUM(#REF!,'9.2.3'!C112,'9.3.3'!C112,'9.4.3'!C112)</f>
        <v>#REF!</v>
      </c>
      <c r="D110" s="55" t="e">
        <f>SUM(#REF!,'9.2.3'!D112,'9.3.3'!D112,'9.4.3'!D112)</f>
        <v>#REF!</v>
      </c>
      <c r="E110" s="55" t="e">
        <f>SUM(#REF!,'9.2.3'!E112,'9.3.3'!E112,'9.4.3'!E112)</f>
        <v>#REF!</v>
      </c>
    </row>
    <row r="111" spans="1:5" s="15" customFormat="1" ht="25.5">
      <c r="A111" s="61" t="s">
        <v>120</v>
      </c>
      <c r="B111" s="95" t="s">
        <v>239</v>
      </c>
      <c r="C111" s="55" t="e">
        <f>SUM(#REF!,'9.2.3'!C113,'9.3.3'!C113,'9.4.3'!C113)</f>
        <v>#REF!</v>
      </c>
      <c r="D111" s="55" t="e">
        <f>SUM(#REF!,'9.2.3'!D113,'9.3.3'!D113,'9.4.3'!D113)</f>
        <v>#REF!</v>
      </c>
      <c r="E111" s="55" t="e">
        <f>SUM(#REF!,'9.2.3'!E113,'9.3.3'!E113,'9.4.3'!E113)</f>
        <v>#REF!</v>
      </c>
    </row>
    <row r="112" spans="1:5" s="15" customFormat="1" ht="18.75">
      <c r="A112" s="61" t="s">
        <v>121</v>
      </c>
      <c r="B112" s="95" t="s">
        <v>254</v>
      </c>
      <c r="C112" s="55" t="e">
        <f>SUM(#REF!,'9.2.3'!C114,'9.3.3'!C114,'9.4.3'!C114)</f>
        <v>#REF!</v>
      </c>
      <c r="D112" s="55" t="e">
        <f>SUM(#REF!,'9.2.3'!D114,'9.3.3'!D114,'9.4.3'!D114)</f>
        <v>#REF!</v>
      </c>
      <c r="E112" s="55" t="e">
        <f>SUM(#REF!,'9.2.3'!E114,'9.3.3'!E114,'9.4.3'!E114)</f>
        <v>#REF!</v>
      </c>
    </row>
    <row r="113" spans="1:5" s="15" customFormat="1" ht="18.75">
      <c r="A113" s="61" t="s">
        <v>122</v>
      </c>
      <c r="B113" s="95" t="s">
        <v>253</v>
      </c>
      <c r="C113" s="55" t="e">
        <f>SUM(#REF!,'9.2.3'!C115,'9.3.3'!C115,'9.4.3'!C115)</f>
        <v>#REF!</v>
      </c>
      <c r="D113" s="55" t="e">
        <f>SUM(#REF!,'9.2.3'!D115,'9.3.3'!D115,'9.4.3'!D115)</f>
        <v>#REF!</v>
      </c>
      <c r="E113" s="55" t="e">
        <f>SUM(#REF!,'9.2.3'!E115,'9.3.3'!E115,'9.4.3'!E115)</f>
        <v>#REF!</v>
      </c>
    </row>
    <row r="114" spans="1:5" s="15" customFormat="1" ht="25.5">
      <c r="A114" s="61" t="s">
        <v>246</v>
      </c>
      <c r="B114" s="95" t="s">
        <v>242</v>
      </c>
      <c r="C114" s="55" t="e">
        <f>SUM(#REF!,'9.2.3'!C116,'9.3.3'!C116,'9.4.3'!C116)</f>
        <v>#REF!</v>
      </c>
      <c r="D114" s="55" t="e">
        <f>SUM(#REF!,'9.2.3'!D116,'9.3.3'!D116,'9.4.3'!D116)</f>
        <v>#REF!</v>
      </c>
      <c r="E114" s="55" t="e">
        <f>SUM(#REF!,'9.2.3'!E116,'9.3.3'!E116,'9.4.3'!E116)</f>
        <v>#REF!</v>
      </c>
    </row>
    <row r="115" spans="1:5" s="15" customFormat="1" ht="18.75">
      <c r="A115" s="61" t="s">
        <v>247</v>
      </c>
      <c r="B115" s="95" t="s">
        <v>252</v>
      </c>
      <c r="C115" s="55" t="e">
        <f>SUM(#REF!,'9.2.3'!C117,'9.3.3'!C117,'9.4.3'!C117)</f>
        <v>#REF!</v>
      </c>
      <c r="D115" s="55" t="e">
        <f>SUM(#REF!,'9.2.3'!D117,'9.3.3'!D117,'9.4.3'!D117)</f>
        <v>#REF!</v>
      </c>
      <c r="E115" s="55" t="e">
        <f>SUM(#REF!,'9.2.3'!E117,'9.3.3'!E117,'9.4.3'!E117)</f>
        <v>#REF!</v>
      </c>
    </row>
    <row r="116" spans="1:5" s="15" customFormat="1" ht="26.25" thickBot="1">
      <c r="A116" s="82" t="s">
        <v>248</v>
      </c>
      <c r="B116" s="95" t="s">
        <v>251</v>
      </c>
      <c r="C116" s="55" t="e">
        <f>SUM(#REF!,'9.2.3'!C118,'9.3.3'!C118,'9.4.3'!C118)</f>
        <v>#REF!</v>
      </c>
      <c r="D116" s="55" t="e">
        <f>SUM(#REF!,'9.2.3'!D118,'9.3.3'!D118,'9.4.3'!D118)</f>
        <v>#REF!</v>
      </c>
      <c r="E116" s="55" t="e">
        <f>SUM(#REF!,'9.2.3'!E118,'9.3.3'!E118,'9.4.3'!E118)</f>
        <v>#REF!</v>
      </c>
    </row>
    <row r="117" spans="1:5" s="15" customFormat="1" ht="18" customHeight="1" thickBot="1">
      <c r="A117" s="60" t="s">
        <v>7</v>
      </c>
      <c r="B117" s="193" t="s">
        <v>256</v>
      </c>
      <c r="C117" s="53" t="e">
        <f>+C118+C119</f>
        <v>#REF!</v>
      </c>
      <c r="D117" s="53" t="e">
        <f>+D118+D119</f>
        <v>#REF!</v>
      </c>
      <c r="E117" s="53" t="e">
        <f>+E118+E119</f>
        <v>#REF!</v>
      </c>
    </row>
    <row r="118" spans="1:5" s="15" customFormat="1" ht="18" customHeight="1">
      <c r="A118" s="61" t="s">
        <v>61</v>
      </c>
      <c r="B118" s="102" t="s">
        <v>38</v>
      </c>
      <c r="C118" s="55" t="e">
        <f>SUM(#REF!,'9.2.3'!C120,'9.3.3'!C120,'9.4.3'!C120)</f>
        <v>#REF!</v>
      </c>
      <c r="D118" s="55" t="e">
        <f>SUM(#REF!,'9.2.3'!D120,'9.3.3'!D120,'9.4.3'!D120)</f>
        <v>#REF!</v>
      </c>
      <c r="E118" s="55" t="e">
        <f>SUM(#REF!,'9.2.3'!E120,'9.3.3'!E120,'9.4.3'!E120)</f>
        <v>#REF!</v>
      </c>
    </row>
    <row r="119" spans="1:5" s="15" customFormat="1" ht="18" customHeight="1" thickBot="1">
      <c r="A119" s="63" t="s">
        <v>62</v>
      </c>
      <c r="B119" s="98" t="s">
        <v>39</v>
      </c>
      <c r="C119" s="55" t="e">
        <f>SUM(#REF!,'9.2.3'!C121,'9.3.3'!C121,'9.4.3'!C121)</f>
        <v>#REF!</v>
      </c>
      <c r="D119" s="55" t="e">
        <f>SUM(#REF!,'9.2.3'!D121,'9.3.3'!D121,'9.4.3'!D121)</f>
        <v>#REF!</v>
      </c>
      <c r="E119" s="55" t="e">
        <f>SUM(#REF!,'9.2.3'!E121,'9.3.3'!E121,'9.4.3'!E121)</f>
        <v>#REF!</v>
      </c>
    </row>
    <row r="120" spans="1:5" s="15" customFormat="1" ht="18" customHeight="1" thickBot="1">
      <c r="A120" s="60" t="s">
        <v>8</v>
      </c>
      <c r="B120" s="193" t="s">
        <v>257</v>
      </c>
      <c r="C120" s="53" t="e">
        <f>+C87+C103+C117</f>
        <v>#REF!</v>
      </c>
      <c r="D120" s="53" t="e">
        <f>+D87+D103+D117</f>
        <v>#REF!</v>
      </c>
      <c r="E120" s="53" t="e">
        <f>+E87+E103+E117</f>
        <v>#REF!</v>
      </c>
    </row>
    <row r="121" spans="1:5" s="15" customFormat="1" ht="18" customHeight="1" thickBot="1">
      <c r="A121" s="60" t="s">
        <v>9</v>
      </c>
      <c r="B121" s="193" t="s">
        <v>360</v>
      </c>
      <c r="C121" s="53" t="e">
        <f>+C122+C123+C124</f>
        <v>#REF!</v>
      </c>
      <c r="D121" s="53" t="e">
        <f>+D122+D123+D124</f>
        <v>#REF!</v>
      </c>
      <c r="E121" s="53" t="e">
        <f>+E122+E123+E124</f>
        <v>#REF!</v>
      </c>
    </row>
    <row r="122" spans="1:5" s="15" customFormat="1" ht="18" customHeight="1">
      <c r="A122" s="61" t="s">
        <v>65</v>
      </c>
      <c r="B122" s="102" t="s">
        <v>258</v>
      </c>
      <c r="C122" s="55" t="e">
        <f>SUM(#REF!,'9.2.3'!C124,'9.3.3'!C124,'9.4.3'!C124)</f>
        <v>#REF!</v>
      </c>
      <c r="D122" s="55" t="e">
        <f>SUM(#REF!,'9.2.3'!D124,'9.3.3'!D124,'9.4.3'!D124)</f>
        <v>#REF!</v>
      </c>
      <c r="E122" s="55" t="e">
        <f>SUM(#REF!,'9.2.3'!E124,'9.3.3'!E124,'9.4.3'!E124)</f>
        <v>#REF!</v>
      </c>
    </row>
    <row r="123" spans="1:5" s="15" customFormat="1" ht="18" customHeight="1">
      <c r="A123" s="61" t="s">
        <v>66</v>
      </c>
      <c r="B123" s="102" t="s">
        <v>361</v>
      </c>
      <c r="C123" s="55" t="e">
        <f>SUM(#REF!,'9.2.3'!C125,'9.3.3'!C125,'9.4.3'!C125)</f>
        <v>#REF!</v>
      </c>
      <c r="D123" s="55" t="e">
        <f>SUM(#REF!,'9.2.3'!D125,'9.3.3'!D125,'9.4.3'!D125)</f>
        <v>#REF!</v>
      </c>
      <c r="E123" s="55" t="e">
        <f>SUM(#REF!,'9.2.3'!E125,'9.3.3'!E125,'9.4.3'!E125)</f>
        <v>#REF!</v>
      </c>
    </row>
    <row r="124" spans="1:5" s="15" customFormat="1" ht="18" customHeight="1" thickBot="1">
      <c r="A124" s="82" t="s">
        <v>67</v>
      </c>
      <c r="B124" s="206" t="s">
        <v>259</v>
      </c>
      <c r="C124" s="55" t="e">
        <f>SUM(#REF!,'9.2.3'!C126,'9.3.3'!C126,'9.4.3'!C126)</f>
        <v>#REF!</v>
      </c>
      <c r="D124" s="55" t="e">
        <f>SUM(#REF!,'9.2.3'!D126,'9.3.3'!D126,'9.4.3'!D126)</f>
        <v>#REF!</v>
      </c>
      <c r="E124" s="55" t="e">
        <f>SUM(#REF!,'9.2.3'!E126,'9.3.3'!E126,'9.4.3'!E126)</f>
        <v>#REF!</v>
      </c>
    </row>
    <row r="125" spans="1:5" s="15" customFormat="1" ht="18" customHeight="1" thickBot="1">
      <c r="A125" s="60" t="s">
        <v>10</v>
      </c>
      <c r="B125" s="193" t="s">
        <v>294</v>
      </c>
      <c r="C125" s="53" t="e">
        <f>+C126+C127+C128+C129</f>
        <v>#REF!</v>
      </c>
      <c r="D125" s="53" t="e">
        <f>+D126+D127+D128+D129</f>
        <v>#REF!</v>
      </c>
      <c r="E125" s="53" t="e">
        <f>+E126+E127+E128+E129</f>
        <v>#REF!</v>
      </c>
    </row>
    <row r="126" spans="1:5" s="15" customFormat="1" ht="18" customHeight="1">
      <c r="A126" s="61" t="s">
        <v>68</v>
      </c>
      <c r="B126" s="102" t="s">
        <v>260</v>
      </c>
      <c r="C126" s="55" t="e">
        <f>SUM(#REF!,'9.2.3'!C128,'9.3.3'!C128,'9.4.3'!C128)</f>
        <v>#REF!</v>
      </c>
      <c r="D126" s="55" t="e">
        <f>SUM(#REF!,'9.2.3'!D128,'9.3.3'!D128,'9.4.3'!D128)</f>
        <v>#REF!</v>
      </c>
      <c r="E126" s="55" t="e">
        <f>SUM(#REF!,'9.2.3'!E128,'9.3.3'!E128,'9.4.3'!E128)</f>
        <v>#REF!</v>
      </c>
    </row>
    <row r="127" spans="1:5" s="15" customFormat="1" ht="18" customHeight="1">
      <c r="A127" s="61" t="s">
        <v>69</v>
      </c>
      <c r="B127" s="102" t="s">
        <v>261</v>
      </c>
      <c r="C127" s="55" t="e">
        <f>SUM(#REF!,'9.2.3'!C129,'9.3.3'!C129,'9.4.3'!C129)</f>
        <v>#REF!</v>
      </c>
      <c r="D127" s="55" t="e">
        <f>SUM(#REF!,'9.2.3'!D129,'9.3.3'!D129,'9.4.3'!D129)</f>
        <v>#REF!</v>
      </c>
      <c r="E127" s="55" t="e">
        <f>SUM(#REF!,'9.2.3'!E129,'9.3.3'!E129,'9.4.3'!E129)</f>
        <v>#REF!</v>
      </c>
    </row>
    <row r="128" spans="1:5" s="15" customFormat="1" ht="18" customHeight="1">
      <c r="A128" s="61" t="s">
        <v>177</v>
      </c>
      <c r="B128" s="102" t="s">
        <v>262</v>
      </c>
      <c r="C128" s="55" t="e">
        <f>SUM(#REF!,'9.2.3'!C130,'9.3.3'!C130,'9.4.3'!C130)</f>
        <v>#REF!</v>
      </c>
      <c r="D128" s="55" t="e">
        <f>SUM(#REF!,'9.2.3'!D130,'9.3.3'!D130,'9.4.3'!D130)</f>
        <v>#REF!</v>
      </c>
      <c r="E128" s="55" t="e">
        <f>SUM(#REF!,'9.2.3'!E130,'9.3.3'!E130,'9.4.3'!E130)</f>
        <v>#REF!</v>
      </c>
    </row>
    <row r="129" spans="1:5" s="15" customFormat="1" ht="18" customHeight="1" thickBot="1">
      <c r="A129" s="82" t="s">
        <v>178</v>
      </c>
      <c r="B129" s="206" t="s">
        <v>263</v>
      </c>
      <c r="C129" s="55" t="e">
        <f>SUM(#REF!,'9.2.3'!C131,'9.3.3'!C131,'9.4.3'!C131)</f>
        <v>#REF!</v>
      </c>
      <c r="D129" s="55" t="e">
        <f>SUM(#REF!,'9.2.3'!D131,'9.3.3'!D131,'9.4.3'!D131)</f>
        <v>#REF!</v>
      </c>
      <c r="E129" s="55" t="e">
        <f>SUM(#REF!,'9.2.3'!E131,'9.3.3'!E131,'9.4.3'!E131)</f>
        <v>#REF!</v>
      </c>
    </row>
    <row r="130" spans="1:5" s="15" customFormat="1" ht="18" customHeight="1" thickBot="1">
      <c r="A130" s="60" t="s">
        <v>11</v>
      </c>
      <c r="B130" s="193" t="s">
        <v>264</v>
      </c>
      <c r="C130" s="53" t="e">
        <f>+C131+C132+C133+C134</f>
        <v>#REF!</v>
      </c>
      <c r="D130" s="53" t="e">
        <f>+D131+D132+D133+D134</f>
        <v>#REF!</v>
      </c>
      <c r="E130" s="53" t="e">
        <f>+E131+E132+E133+E134</f>
        <v>#REF!</v>
      </c>
    </row>
    <row r="131" spans="1:5" s="15" customFormat="1" ht="18" customHeight="1">
      <c r="A131" s="61" t="s">
        <v>70</v>
      </c>
      <c r="B131" s="102" t="s">
        <v>265</v>
      </c>
      <c r="C131" s="55" t="e">
        <f>SUM(#REF!,'9.2.3'!C133,'9.3.3'!C133,'9.4.3'!C133)</f>
        <v>#REF!</v>
      </c>
      <c r="D131" s="55" t="e">
        <f>SUM(#REF!,'9.2.3'!D133,'9.3.3'!D133,'9.4.3'!D133)</f>
        <v>#REF!</v>
      </c>
      <c r="E131" s="55" t="e">
        <f>SUM(#REF!,'9.2.3'!E133,'9.3.3'!E133,'9.4.3'!E133)</f>
        <v>#REF!</v>
      </c>
    </row>
    <row r="132" spans="1:5" s="15" customFormat="1" ht="18" customHeight="1">
      <c r="A132" s="61" t="s">
        <v>71</v>
      </c>
      <c r="B132" s="102" t="s">
        <v>274</v>
      </c>
      <c r="C132" s="55" t="e">
        <f>SUM(#REF!,'9.2.3'!C134,'9.3.3'!C134,'9.4.3'!C134)</f>
        <v>#REF!</v>
      </c>
      <c r="D132" s="55" t="e">
        <f>SUM(#REF!,'9.2.3'!D134,'9.3.3'!D134,'9.4.3'!D134)</f>
        <v>#REF!</v>
      </c>
      <c r="E132" s="55" t="e">
        <f>SUM(#REF!,'9.2.3'!E134,'9.3.3'!E134,'9.4.3'!E134)</f>
        <v>#REF!</v>
      </c>
    </row>
    <row r="133" spans="1:5" s="15" customFormat="1" ht="18" customHeight="1">
      <c r="A133" s="61" t="s">
        <v>187</v>
      </c>
      <c r="B133" s="102" t="s">
        <v>266</v>
      </c>
      <c r="C133" s="55" t="e">
        <f>SUM(#REF!,'9.2.3'!C135,'9.3.3'!C135,'9.4.3'!C135)</f>
        <v>#REF!</v>
      </c>
      <c r="D133" s="55" t="e">
        <f>SUM(#REF!,'9.2.3'!D135,'9.3.3'!D135,'9.4.3'!D135)</f>
        <v>#REF!</v>
      </c>
      <c r="E133" s="55" t="e">
        <f>SUM(#REF!,'9.2.3'!E135,'9.3.3'!E135,'9.4.3'!E135)</f>
        <v>#REF!</v>
      </c>
    </row>
    <row r="134" spans="1:5" s="15" customFormat="1" ht="18" customHeight="1" thickBot="1">
      <c r="A134" s="82" t="s">
        <v>188</v>
      </c>
      <c r="B134" s="206" t="s">
        <v>320</v>
      </c>
      <c r="C134" s="55">
        <v>0</v>
      </c>
      <c r="D134" s="55">
        <v>0</v>
      </c>
      <c r="E134" s="55">
        <v>0</v>
      </c>
    </row>
    <row r="135" spans="1:5" s="15" customFormat="1" ht="18" customHeight="1" thickBot="1">
      <c r="A135" s="60" t="s">
        <v>12</v>
      </c>
      <c r="B135" s="193" t="s">
        <v>267</v>
      </c>
      <c r="C135" s="85"/>
      <c r="D135" s="85"/>
      <c r="E135" s="85"/>
    </row>
    <row r="136" spans="1:5" s="15" customFormat="1" ht="18" customHeight="1">
      <c r="A136" s="61" t="s">
        <v>113</v>
      </c>
      <c r="B136" s="102" t="s">
        <v>268</v>
      </c>
      <c r="C136" s="55" t="e">
        <f>SUM(#REF!,'9.2.3'!C138,'9.3.3'!C138,'9.4.3'!C138)</f>
        <v>#REF!</v>
      </c>
      <c r="D136" s="55" t="e">
        <f>SUM(#REF!,'9.2.3'!D138,'9.3.3'!D138,'9.4.3'!D138)</f>
        <v>#REF!</v>
      </c>
      <c r="E136" s="55" t="e">
        <f>SUM(#REF!,'9.2.3'!E138,'9.3.3'!E138,'9.4.3'!E138)</f>
        <v>#REF!</v>
      </c>
    </row>
    <row r="137" spans="1:5" s="15" customFormat="1" ht="18" customHeight="1">
      <c r="A137" s="61" t="s">
        <v>114</v>
      </c>
      <c r="B137" s="102" t="s">
        <v>269</v>
      </c>
      <c r="C137" s="55" t="e">
        <f>SUM(#REF!,'9.2.3'!C139,'9.3.3'!C139,'9.4.3'!C139)</f>
        <v>#REF!</v>
      </c>
      <c r="D137" s="55" t="e">
        <f>SUM(#REF!,'9.2.3'!D139,'9.3.3'!D139,'9.4.3'!D139)</f>
        <v>#REF!</v>
      </c>
      <c r="E137" s="55" t="e">
        <f>SUM(#REF!,'9.2.3'!E139,'9.3.3'!E139,'9.4.3'!E139)</f>
        <v>#REF!</v>
      </c>
    </row>
    <row r="138" spans="1:5" s="15" customFormat="1" ht="18" customHeight="1">
      <c r="A138" s="61" t="s">
        <v>132</v>
      </c>
      <c r="B138" s="102" t="s">
        <v>270</v>
      </c>
      <c r="C138" s="55" t="e">
        <f>SUM(#REF!,'9.2.3'!C140,'9.3.3'!C140,'9.4.3'!C140)</f>
        <v>#REF!</v>
      </c>
      <c r="D138" s="55" t="e">
        <f>SUM(#REF!,'9.2.3'!D140,'9.3.3'!D140,'9.4.3'!D140)</f>
        <v>#REF!</v>
      </c>
      <c r="E138" s="55" t="e">
        <f>SUM(#REF!,'9.2.3'!E140,'9.3.3'!E140,'9.4.3'!E140)</f>
        <v>#REF!</v>
      </c>
    </row>
    <row r="139" spans="1:5" s="15" customFormat="1" ht="18" customHeight="1" thickBot="1">
      <c r="A139" s="61" t="s">
        <v>190</v>
      </c>
      <c r="B139" s="102" t="s">
        <v>271</v>
      </c>
      <c r="C139" s="55" t="e">
        <f>SUM(#REF!,'9.2.3'!C141,'9.3.3'!C141,'9.4.3'!C141)</f>
        <v>#REF!</v>
      </c>
      <c r="D139" s="55" t="e">
        <f>SUM(#REF!,'9.2.3'!D141,'9.3.3'!D141,'9.4.3'!D141)</f>
        <v>#REF!</v>
      </c>
      <c r="E139" s="55" t="e">
        <f>SUM(#REF!,'9.2.3'!E141,'9.3.3'!E141,'9.4.3'!E141)</f>
        <v>#REF!</v>
      </c>
    </row>
    <row r="140" spans="1:5" s="15" customFormat="1" ht="18" customHeight="1" thickBot="1">
      <c r="A140" s="60" t="s">
        <v>13</v>
      </c>
      <c r="B140" s="193" t="s">
        <v>272</v>
      </c>
      <c r="C140" s="86" t="e">
        <f>+C121+C125+C130+C135</f>
        <v>#REF!</v>
      </c>
      <c r="D140" s="86" t="e">
        <f>+D121+D125+D130+D135</f>
        <v>#REF!</v>
      </c>
      <c r="E140" s="86" t="e">
        <f>+E121+E125+E130+E135</f>
        <v>#REF!</v>
      </c>
    </row>
    <row r="141" spans="1:5" s="15" customFormat="1" ht="18" customHeight="1" thickBot="1">
      <c r="A141" s="87" t="s">
        <v>14</v>
      </c>
      <c r="B141" s="207" t="s">
        <v>273</v>
      </c>
      <c r="C141" s="86" t="e">
        <f>+C120+C140</f>
        <v>#REF!</v>
      </c>
      <c r="D141" s="86" t="e">
        <f>+D120+D140</f>
        <v>#REF!</v>
      </c>
      <c r="E141" s="86" t="e">
        <f>+E120+E140</f>
        <v>#REF!</v>
      </c>
    </row>
    <row r="142" spans="1:5" s="15" customFormat="1" ht="18" customHeight="1" thickBot="1">
      <c r="A142" s="88"/>
      <c r="B142" s="89"/>
      <c r="C142" s="75"/>
      <c r="D142" s="75"/>
      <c r="E142" s="75"/>
    </row>
    <row r="143" spans="1:7" s="15" customFormat="1" ht="18" customHeight="1" thickBot="1">
      <c r="A143" s="90" t="s">
        <v>338</v>
      </c>
      <c r="B143" s="91"/>
      <c r="C143" s="92"/>
      <c r="D143" s="92"/>
      <c r="E143" s="92"/>
      <c r="F143" s="23"/>
      <c r="G143" s="23"/>
    </row>
    <row r="144" spans="1:5" s="21" customFormat="1" ht="18" customHeight="1" thickBot="1">
      <c r="A144" s="90" t="s">
        <v>128</v>
      </c>
      <c r="B144" s="91"/>
      <c r="C144" s="92"/>
      <c r="D144" s="92"/>
      <c r="E144" s="92"/>
    </row>
    <row r="145" spans="3:5" s="15" customFormat="1" ht="18" customHeight="1">
      <c r="C145" s="24"/>
      <c r="D145" s="24"/>
      <c r="E145" s="24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ÁLLAMIGAZGATÁSI  FELADATOK
2019. ÉVI KÖLTSÉGVETÉSÉNEK ÖSSZEVONT MÉRLEGE
&amp;10
&amp;R&amp;"Times New Roman CE,Félkövér dőlt"&amp;11 1.3. melléklet az  1/2019 (II.16.)  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workbookViewId="0" topLeftCell="A3">
      <selection activeCell="H3" sqref="H3:H24"/>
    </sheetView>
  </sheetViews>
  <sheetFormatPr defaultColWidth="9.00390625" defaultRowHeight="12.75"/>
  <cols>
    <col min="1" max="1" width="6.875" style="3" customWidth="1"/>
    <col min="2" max="2" width="28.00390625" style="9" customWidth="1"/>
    <col min="3" max="4" width="17.625" style="3" bestFit="1" customWidth="1"/>
    <col min="5" max="5" width="33.125" style="3" customWidth="1"/>
    <col min="6" max="7" width="16.375" style="3" customWidth="1"/>
    <col min="8" max="8" width="3.625" style="3" customWidth="1"/>
    <col min="9" max="16384" width="9.375" style="3" customWidth="1"/>
  </cols>
  <sheetData>
    <row r="1" spans="1:7" s="25" customFormat="1" ht="27" customHeight="1">
      <c r="A1" s="105"/>
      <c r="B1" s="106" t="s">
        <v>99</v>
      </c>
      <c r="C1" s="107"/>
      <c r="D1" s="107"/>
      <c r="E1" s="107"/>
      <c r="F1" s="107"/>
      <c r="G1" s="107"/>
    </row>
    <row r="2" spans="1:7" s="25" customFormat="1" ht="16.5" thickBot="1">
      <c r="A2" s="105"/>
      <c r="B2" s="108"/>
      <c r="C2" s="105"/>
      <c r="D2" s="105"/>
      <c r="E2" s="105"/>
      <c r="F2" s="109"/>
      <c r="G2" s="109"/>
    </row>
    <row r="3" spans="1:8" s="25" customFormat="1" ht="18" customHeight="1" thickBot="1">
      <c r="A3" s="283" t="s">
        <v>47</v>
      </c>
      <c r="B3" s="121" t="s">
        <v>36</v>
      </c>
      <c r="C3" s="122"/>
      <c r="D3" s="122"/>
      <c r="E3" s="121" t="s">
        <v>37</v>
      </c>
      <c r="F3" s="122"/>
      <c r="G3" s="122"/>
      <c r="H3" s="286" t="s">
        <v>403</v>
      </c>
    </row>
    <row r="4" spans="1:8" s="14" customFormat="1" ht="35.25" customHeight="1" thickBot="1">
      <c r="A4" s="284"/>
      <c r="B4" s="123" t="s">
        <v>40</v>
      </c>
      <c r="C4" s="124" t="s">
        <v>316</v>
      </c>
      <c r="D4" s="124" t="s">
        <v>387</v>
      </c>
      <c r="E4" s="125" t="s">
        <v>40</v>
      </c>
      <c r="F4" s="126" t="s">
        <v>316</v>
      </c>
      <c r="G4" s="126" t="s">
        <v>387</v>
      </c>
      <c r="H4" s="286"/>
    </row>
    <row r="5" spans="1:8" s="14" customFormat="1" ht="16.5" thickBot="1">
      <c r="A5" s="110">
        <v>1</v>
      </c>
      <c r="B5" s="123">
        <v>2</v>
      </c>
      <c r="C5" s="124" t="s">
        <v>7</v>
      </c>
      <c r="D5" s="124">
        <v>4</v>
      </c>
      <c r="E5" s="123">
        <v>6</v>
      </c>
      <c r="F5" s="127">
        <v>7</v>
      </c>
      <c r="G5" s="127">
        <v>8</v>
      </c>
      <c r="H5" s="286"/>
    </row>
    <row r="6" spans="1:8" s="25" customFormat="1" ht="25.5">
      <c r="A6" s="111">
        <v>1</v>
      </c>
      <c r="B6" s="120" t="s">
        <v>275</v>
      </c>
      <c r="C6" s="55">
        <f>SUM('1 sz. tábla '!C5)</f>
        <v>173437622</v>
      </c>
      <c r="D6" s="55">
        <f>SUM('1 sz. tábla '!D5)</f>
        <v>181141335</v>
      </c>
      <c r="E6" s="120" t="s">
        <v>41</v>
      </c>
      <c r="F6" s="128">
        <f>SUM('1 sz. tábla '!C88)</f>
        <v>181656399</v>
      </c>
      <c r="G6" s="128">
        <f>SUM('1 sz. tábla '!D88)</f>
        <v>180404813</v>
      </c>
      <c r="H6" s="286"/>
    </row>
    <row r="7" spans="1:8" s="25" customFormat="1" ht="38.25">
      <c r="A7" s="112">
        <v>2</v>
      </c>
      <c r="B7" s="115" t="s">
        <v>276</v>
      </c>
      <c r="C7" s="55">
        <f>SUM('1 sz. tábla '!C12)</f>
        <v>20242200</v>
      </c>
      <c r="D7" s="55">
        <f>SUM('1 sz. tábla '!D12)</f>
        <v>40969561</v>
      </c>
      <c r="E7" s="115" t="s">
        <v>115</v>
      </c>
      <c r="F7" s="129">
        <f>SUM('1 sz. tábla '!C89)</f>
        <v>37404129</v>
      </c>
      <c r="G7" s="129">
        <f>SUM('1 sz. tábla '!D89)</f>
        <v>40626125</v>
      </c>
      <c r="H7" s="286"/>
    </row>
    <row r="8" spans="1:8" s="25" customFormat="1" ht="15.75">
      <c r="A8" s="112">
        <v>3</v>
      </c>
      <c r="B8" s="115" t="s">
        <v>106</v>
      </c>
      <c r="C8" s="116">
        <f>SUM('1 sz. tábla '!C26)</f>
        <v>64182140</v>
      </c>
      <c r="D8" s="116">
        <f>SUM('1 sz. tábla '!D26)</f>
        <v>64182140</v>
      </c>
      <c r="E8" s="115" t="s">
        <v>136</v>
      </c>
      <c r="F8" s="129">
        <f>SUM('1 sz. tábla '!C90)</f>
        <v>120181594</v>
      </c>
      <c r="G8" s="129">
        <f>SUM('1 sz. tábla '!D90)</f>
        <v>125966832</v>
      </c>
      <c r="H8" s="286"/>
    </row>
    <row r="9" spans="1:8" s="25" customFormat="1" ht="15.75">
      <c r="A9" s="111">
        <v>4</v>
      </c>
      <c r="B9" s="130" t="s">
        <v>303</v>
      </c>
      <c r="C9" s="116">
        <f>SUM('1 sz. tábla '!C33)</f>
        <v>97540251</v>
      </c>
      <c r="D9" s="116">
        <f>SUM('1 sz. tábla '!D33)</f>
        <v>108213208</v>
      </c>
      <c r="E9" s="115" t="s">
        <v>116</v>
      </c>
      <c r="F9" s="129">
        <f>SUM('1 sz. tábla '!C91)</f>
        <v>7352240</v>
      </c>
      <c r="G9" s="129">
        <f>SUM('1 sz. tábla '!D91)</f>
        <v>10032440</v>
      </c>
      <c r="H9" s="286"/>
    </row>
    <row r="10" spans="1:8" s="25" customFormat="1" ht="25.5">
      <c r="A10" s="112">
        <v>5</v>
      </c>
      <c r="B10" s="131" t="s">
        <v>339</v>
      </c>
      <c r="C10" s="116">
        <f>SUM('1 sz. tábla '!C50)</f>
        <v>0</v>
      </c>
      <c r="D10" s="116">
        <f>SUM('1 sz. tábla '!D50)</f>
        <v>0</v>
      </c>
      <c r="E10" s="115" t="s">
        <v>117</v>
      </c>
      <c r="F10" s="129">
        <f>SUM('1 sz. tábla '!C92)</f>
        <v>10010720</v>
      </c>
      <c r="G10" s="129">
        <f>SUM('1 sz. tábla '!D92)</f>
        <v>10785720</v>
      </c>
      <c r="H10" s="286"/>
    </row>
    <row r="11" spans="1:8" s="25" customFormat="1" ht="16.5" thickBot="1">
      <c r="A11" s="112">
        <v>6</v>
      </c>
      <c r="E11" s="115" t="s">
        <v>34</v>
      </c>
      <c r="F11" s="129">
        <f>SUM('1 sz. tábla '!C117)</f>
        <v>3000000</v>
      </c>
      <c r="G11" s="129">
        <f>SUM('1 sz. tábla '!D117)</f>
        <v>3000000</v>
      </c>
      <c r="H11" s="286"/>
    </row>
    <row r="12" spans="1:8" s="25" customFormat="1" ht="39" thickBot="1">
      <c r="A12" s="111">
        <v>7</v>
      </c>
      <c r="B12" s="132" t="s">
        <v>296</v>
      </c>
      <c r="C12" s="133">
        <f>SUM(C6:C10)</f>
        <v>355402213</v>
      </c>
      <c r="D12" s="133">
        <f>SUM(D6:D10)</f>
        <v>394506244</v>
      </c>
      <c r="E12" s="132" t="s">
        <v>284</v>
      </c>
      <c r="F12" s="133">
        <f>SUM(F6:F11)</f>
        <v>359605082</v>
      </c>
      <c r="G12" s="133">
        <f>SUM(G6:G11)</f>
        <v>370815930</v>
      </c>
      <c r="H12" s="286"/>
    </row>
    <row r="13" spans="1:8" s="25" customFormat="1" ht="38.25">
      <c r="A13" s="112">
        <v>8</v>
      </c>
      <c r="B13" s="117" t="s">
        <v>279</v>
      </c>
      <c r="C13" s="135">
        <f>+C14+C15+C16+C17</f>
        <v>10430429</v>
      </c>
      <c r="D13" s="135">
        <f>+D14+D15+D16+D17</f>
        <v>0</v>
      </c>
      <c r="E13" s="115" t="s">
        <v>123</v>
      </c>
      <c r="F13" s="136"/>
      <c r="G13" s="136"/>
      <c r="H13" s="286"/>
    </row>
    <row r="14" spans="1:8" s="25" customFormat="1" ht="25.5">
      <c r="A14" s="112">
        <v>9</v>
      </c>
      <c r="B14" s="115" t="s">
        <v>129</v>
      </c>
      <c r="C14" s="116">
        <f>(C12-F12-F21)*-1</f>
        <v>10430429</v>
      </c>
      <c r="D14" s="116">
        <v>0</v>
      </c>
      <c r="E14" s="115" t="s">
        <v>283</v>
      </c>
      <c r="F14" s="129"/>
      <c r="G14" s="129"/>
      <c r="H14" s="286"/>
    </row>
    <row r="15" spans="1:8" s="25" customFormat="1" ht="25.5">
      <c r="A15" s="111">
        <v>10</v>
      </c>
      <c r="B15" s="115" t="s">
        <v>130</v>
      </c>
      <c r="C15" s="116"/>
      <c r="D15" s="116"/>
      <c r="E15" s="115" t="s">
        <v>97</v>
      </c>
      <c r="F15" s="129"/>
      <c r="G15" s="129"/>
      <c r="H15" s="286"/>
    </row>
    <row r="16" spans="1:8" s="25" customFormat="1" ht="25.5">
      <c r="A16" s="112">
        <v>11</v>
      </c>
      <c r="B16" s="115" t="s">
        <v>134</v>
      </c>
      <c r="C16" s="116"/>
      <c r="D16" s="116"/>
      <c r="E16" s="115" t="s">
        <v>98</v>
      </c>
      <c r="F16" s="129"/>
      <c r="G16" s="129"/>
      <c r="H16" s="286"/>
    </row>
    <row r="17" spans="1:8" s="25" customFormat="1" ht="25.5">
      <c r="A17" s="112">
        <v>12</v>
      </c>
      <c r="B17" s="115" t="s">
        <v>135</v>
      </c>
      <c r="C17" s="116"/>
      <c r="D17" s="116"/>
      <c r="E17" s="117" t="s">
        <v>137</v>
      </c>
      <c r="F17" s="129"/>
      <c r="G17" s="129"/>
      <c r="H17" s="286"/>
    </row>
    <row r="18" spans="1:8" s="25" customFormat="1" ht="38.25">
      <c r="A18" s="111">
        <v>13</v>
      </c>
      <c r="B18" s="115" t="s">
        <v>280</v>
      </c>
      <c r="C18" s="118">
        <f>+C19+C20</f>
        <v>0</v>
      </c>
      <c r="D18" s="118">
        <f>+D19+D20</f>
        <v>0</v>
      </c>
      <c r="E18" s="115" t="s">
        <v>124</v>
      </c>
      <c r="F18" s="129"/>
      <c r="G18" s="129"/>
      <c r="H18" s="286"/>
    </row>
    <row r="19" spans="1:8" s="25" customFormat="1" ht="25.5">
      <c r="A19" s="112">
        <v>14</v>
      </c>
      <c r="B19" s="117" t="s">
        <v>277</v>
      </c>
      <c r="C19" s="119"/>
      <c r="D19" s="119"/>
      <c r="E19" s="169" t="s">
        <v>274</v>
      </c>
      <c r="F19" s="94">
        <f>SUM('1 sz. tábla '!C132)</f>
        <v>6227560</v>
      </c>
      <c r="G19" s="94">
        <f>SUM('1 sz. tábla '!D132)</f>
        <v>6227560</v>
      </c>
      <c r="H19" s="286"/>
    </row>
    <row r="20" spans="1:8" s="25" customFormat="1" ht="16.5" thickBot="1">
      <c r="A20" s="112">
        <v>15</v>
      </c>
      <c r="B20" s="115" t="s">
        <v>278</v>
      </c>
      <c r="C20" s="116"/>
      <c r="D20" s="116"/>
      <c r="E20" s="137"/>
      <c r="F20" s="129"/>
      <c r="G20" s="129"/>
      <c r="H20" s="286"/>
    </row>
    <row r="21" spans="1:8" s="25" customFormat="1" ht="39" thickBot="1">
      <c r="A21" s="111">
        <v>16</v>
      </c>
      <c r="B21" s="132" t="s">
        <v>281</v>
      </c>
      <c r="C21" s="133">
        <f>+C13+C18</f>
        <v>10430429</v>
      </c>
      <c r="D21" s="133">
        <f>+D13+D18</f>
        <v>0</v>
      </c>
      <c r="E21" s="132" t="s">
        <v>285</v>
      </c>
      <c r="F21" s="134">
        <f>SUM(F13:F20)</f>
        <v>6227560</v>
      </c>
      <c r="G21" s="134">
        <f>SUM(G13:G20)</f>
        <v>6227560</v>
      </c>
      <c r="H21" s="286"/>
    </row>
    <row r="22" spans="1:8" s="25" customFormat="1" ht="26.25" thickBot="1">
      <c r="A22" s="112">
        <v>17</v>
      </c>
      <c r="B22" s="132" t="s">
        <v>282</v>
      </c>
      <c r="C22" s="138">
        <f>+C12+C21</f>
        <v>365832642</v>
      </c>
      <c r="D22" s="138">
        <f>+D12+D21</f>
        <v>394506244</v>
      </c>
      <c r="E22" s="132" t="s">
        <v>286</v>
      </c>
      <c r="F22" s="138">
        <f>+F12+F21</f>
        <v>365832642</v>
      </c>
      <c r="G22" s="138">
        <f>+G12+G21</f>
        <v>377043490</v>
      </c>
      <c r="H22" s="286"/>
    </row>
    <row r="23" spans="1:8" s="25" customFormat="1" ht="16.5" thickBot="1">
      <c r="A23" s="112">
        <v>18</v>
      </c>
      <c r="B23" s="132" t="s">
        <v>101</v>
      </c>
      <c r="C23" s="138"/>
      <c r="D23" s="138"/>
      <c r="E23" s="132" t="s">
        <v>102</v>
      </c>
      <c r="F23" s="138" t="str">
        <f>IF(C12-F12&gt;0,C12-F12,"-")</f>
        <v>-</v>
      </c>
      <c r="G23" s="138">
        <f>IF(D12-G12&gt;0,D12-G12,"-")</f>
        <v>23690314</v>
      </c>
      <c r="H23" s="286"/>
    </row>
    <row r="24" spans="1:8" s="25" customFormat="1" ht="16.5" thickBot="1">
      <c r="A24" s="111">
        <v>19</v>
      </c>
      <c r="B24" s="132" t="s">
        <v>138</v>
      </c>
      <c r="C24" s="138" t="e">
        <f>IF(C12+C13-#REF!&lt;0,#REF!-(C12+C13),"-")</f>
        <v>#REF!</v>
      </c>
      <c r="D24" s="138" t="e">
        <f>IF(D12+D13-E22&lt;0,E22-(D12+D13),"-")</f>
        <v>#VALUE!</v>
      </c>
      <c r="E24" s="132" t="s">
        <v>139</v>
      </c>
      <c r="F24" s="138" t="str">
        <f>IF(C12+C13-F22&gt;0,C12+C13-F22,"-")</f>
        <v>-</v>
      </c>
      <c r="G24" s="138">
        <f>IF(D12+D13-G22&gt;0,D12+D13-G22,"-")</f>
        <v>17462754</v>
      </c>
      <c r="H24" s="286"/>
    </row>
    <row r="25" spans="2:5" ht="18.75">
      <c r="B25" s="285"/>
      <c r="C25" s="285"/>
      <c r="D25" s="285"/>
      <c r="E25" s="285"/>
    </row>
  </sheetData>
  <sheetProtection/>
  <mergeCells count="3">
    <mergeCell ref="A3:A4"/>
    <mergeCell ref="B25:E25"/>
    <mergeCell ref="H3:H2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workbookViewId="0" topLeftCell="A1">
      <selection activeCell="I1" sqref="I1:I28"/>
    </sheetView>
  </sheetViews>
  <sheetFormatPr defaultColWidth="9.00390625" defaultRowHeight="12.75"/>
  <cols>
    <col min="1" max="1" width="6.875" style="3" customWidth="1"/>
    <col min="2" max="2" width="35.125" style="9" customWidth="1"/>
    <col min="3" max="4" width="16.375" style="3" customWidth="1"/>
    <col min="5" max="5" width="32.375" style="3" customWidth="1"/>
    <col min="6" max="8" width="16.375" style="3" customWidth="1"/>
    <col min="9" max="9" width="4.875" style="3" customWidth="1"/>
    <col min="10" max="16384" width="9.375" style="3" customWidth="1"/>
  </cols>
  <sheetData>
    <row r="1" spans="1:9" s="25" customFormat="1" ht="25.5">
      <c r="A1" s="147"/>
      <c r="B1" s="148" t="s">
        <v>100</v>
      </c>
      <c r="C1" s="149"/>
      <c r="D1" s="149"/>
      <c r="E1" s="149"/>
      <c r="F1" s="149"/>
      <c r="G1" s="149"/>
      <c r="H1" s="139"/>
      <c r="I1" s="287" t="s">
        <v>403</v>
      </c>
    </row>
    <row r="2" spans="1:9" s="25" customFormat="1" ht="16.5" thickBot="1">
      <c r="A2" s="147"/>
      <c r="B2" s="150"/>
      <c r="C2" s="147"/>
      <c r="D2" s="147"/>
      <c r="E2" s="147"/>
      <c r="F2" s="151"/>
      <c r="G2" s="151"/>
      <c r="H2" s="140"/>
      <c r="I2" s="287"/>
    </row>
    <row r="3" spans="1:9" s="25" customFormat="1" ht="16.5" thickBot="1">
      <c r="A3" s="288" t="s">
        <v>47</v>
      </c>
      <c r="B3" s="121" t="s">
        <v>36</v>
      </c>
      <c r="C3" s="122"/>
      <c r="D3" s="122"/>
      <c r="E3" s="152" t="s">
        <v>37</v>
      </c>
      <c r="F3" s="153"/>
      <c r="G3" s="153"/>
      <c r="H3" s="143"/>
      <c r="I3" s="287"/>
    </row>
    <row r="4" spans="1:9" s="14" customFormat="1" ht="16.5" thickBot="1">
      <c r="A4" s="289"/>
      <c r="B4" s="123" t="s">
        <v>40</v>
      </c>
      <c r="C4" s="124" t="s">
        <v>316</v>
      </c>
      <c r="D4" s="124" t="s">
        <v>391</v>
      </c>
      <c r="E4" s="123" t="s">
        <v>40</v>
      </c>
      <c r="F4" s="124" t="s">
        <v>316</v>
      </c>
      <c r="G4" s="124" t="s">
        <v>387</v>
      </c>
      <c r="H4" s="144"/>
      <c r="I4" s="287"/>
    </row>
    <row r="5" spans="1:9" s="14" customFormat="1" ht="16.5" thickBot="1">
      <c r="A5" s="154">
        <v>1</v>
      </c>
      <c r="B5" s="123">
        <v>2</v>
      </c>
      <c r="C5" s="124">
        <v>3</v>
      </c>
      <c r="D5" s="124">
        <v>4</v>
      </c>
      <c r="E5" s="123">
        <v>6</v>
      </c>
      <c r="F5" s="127">
        <v>7</v>
      </c>
      <c r="G5" s="127">
        <v>8</v>
      </c>
      <c r="H5" s="144"/>
      <c r="I5" s="287"/>
    </row>
    <row r="6" spans="1:9" s="25" customFormat="1" ht="42.75">
      <c r="A6" s="155" t="s">
        <v>5</v>
      </c>
      <c r="B6" s="54" t="s">
        <v>319</v>
      </c>
      <c r="C6" s="156">
        <f>SUM('1 sz. tábla '!C20)</f>
        <v>0</v>
      </c>
      <c r="D6" s="156">
        <f>SUM('1 sz. tábla '!D20)</f>
        <v>0</v>
      </c>
      <c r="E6" s="120" t="s">
        <v>131</v>
      </c>
      <c r="F6" s="128">
        <f>SUM('1 sz. tábla '!C104)</f>
        <v>489687590</v>
      </c>
      <c r="G6" s="128">
        <f>SUM('1 sz. tábla '!D104)</f>
        <v>494065676</v>
      </c>
      <c r="H6" s="145"/>
      <c r="I6" s="287"/>
    </row>
    <row r="7" spans="1:9" s="25" customFormat="1" ht="42.75">
      <c r="A7" s="157" t="s">
        <v>6</v>
      </c>
      <c r="B7" s="56" t="s">
        <v>156</v>
      </c>
      <c r="C7" s="156">
        <f>SUM('1 sz. tábla '!C21)</f>
        <v>0</v>
      </c>
      <c r="D7" s="156">
        <f>SUM('1 sz. tábla '!D21)</f>
        <v>0</v>
      </c>
      <c r="E7" s="115" t="s">
        <v>288</v>
      </c>
      <c r="F7" s="129">
        <f>SUM('1 sz. tábla '!A105)</f>
        <v>0</v>
      </c>
      <c r="G7" s="129">
        <f>SUM('1 sz. tábla '!B105)</f>
        <v>0</v>
      </c>
      <c r="H7" s="145"/>
      <c r="I7" s="287"/>
    </row>
    <row r="8" spans="1:9" s="25" customFormat="1" ht="42.75">
      <c r="A8" s="157" t="s">
        <v>7</v>
      </c>
      <c r="B8" s="56" t="s">
        <v>306</v>
      </c>
      <c r="C8" s="156">
        <f>SUM('1 sz. tábla '!C22)</f>
        <v>0</v>
      </c>
      <c r="D8" s="156">
        <f>SUM('1 sz. tábla '!D22)</f>
        <v>0</v>
      </c>
      <c r="E8" s="115" t="s">
        <v>119</v>
      </c>
      <c r="F8" s="129">
        <f>SUM('1 sz. tábla '!C106)</f>
        <v>30000000</v>
      </c>
      <c r="G8" s="129">
        <f>SUM('1 sz. tábla '!D106)</f>
        <v>34081760</v>
      </c>
      <c r="H8" s="145"/>
      <c r="I8" s="287"/>
    </row>
    <row r="9" spans="1:9" s="25" customFormat="1" ht="42.75">
      <c r="A9" s="157" t="s">
        <v>8</v>
      </c>
      <c r="B9" s="56" t="s">
        <v>307</v>
      </c>
      <c r="C9" s="156">
        <f>SUM('1 sz. tábla '!C23)</f>
        <v>0</v>
      </c>
      <c r="D9" s="156">
        <f>SUM('1 sz. tábla '!D23)</f>
        <v>0</v>
      </c>
      <c r="E9" s="115" t="s">
        <v>289</v>
      </c>
      <c r="F9" s="129">
        <f>SUM('1 sz. tábla '!A107)</f>
        <v>0</v>
      </c>
      <c r="G9" s="129">
        <f>SUM('1 sz. tábla '!B107)</f>
        <v>0</v>
      </c>
      <c r="H9" s="145"/>
      <c r="I9" s="287"/>
    </row>
    <row r="10" spans="1:9" s="25" customFormat="1" ht="42.75">
      <c r="A10" s="157" t="s">
        <v>9</v>
      </c>
      <c r="B10" s="56" t="s">
        <v>350</v>
      </c>
      <c r="C10" s="156">
        <f>SUM('1 sz. tábla '!C24)</f>
        <v>0</v>
      </c>
      <c r="D10" s="156">
        <f>SUM('1 sz. tábla '!D24)</f>
        <v>0</v>
      </c>
      <c r="E10" s="115" t="s">
        <v>133</v>
      </c>
      <c r="F10" s="129">
        <f>SUM('1 sz. tábla '!C108)</f>
        <v>0</v>
      </c>
      <c r="G10" s="129">
        <f>SUM('1 sz. tábla '!D108)</f>
        <v>0</v>
      </c>
      <c r="H10" s="145"/>
      <c r="I10" s="287"/>
    </row>
    <row r="11" spans="1:9" s="25" customFormat="1" ht="16.5" thickBot="1">
      <c r="A11" s="157" t="s">
        <v>10</v>
      </c>
      <c r="B11" s="64" t="s">
        <v>349</v>
      </c>
      <c r="C11" s="156">
        <f>SUM('1 sz. tábla '!C25)</f>
        <v>0</v>
      </c>
      <c r="D11" s="159">
        <f>SUM('1 sz. tábla '!B25)</f>
        <v>0</v>
      </c>
      <c r="E11" s="137"/>
      <c r="F11" s="129"/>
      <c r="G11" s="129"/>
      <c r="H11" s="145"/>
      <c r="I11" s="287"/>
    </row>
    <row r="12" spans="1:9" s="25" customFormat="1" ht="26.25" thickBot="1">
      <c r="A12" s="160" t="s">
        <v>16</v>
      </c>
      <c r="B12" s="132" t="s">
        <v>297</v>
      </c>
      <c r="C12" s="161">
        <f>+C6+C8+C9</f>
        <v>0</v>
      </c>
      <c r="D12" s="161">
        <f>+D6+D8+D9</f>
        <v>0</v>
      </c>
      <c r="E12" s="132" t="s">
        <v>298</v>
      </c>
      <c r="F12" s="161">
        <f>+F6+F8+F11</f>
        <v>519687590</v>
      </c>
      <c r="G12" s="161">
        <f>+G6+G8+G11</f>
        <v>528147436</v>
      </c>
      <c r="H12" s="146"/>
      <c r="I12" s="287"/>
    </row>
    <row r="13" spans="1:9" s="25" customFormat="1" ht="25.5">
      <c r="A13" s="155" t="s">
        <v>17</v>
      </c>
      <c r="B13" s="162" t="s">
        <v>151</v>
      </c>
      <c r="C13" s="163">
        <f>+C14+C15+C16+C17+C18</f>
        <v>519687590</v>
      </c>
      <c r="D13" s="163">
        <f>+D14+D15+D16+D17+D18</f>
        <v>510684682</v>
      </c>
      <c r="E13" s="115" t="s">
        <v>123</v>
      </c>
      <c r="F13" s="128"/>
      <c r="G13" s="128"/>
      <c r="H13" s="145"/>
      <c r="I13" s="287"/>
    </row>
    <row r="14" spans="1:9" s="25" customFormat="1" ht="25.5">
      <c r="A14" s="157" t="s">
        <v>18</v>
      </c>
      <c r="B14" s="115" t="s">
        <v>140</v>
      </c>
      <c r="C14" s="158">
        <v>519687590</v>
      </c>
      <c r="D14" s="158">
        <v>510684682</v>
      </c>
      <c r="E14" s="115" t="s">
        <v>126</v>
      </c>
      <c r="F14" s="129"/>
      <c r="G14" s="129"/>
      <c r="H14" s="145"/>
      <c r="I14" s="287"/>
    </row>
    <row r="15" spans="1:9" s="25" customFormat="1" ht="25.5">
      <c r="A15" s="155" t="s">
        <v>19</v>
      </c>
      <c r="B15" s="115" t="s">
        <v>141</v>
      </c>
      <c r="C15" s="158"/>
      <c r="D15" s="158"/>
      <c r="E15" s="115" t="s">
        <v>97</v>
      </c>
      <c r="F15" s="129"/>
      <c r="G15" s="129"/>
      <c r="H15" s="145"/>
      <c r="I15" s="287"/>
    </row>
    <row r="16" spans="1:9" s="25" customFormat="1" ht="25.5">
      <c r="A16" s="157" t="s">
        <v>20</v>
      </c>
      <c r="B16" s="115" t="s">
        <v>142</v>
      </c>
      <c r="C16" s="158"/>
      <c r="D16" s="158"/>
      <c r="E16" s="115" t="s">
        <v>98</v>
      </c>
      <c r="F16" s="129"/>
      <c r="G16" s="129"/>
      <c r="H16" s="145"/>
      <c r="I16" s="287"/>
    </row>
    <row r="17" spans="1:9" s="25" customFormat="1" ht="15.75">
      <c r="A17" s="155" t="s">
        <v>21</v>
      </c>
      <c r="B17" s="115" t="s">
        <v>143</v>
      </c>
      <c r="C17" s="158"/>
      <c r="D17" s="158"/>
      <c r="E17" s="117" t="s">
        <v>137</v>
      </c>
      <c r="F17" s="129"/>
      <c r="G17" s="129"/>
      <c r="H17" s="145"/>
      <c r="I17" s="287"/>
    </row>
    <row r="18" spans="1:9" s="25" customFormat="1" ht="25.5">
      <c r="A18" s="157" t="s">
        <v>22</v>
      </c>
      <c r="B18" s="164" t="s">
        <v>144</v>
      </c>
      <c r="C18" s="158"/>
      <c r="D18" s="158"/>
      <c r="E18" s="115" t="s">
        <v>127</v>
      </c>
      <c r="F18" s="129"/>
      <c r="G18" s="129"/>
      <c r="H18" s="145"/>
      <c r="I18" s="287"/>
    </row>
    <row r="19" spans="1:9" s="25" customFormat="1" ht="25.5">
      <c r="A19" s="155" t="s">
        <v>23</v>
      </c>
      <c r="B19" s="165" t="s">
        <v>145</v>
      </c>
      <c r="C19" s="166">
        <f>+C20+C21+C22+C23+C24</f>
        <v>0</v>
      </c>
      <c r="D19" s="166">
        <f>+D20+D21+D22+D23+D24</f>
        <v>0</v>
      </c>
      <c r="E19" s="120" t="s">
        <v>125</v>
      </c>
      <c r="F19" s="129"/>
      <c r="G19" s="129"/>
      <c r="H19" s="145"/>
      <c r="I19" s="287"/>
    </row>
    <row r="20" spans="1:9" s="25" customFormat="1" ht="25.5">
      <c r="A20" s="157" t="s">
        <v>24</v>
      </c>
      <c r="B20" s="164" t="s">
        <v>146</v>
      </c>
      <c r="C20" s="158"/>
      <c r="D20" s="158"/>
      <c r="E20" s="120" t="s">
        <v>290</v>
      </c>
      <c r="F20" s="129"/>
      <c r="G20" s="129"/>
      <c r="H20" s="145"/>
      <c r="I20" s="287"/>
    </row>
    <row r="21" spans="1:9" s="25" customFormat="1" ht="25.5">
      <c r="A21" s="155" t="s">
        <v>25</v>
      </c>
      <c r="B21" s="164" t="s">
        <v>147</v>
      </c>
      <c r="C21" s="158"/>
      <c r="D21" s="158"/>
      <c r="E21" s="167"/>
      <c r="F21" s="129"/>
      <c r="G21" s="129"/>
      <c r="H21" s="145"/>
      <c r="I21" s="287"/>
    </row>
    <row r="22" spans="1:9" s="25" customFormat="1" ht="25.5">
      <c r="A22" s="157" t="s">
        <v>26</v>
      </c>
      <c r="B22" s="115" t="s">
        <v>148</v>
      </c>
      <c r="C22" s="158"/>
      <c r="D22" s="158"/>
      <c r="E22" s="167"/>
      <c r="F22" s="129"/>
      <c r="G22" s="129"/>
      <c r="H22" s="145"/>
      <c r="I22" s="287"/>
    </row>
    <row r="23" spans="1:9" s="25" customFormat="1" ht="15.75">
      <c r="A23" s="155" t="s">
        <v>27</v>
      </c>
      <c r="B23" s="120" t="s">
        <v>149</v>
      </c>
      <c r="C23" s="158"/>
      <c r="D23" s="158"/>
      <c r="E23" s="137"/>
      <c r="F23" s="129"/>
      <c r="G23" s="129"/>
      <c r="H23" s="145"/>
      <c r="I23" s="287"/>
    </row>
    <row r="24" spans="1:9" s="25" customFormat="1" ht="26.25" thickBot="1">
      <c r="A24" s="157" t="s">
        <v>28</v>
      </c>
      <c r="B24" s="131" t="s">
        <v>150</v>
      </c>
      <c r="C24" s="158"/>
      <c r="D24" s="158"/>
      <c r="E24" s="167"/>
      <c r="F24" s="129"/>
      <c r="G24" s="129"/>
      <c r="H24" s="145"/>
      <c r="I24" s="287"/>
    </row>
    <row r="25" spans="1:9" s="25" customFormat="1" ht="51.75" thickBot="1">
      <c r="A25" s="160" t="s">
        <v>29</v>
      </c>
      <c r="B25" s="132" t="s">
        <v>287</v>
      </c>
      <c r="C25" s="161">
        <f>+C13+C19</f>
        <v>519687590</v>
      </c>
      <c r="D25" s="161">
        <f>+D13+D19</f>
        <v>510684682</v>
      </c>
      <c r="E25" s="132" t="s">
        <v>291</v>
      </c>
      <c r="F25" s="134">
        <f>SUM(F13:F24)</f>
        <v>0</v>
      </c>
      <c r="G25" s="134">
        <f>SUM(G13:G24)</f>
        <v>0</v>
      </c>
      <c r="H25" s="146"/>
      <c r="I25" s="287"/>
    </row>
    <row r="26" spans="1:9" s="25" customFormat="1" ht="26.25" thickBot="1">
      <c r="A26" s="160" t="s">
        <v>30</v>
      </c>
      <c r="B26" s="132" t="s">
        <v>292</v>
      </c>
      <c r="C26" s="168">
        <f>+C12+C25</f>
        <v>519687590</v>
      </c>
      <c r="D26" s="168">
        <f>+D12+D25</f>
        <v>510684682</v>
      </c>
      <c r="E26" s="132" t="s">
        <v>293</v>
      </c>
      <c r="F26" s="138">
        <f>+F12+F25</f>
        <v>519687590</v>
      </c>
      <c r="G26" s="138">
        <f>+G12+G25</f>
        <v>528147436</v>
      </c>
      <c r="H26" s="146"/>
      <c r="I26" s="287"/>
    </row>
    <row r="27" spans="1:9" s="25" customFormat="1" ht="16.5" thickBot="1">
      <c r="A27" s="160" t="s">
        <v>31</v>
      </c>
      <c r="B27" s="132" t="s">
        <v>101</v>
      </c>
      <c r="C27" s="168">
        <f>C26-F26</f>
        <v>0</v>
      </c>
      <c r="D27" s="168"/>
      <c r="E27" s="132" t="s">
        <v>102</v>
      </c>
      <c r="F27" s="138" t="str">
        <f>IF(C12-F12&gt;0,C12-F12,"-")</f>
        <v>-</v>
      </c>
      <c r="G27" s="138">
        <f>G26-D26</f>
        <v>17462754</v>
      </c>
      <c r="H27" s="146"/>
      <c r="I27" s="287"/>
    </row>
    <row r="28" spans="1:9" s="25" customFormat="1" ht="16.5" thickBot="1">
      <c r="A28" s="141" t="s">
        <v>32</v>
      </c>
      <c r="B28" s="114" t="s">
        <v>138</v>
      </c>
      <c r="C28" s="142" t="e">
        <f>IF(C12+C13-#REF!&lt;0,#REF!-(C12+C13),"-")</f>
        <v>#REF!</v>
      </c>
      <c r="D28" s="142"/>
      <c r="E28" s="114" t="s">
        <v>139</v>
      </c>
      <c r="F28" s="113" t="str">
        <f>IF(C12+C13-F26&gt;0,C12+C13-F26,"-")</f>
        <v>-</v>
      </c>
      <c r="G28" s="138">
        <f>G27-D27</f>
        <v>17462754</v>
      </c>
      <c r="H28" s="146"/>
      <c r="I28" s="287"/>
    </row>
  </sheetData>
  <sheetProtection/>
  <mergeCells count="2">
    <mergeCell ref="I1:I28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view="pageLayout" workbookViewId="0" topLeftCell="A1">
      <selection activeCell="G4" sqref="G4"/>
    </sheetView>
  </sheetViews>
  <sheetFormatPr defaultColWidth="9.00390625" defaultRowHeight="12.75"/>
  <cols>
    <col min="1" max="1" width="47.125" style="2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3" customWidth="1"/>
    <col min="7" max="7" width="12.875" style="1" customWidth="1"/>
    <col min="8" max="8" width="14.625" style="1" bestFit="1" customWidth="1"/>
    <col min="9" max="9" width="13.875" style="1" customWidth="1"/>
    <col min="10" max="16384" width="9.375" style="1" customWidth="1"/>
  </cols>
  <sheetData>
    <row r="1" spans="1:6" s="31" customFormat="1" ht="16.5" customHeight="1" thickBot="1">
      <c r="A1" s="290" t="s">
        <v>397</v>
      </c>
      <c r="B1" s="290"/>
      <c r="C1" s="290"/>
      <c r="D1" s="290"/>
      <c r="E1" s="290"/>
      <c r="F1" s="32" t="s">
        <v>345</v>
      </c>
    </row>
    <row r="2" spans="1:6" s="13" customFormat="1" ht="63.75" thickBot="1">
      <c r="A2" s="27" t="s">
        <v>43</v>
      </c>
      <c r="B2" s="28" t="s">
        <v>44</v>
      </c>
      <c r="C2" s="28" t="s">
        <v>45</v>
      </c>
      <c r="D2" s="28" t="s">
        <v>376</v>
      </c>
      <c r="E2" s="28" t="s">
        <v>377</v>
      </c>
      <c r="F2" s="29" t="s">
        <v>378</v>
      </c>
    </row>
    <row r="3" spans="1:6" s="25" customFormat="1" ht="15.75">
      <c r="A3" s="44">
        <v>1</v>
      </c>
      <c r="B3" s="264">
        <v>2</v>
      </c>
      <c r="C3" s="264">
        <v>3</v>
      </c>
      <c r="D3" s="264">
        <v>4</v>
      </c>
      <c r="E3" s="264">
        <v>5</v>
      </c>
      <c r="F3" s="265" t="s">
        <v>60</v>
      </c>
    </row>
    <row r="4" spans="1:6" s="31" customFormat="1" ht="47.25">
      <c r="A4" s="268" t="s">
        <v>395</v>
      </c>
      <c r="B4" s="36">
        <v>265989</v>
      </c>
      <c r="C4" s="37" t="s">
        <v>379</v>
      </c>
      <c r="D4" s="36">
        <v>0</v>
      </c>
      <c r="E4" s="36">
        <v>265989</v>
      </c>
      <c r="F4" s="269">
        <v>0</v>
      </c>
    </row>
    <row r="5" spans="1:6" s="31" customFormat="1" ht="94.5">
      <c r="A5" s="268" t="s">
        <v>398</v>
      </c>
      <c r="B5" s="36">
        <v>402797</v>
      </c>
      <c r="C5" s="37" t="s">
        <v>379</v>
      </c>
      <c r="D5" s="36"/>
      <c r="E5" s="36">
        <v>402797</v>
      </c>
      <c r="F5" s="269">
        <f aca="true" t="shared" si="0" ref="F5:F10">B5-D5-E5</f>
        <v>0</v>
      </c>
    </row>
    <row r="6" spans="1:6" s="31" customFormat="1" ht="47.25">
      <c r="A6" s="268" t="s">
        <v>399</v>
      </c>
      <c r="B6" s="36">
        <v>1027490</v>
      </c>
      <c r="C6" s="37" t="s">
        <v>379</v>
      </c>
      <c r="D6" s="36"/>
      <c r="E6" s="36">
        <v>1027490</v>
      </c>
      <c r="F6" s="269">
        <f t="shared" si="0"/>
        <v>0</v>
      </c>
    </row>
    <row r="7" spans="1:6" s="31" customFormat="1" ht="15.75">
      <c r="A7" s="268" t="s">
        <v>382</v>
      </c>
      <c r="B7" s="36">
        <v>930000</v>
      </c>
      <c r="C7" s="37" t="s">
        <v>379</v>
      </c>
      <c r="D7" s="36"/>
      <c r="E7" s="36">
        <v>930000</v>
      </c>
      <c r="F7" s="269"/>
    </row>
    <row r="8" spans="1:6" s="31" customFormat="1" ht="47.25">
      <c r="A8" s="268" t="s">
        <v>380</v>
      </c>
      <c r="B8" s="36">
        <v>405000000</v>
      </c>
      <c r="C8" s="37" t="s">
        <v>364</v>
      </c>
      <c r="D8" s="36">
        <v>635000</v>
      </c>
      <c r="E8" s="36">
        <v>404365000</v>
      </c>
      <c r="F8" s="269">
        <f t="shared" si="0"/>
        <v>0</v>
      </c>
    </row>
    <row r="9" spans="1:6" s="31" customFormat="1" ht="45">
      <c r="A9" s="279" t="s">
        <v>396</v>
      </c>
      <c r="B9" s="36">
        <v>3042000</v>
      </c>
      <c r="C9" s="37" t="s">
        <v>379</v>
      </c>
      <c r="D9" s="36"/>
      <c r="E9" s="36">
        <v>3042000</v>
      </c>
      <c r="F9" s="269">
        <f>B9-D9-E9</f>
        <v>0</v>
      </c>
    </row>
    <row r="10" spans="1:6" s="31" customFormat="1" ht="63">
      <c r="A10" s="268" t="s">
        <v>381</v>
      </c>
      <c r="B10" s="36">
        <v>80000000</v>
      </c>
      <c r="C10" s="37" t="s">
        <v>379</v>
      </c>
      <c r="D10" s="36">
        <v>295000</v>
      </c>
      <c r="E10" s="36">
        <v>79705000</v>
      </c>
      <c r="F10" s="269">
        <f t="shared" si="0"/>
        <v>0</v>
      </c>
    </row>
    <row r="11" spans="1:6" s="31" customFormat="1" ht="47.25">
      <c r="A11" s="275" t="s">
        <v>400</v>
      </c>
      <c r="B11" s="276">
        <v>4327400</v>
      </c>
      <c r="C11" s="277"/>
      <c r="D11" s="276"/>
      <c r="E11" s="276">
        <v>4327400</v>
      </c>
      <c r="F11" s="278"/>
    </row>
    <row r="12" spans="1:6" s="43" customFormat="1" ht="18" customHeight="1" thickBot="1">
      <c r="A12" s="266" t="s">
        <v>42</v>
      </c>
      <c r="B12" s="45">
        <f>SUM(B4:B11)</f>
        <v>494995676</v>
      </c>
      <c r="C12" s="267"/>
      <c r="D12" s="45">
        <f>SUM(D4:D10)</f>
        <v>930000</v>
      </c>
      <c r="E12" s="45">
        <f>SUM(E4:E11)</f>
        <v>494065676</v>
      </c>
      <c r="F12" s="46">
        <f>SUM(F4:F10)</f>
        <v>0</v>
      </c>
    </row>
  </sheetData>
  <sheetProtection/>
  <mergeCells count="1">
    <mergeCell ref="A1:E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1. melléklet az 6/2019 (IX.30.)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60.625" style="2" customWidth="1"/>
    <col min="2" max="2" width="16.50390625" style="1" bestFit="1" customWidth="1"/>
    <col min="3" max="3" width="16.375" style="1" customWidth="1"/>
    <col min="4" max="4" width="18.00390625" style="1" customWidth="1"/>
    <col min="5" max="5" width="16.625" style="1" customWidth="1"/>
    <col min="6" max="6" width="18.875" style="1" customWidth="1"/>
    <col min="7" max="8" width="12.875" style="1" customWidth="1"/>
    <col min="9" max="9" width="13.875" style="1" customWidth="1"/>
    <col min="10" max="16384" width="9.375" style="1" customWidth="1"/>
  </cols>
  <sheetData>
    <row r="1" spans="1:6" s="31" customFormat="1" ht="15.75">
      <c r="A1" s="291" t="s">
        <v>0</v>
      </c>
      <c r="B1" s="291"/>
      <c r="C1" s="291"/>
      <c r="D1" s="291"/>
      <c r="E1" s="291"/>
      <c r="F1" s="291"/>
    </row>
    <row r="2" spans="1:6" s="31" customFormat="1" ht="16.5" thickBot="1">
      <c r="A2" s="26"/>
      <c r="B2" s="25"/>
      <c r="C2" s="25"/>
      <c r="D2" s="25"/>
      <c r="E2" s="25"/>
      <c r="F2" s="32" t="s">
        <v>343</v>
      </c>
    </row>
    <row r="3" spans="1:6" s="13" customFormat="1" ht="63.75" thickBot="1">
      <c r="A3" s="27" t="s">
        <v>46</v>
      </c>
      <c r="B3" s="28" t="s">
        <v>44</v>
      </c>
      <c r="C3" s="28" t="s">
        <v>45</v>
      </c>
      <c r="D3" s="28" t="s">
        <v>383</v>
      </c>
      <c r="E3" s="28" t="s">
        <v>377</v>
      </c>
      <c r="F3" s="29" t="s">
        <v>384</v>
      </c>
    </row>
    <row r="4" spans="1:6" s="25" customFormat="1" ht="16.5" thickBot="1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5">
        <v>6</v>
      </c>
    </row>
    <row r="5" spans="1:6" s="31" customFormat="1" ht="31.5">
      <c r="A5" s="30" t="s">
        <v>365</v>
      </c>
      <c r="B5" s="36">
        <v>23276785</v>
      </c>
      <c r="C5" s="37" t="s">
        <v>364</v>
      </c>
      <c r="D5" s="36">
        <v>15276785</v>
      </c>
      <c r="E5" s="36">
        <v>8000000</v>
      </c>
      <c r="F5" s="38">
        <v>0</v>
      </c>
    </row>
    <row r="6" spans="1:6" s="31" customFormat="1" ht="31.5">
      <c r="A6" s="30" t="s">
        <v>401</v>
      </c>
      <c r="B6" s="36">
        <v>20000000</v>
      </c>
      <c r="C6" s="37" t="s">
        <v>379</v>
      </c>
      <c r="D6" s="36">
        <v>0</v>
      </c>
      <c r="E6" s="36">
        <v>20000000</v>
      </c>
      <c r="F6" s="38">
        <f>B6-D6-E6</f>
        <v>0</v>
      </c>
    </row>
    <row r="7" spans="1:6" s="31" customFormat="1" ht="15.75">
      <c r="A7" s="30" t="s">
        <v>385</v>
      </c>
      <c r="B7" s="36">
        <v>2000000</v>
      </c>
      <c r="C7" s="37" t="s">
        <v>379</v>
      </c>
      <c r="D7" s="36">
        <v>0</v>
      </c>
      <c r="E7" s="36">
        <v>2000000</v>
      </c>
      <c r="F7" s="38">
        <f>B7-D7-E7</f>
        <v>0</v>
      </c>
    </row>
    <row r="8" spans="1:6" s="31" customFormat="1" ht="32.25" thickBot="1">
      <c r="A8" s="268" t="s">
        <v>402</v>
      </c>
      <c r="B8" s="276">
        <v>4081760</v>
      </c>
      <c r="C8" s="277"/>
      <c r="D8" s="276"/>
      <c r="E8" s="276">
        <v>4081760</v>
      </c>
      <c r="F8" s="280"/>
    </row>
    <row r="9" spans="1:6" s="43" customFormat="1" ht="16.5" thickBot="1">
      <c r="A9" s="39" t="s">
        <v>42</v>
      </c>
      <c r="B9" s="40">
        <f>SUM(B5:B8)</f>
        <v>49358545</v>
      </c>
      <c r="C9" s="41"/>
      <c r="D9" s="40">
        <f>SUM(D5:D7)</f>
        <v>15276785</v>
      </c>
      <c r="E9" s="40">
        <f>SUM(E5:E8)</f>
        <v>34081760</v>
      </c>
      <c r="F9" s="42">
        <f>SUM(F5:F7)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1. melléklet az 6/2019 (IX.30.)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7"/>
  <sheetViews>
    <sheetView view="pageLayout" workbookViewId="0" topLeftCell="J1">
      <selection activeCell="K19" sqref="K19"/>
    </sheetView>
  </sheetViews>
  <sheetFormatPr defaultColWidth="9.00390625" defaultRowHeight="12.75"/>
  <cols>
    <col min="1" max="1" width="7.625" style="10" customWidth="1"/>
    <col min="2" max="2" width="64.125" style="10" customWidth="1"/>
    <col min="3" max="3" width="17.625" style="11" bestFit="1" customWidth="1"/>
    <col min="4" max="4" width="21.625" style="11" customWidth="1"/>
    <col min="5" max="16384" width="9.375" style="12" customWidth="1"/>
  </cols>
  <sheetData>
    <row r="1" spans="1:4" s="15" customFormat="1" ht="35.25" customHeight="1">
      <c r="A1" s="293" t="s">
        <v>372</v>
      </c>
      <c r="B1" s="293"/>
      <c r="C1" s="293"/>
      <c r="D1" s="293"/>
    </row>
    <row r="2" spans="1:3" s="15" customFormat="1" ht="18" customHeight="1">
      <c r="A2" s="181"/>
      <c r="B2" s="292" t="s">
        <v>348</v>
      </c>
      <c r="C2" s="292"/>
    </row>
    <row r="3" spans="1:3" s="15" customFormat="1" ht="18" customHeight="1">
      <c r="A3" s="181"/>
      <c r="B3" s="281" t="s">
        <v>2</v>
      </c>
      <c r="C3" s="281"/>
    </row>
    <row r="4" spans="1:4" s="15" customFormat="1" ht="18" customHeight="1" thickBot="1">
      <c r="A4" s="282"/>
      <c r="B4" s="282"/>
      <c r="C4" s="218"/>
      <c r="D4" s="218"/>
    </row>
    <row r="5" spans="1:4" s="15" customFormat="1" ht="36" customHeight="1" thickBot="1">
      <c r="A5" s="238" t="s">
        <v>47</v>
      </c>
      <c r="B5" s="239" t="s">
        <v>4</v>
      </c>
      <c r="C5" s="240" t="s">
        <v>315</v>
      </c>
      <c r="D5" s="240" t="s">
        <v>387</v>
      </c>
    </row>
    <row r="6" spans="1:4" s="21" customFormat="1" ht="18" customHeight="1" thickBot="1">
      <c r="A6" s="225">
        <v>1</v>
      </c>
      <c r="B6" s="226">
        <v>2</v>
      </c>
      <c r="C6" s="227">
        <v>3</v>
      </c>
      <c r="D6" s="227">
        <v>4</v>
      </c>
    </row>
    <row r="7" spans="1:4" s="21" customFormat="1" ht="18" customHeight="1" thickBot="1">
      <c r="A7" s="52" t="s">
        <v>5</v>
      </c>
      <c r="B7" s="189" t="s">
        <v>152</v>
      </c>
      <c r="C7" s="53">
        <f>SUM(C8:C11)</f>
        <v>173437622</v>
      </c>
      <c r="D7" s="53">
        <f>SUM(D8:D13)</f>
        <v>181141335</v>
      </c>
    </row>
    <row r="8" spans="1:4" s="21" customFormat="1" ht="27">
      <c r="A8" s="61" t="s">
        <v>72</v>
      </c>
      <c r="B8" s="169" t="s">
        <v>321</v>
      </c>
      <c r="C8" s="55">
        <f>SUM('9.1.1'!C8,'9.1.2.'!C8,'9.1.3'!C8)</f>
        <v>68777184</v>
      </c>
      <c r="D8" s="55">
        <f>SUM('9.1.1'!D8,'9.1.2.'!D8,'9.1.3'!D8)</f>
        <v>68777184</v>
      </c>
    </row>
    <row r="9" spans="1:4" s="21" customFormat="1" ht="27">
      <c r="A9" s="62" t="s">
        <v>73</v>
      </c>
      <c r="B9" s="93" t="s">
        <v>322</v>
      </c>
      <c r="C9" s="55">
        <f>SUM('9.1.1'!C9,'9.1.2.'!C9,'9.1.3'!C9)</f>
        <v>54487601</v>
      </c>
      <c r="D9" s="55">
        <f>SUM('9.1.1'!D9,'9.1.2.'!D9,'9.1.3'!D9)</f>
        <v>54487601</v>
      </c>
    </row>
    <row r="10" spans="1:4" s="21" customFormat="1" ht="27">
      <c r="A10" s="62" t="s">
        <v>74</v>
      </c>
      <c r="B10" s="93" t="s">
        <v>323</v>
      </c>
      <c r="C10" s="55">
        <f>SUM('9.1.1'!C10,'9.1.2.'!C10,'9.1.3'!C10)</f>
        <v>47372897</v>
      </c>
      <c r="D10" s="55">
        <f>SUM('9.1.1'!D10,'9.1.2.'!D10,'9.1.3'!D10)</f>
        <v>47372897</v>
      </c>
    </row>
    <row r="11" spans="1:4" s="21" customFormat="1" ht="18.75">
      <c r="A11" s="62" t="s">
        <v>317</v>
      </c>
      <c r="B11" s="93" t="s">
        <v>324</v>
      </c>
      <c r="C11" s="55">
        <f>SUM('9.1.1'!C11,'9.1.2.'!C11,'9.1.3'!C11)</f>
        <v>2799940</v>
      </c>
      <c r="D11" s="55">
        <f>SUM('9.1.1'!D11,'9.1.2.'!D11,'9.1.3'!D11)</f>
        <v>2799940</v>
      </c>
    </row>
    <row r="12" spans="1:4" s="21" customFormat="1" ht="25.5">
      <c r="A12" s="62" t="s">
        <v>86</v>
      </c>
      <c r="B12" s="190" t="s">
        <v>326</v>
      </c>
      <c r="C12" s="58"/>
      <c r="D12" s="55">
        <f>SUM('9.1.1'!D12,'9.1.2.'!D12,'9.1.3'!D12)</f>
        <v>7307400</v>
      </c>
    </row>
    <row r="13" spans="1:4" s="21" customFormat="1" ht="19.5" thickBot="1">
      <c r="A13" s="63" t="s">
        <v>318</v>
      </c>
      <c r="B13" s="93" t="s">
        <v>325</v>
      </c>
      <c r="C13" s="59"/>
      <c r="D13" s="55">
        <f>SUM('9.1.1'!D13,'9.1.2.'!D13,'9.1.3'!D13)</f>
        <v>396313</v>
      </c>
    </row>
    <row r="14" spans="1:4" s="21" customFormat="1" ht="18" customHeight="1" thickBot="1">
      <c r="A14" s="60" t="s">
        <v>6</v>
      </c>
      <c r="B14" s="191" t="s">
        <v>355</v>
      </c>
      <c r="C14" s="53">
        <f>+C15+C16+C17+C18+C19</f>
        <v>20242200</v>
      </c>
      <c r="D14" s="53">
        <f>+D15+D16+D17+D18+D19</f>
        <v>40969561</v>
      </c>
    </row>
    <row r="15" spans="1:4" s="21" customFormat="1" ht="18" customHeight="1">
      <c r="A15" s="61" t="s">
        <v>78</v>
      </c>
      <c r="B15" s="169" t="s">
        <v>153</v>
      </c>
      <c r="C15" s="55">
        <f>SUM('9.1.1'!C15,'9.1.2.'!C15,'9.1.3'!C15)</f>
        <v>0</v>
      </c>
      <c r="D15" s="55">
        <f>SUM('9.1.1'!D15,'9.1.2.'!D15,'9.1.3'!D15)</f>
        <v>0</v>
      </c>
    </row>
    <row r="16" spans="1:4" s="21" customFormat="1" ht="18.75">
      <c r="A16" s="62" t="s">
        <v>79</v>
      </c>
      <c r="B16" s="93" t="s">
        <v>154</v>
      </c>
      <c r="C16" s="55">
        <f>SUM('9.1.1'!C16,'9.1.2.'!C16,'9.1.3'!C16)</f>
        <v>0</v>
      </c>
      <c r="D16" s="55">
        <f>SUM('9.1.1'!D16,'9.1.2.'!D16,'9.1.3'!D16)</f>
        <v>0</v>
      </c>
    </row>
    <row r="17" spans="1:4" s="21" customFormat="1" ht="27">
      <c r="A17" s="62" t="s">
        <v>80</v>
      </c>
      <c r="B17" s="93" t="s">
        <v>304</v>
      </c>
      <c r="C17" s="55">
        <f>SUM('9.1.1'!C17,'9.1.2.'!C17,'9.1.3'!C17)</f>
        <v>0</v>
      </c>
      <c r="D17" s="55">
        <f>SUM('9.1.1'!D17,'9.1.2.'!D17,'9.1.3'!D17)</f>
        <v>0</v>
      </c>
    </row>
    <row r="18" spans="1:4" s="21" customFormat="1" ht="27">
      <c r="A18" s="62" t="s">
        <v>81</v>
      </c>
      <c r="B18" s="93" t="s">
        <v>305</v>
      </c>
      <c r="C18" s="55">
        <f>SUM('9.1.1'!C18,'9.1.2.'!C18,'9.1.3'!C18)</f>
        <v>0</v>
      </c>
      <c r="D18" s="55">
        <f>SUM('9.1.1'!D18,'9.1.2.'!D18,'9.1.3'!D18)</f>
        <v>0</v>
      </c>
    </row>
    <row r="19" spans="1:4" s="21" customFormat="1" ht="25.5">
      <c r="A19" s="62" t="s">
        <v>82</v>
      </c>
      <c r="B19" s="51" t="s">
        <v>327</v>
      </c>
      <c r="C19" s="55">
        <f>SUM('9.1.1'!C19,'9.1.2.'!C19,'9.1.3'!C19)</f>
        <v>20242200</v>
      </c>
      <c r="D19" s="55">
        <f>SUM('9.1.1'!D19,'9.1.2.'!D19,'9.1.3'!D19)</f>
        <v>40969561</v>
      </c>
    </row>
    <row r="20" spans="1:4" s="21" customFormat="1" ht="19.5" thickBot="1">
      <c r="A20" s="63" t="s">
        <v>91</v>
      </c>
      <c r="B20" s="192" t="s">
        <v>155</v>
      </c>
      <c r="C20" s="55">
        <f>SUM('9.1.1'!C20,'9.1.2.'!C20,'9.1.3'!C20)</f>
        <v>0</v>
      </c>
      <c r="D20" s="55">
        <f>SUM('9.1.1'!D20,'9.1.2.'!D20,'9.1.3'!D20)</f>
        <v>0</v>
      </c>
    </row>
    <row r="21" spans="1:4" s="21" customFormat="1" ht="18" customHeight="1" thickBot="1">
      <c r="A21" s="60" t="s">
        <v>7</v>
      </c>
      <c r="B21" s="193" t="s">
        <v>356</v>
      </c>
      <c r="C21" s="53">
        <f>+C22+C23+C24+C25+C26</f>
        <v>0</v>
      </c>
      <c r="D21" s="53">
        <f>+D22+D23+D24+D25+D26</f>
        <v>0</v>
      </c>
    </row>
    <row r="22" spans="1:4" s="21" customFormat="1" ht="18.75">
      <c r="A22" s="61" t="s">
        <v>61</v>
      </c>
      <c r="B22" s="169" t="s">
        <v>319</v>
      </c>
      <c r="C22" s="55">
        <f>SUM('9.1.1'!C22,'9.1.2.'!C22,'9.1.3'!C22)</f>
        <v>0</v>
      </c>
      <c r="D22" s="55">
        <f>SUM('9.1.1'!D22,'9.1.2.'!D22,'9.1.3'!D22)</f>
        <v>0</v>
      </c>
    </row>
    <row r="23" spans="1:4" s="21" customFormat="1" ht="27">
      <c r="A23" s="62" t="s">
        <v>62</v>
      </c>
      <c r="B23" s="93" t="s">
        <v>156</v>
      </c>
      <c r="C23" s="55">
        <f>SUM('9.1.1'!C23,'9.1.2.'!C23,'9.1.3'!C23)</f>
        <v>0</v>
      </c>
      <c r="D23" s="55">
        <f>SUM('9.1.1'!D23,'9.1.2.'!D23,'9.1.3'!D23)</f>
        <v>0</v>
      </c>
    </row>
    <row r="24" spans="1:4" s="21" customFormat="1" ht="27">
      <c r="A24" s="62" t="s">
        <v>63</v>
      </c>
      <c r="B24" s="93" t="s">
        <v>306</v>
      </c>
      <c r="C24" s="55">
        <f>SUM('9.1.1'!C24,'9.1.2.'!C24,'9.1.3'!C24)</f>
        <v>0</v>
      </c>
      <c r="D24" s="55">
        <f>SUM('9.1.1'!D24,'9.1.2.'!D24,'9.1.3'!D24)</f>
        <v>0</v>
      </c>
    </row>
    <row r="25" spans="1:4" s="21" customFormat="1" ht="27">
      <c r="A25" s="62" t="s">
        <v>64</v>
      </c>
      <c r="B25" s="93" t="s">
        <v>307</v>
      </c>
      <c r="C25" s="55">
        <f>SUM('9.1.1'!C25,'9.1.2.'!C25,'9.1.3'!C25)</f>
        <v>0</v>
      </c>
      <c r="D25" s="55">
        <f>SUM('9.1.1'!D25,'9.1.2.'!D25,'9.1.3'!D25)</f>
        <v>0</v>
      </c>
    </row>
    <row r="26" spans="1:4" s="21" customFormat="1" ht="18.75">
      <c r="A26" s="62" t="s">
        <v>103</v>
      </c>
      <c r="B26" s="93" t="s">
        <v>157</v>
      </c>
      <c r="C26" s="55">
        <f>SUM('9.1.1'!C26,'9.1.2.'!C26,'9.1.3'!C26)</f>
        <v>0</v>
      </c>
      <c r="D26" s="55">
        <f>SUM('9.1.1'!D26,'9.1.2.'!D26,'9.1.3'!D26)</f>
        <v>0</v>
      </c>
    </row>
    <row r="27" spans="1:4" s="21" customFormat="1" ht="18" customHeight="1" thickBot="1">
      <c r="A27" s="63" t="s">
        <v>104</v>
      </c>
      <c r="B27" s="192" t="s">
        <v>158</v>
      </c>
      <c r="C27" s="55">
        <f>SUM('9.1.1'!C27,'9.1.2.'!C27,'9.1.3'!C27)</f>
        <v>0</v>
      </c>
      <c r="D27" s="55">
        <f>SUM('9.1.1'!D27,'9.1.2.'!D27,'9.1.3'!D27)</f>
        <v>0</v>
      </c>
    </row>
    <row r="28" spans="1:4" s="21" customFormat="1" ht="18" customHeight="1" thickBot="1">
      <c r="A28" s="60" t="s">
        <v>105</v>
      </c>
      <c r="B28" s="193" t="s">
        <v>159</v>
      </c>
      <c r="C28" s="53">
        <f>+C29+C32+C33+C34</f>
        <v>64182140</v>
      </c>
      <c r="D28" s="53">
        <f>+D29+D32+D33+D34</f>
        <v>64182140</v>
      </c>
    </row>
    <row r="29" spans="1:4" s="21" customFormat="1" ht="18" customHeight="1">
      <c r="A29" s="61" t="s">
        <v>160</v>
      </c>
      <c r="B29" s="169" t="s">
        <v>166</v>
      </c>
      <c r="C29" s="66">
        <f>+C30+C31</f>
        <v>56962357</v>
      </c>
      <c r="D29" s="66">
        <f>+D30+D31</f>
        <v>56962357</v>
      </c>
    </row>
    <row r="30" spans="1:4" s="21" customFormat="1" ht="18" customHeight="1">
      <c r="A30" s="62" t="s">
        <v>161</v>
      </c>
      <c r="B30" s="93" t="s">
        <v>329</v>
      </c>
      <c r="C30" s="55">
        <f>SUM('9.1.1'!C30,'9.1.2.'!C30,'9.1.3'!C30)</f>
        <v>1913763</v>
      </c>
      <c r="D30" s="55">
        <f>SUM('9.1.1'!D30,'9.1.2.'!D30,'9.1.3'!D30)</f>
        <v>1913763</v>
      </c>
    </row>
    <row r="31" spans="1:4" s="21" customFormat="1" ht="18" customHeight="1">
      <c r="A31" s="62" t="s">
        <v>162</v>
      </c>
      <c r="B31" s="93" t="s">
        <v>330</v>
      </c>
      <c r="C31" s="55">
        <f>SUM('9.1.1'!C31,'9.1.2.'!C31,'9.1.3'!C31)</f>
        <v>55048594</v>
      </c>
      <c r="D31" s="55">
        <f>SUM('9.1.1'!D31,'9.1.2.'!D31,'9.1.3'!D31)</f>
        <v>55048594</v>
      </c>
    </row>
    <row r="32" spans="1:4" s="21" customFormat="1" ht="18" customHeight="1">
      <c r="A32" s="62" t="s">
        <v>163</v>
      </c>
      <c r="B32" s="93" t="s">
        <v>331</v>
      </c>
      <c r="C32" s="55">
        <f>SUM('9.1.1'!C32,'9.1.2.'!C32,'9.1.3'!C32)</f>
        <v>6520562</v>
      </c>
      <c r="D32" s="55">
        <f>SUM('9.1.1'!D32,'9.1.2.'!D32,'9.1.3'!D32)</f>
        <v>6520562</v>
      </c>
    </row>
    <row r="33" spans="1:4" s="21" customFormat="1" ht="18.75">
      <c r="A33" s="62" t="s">
        <v>164</v>
      </c>
      <c r="B33" s="93" t="s">
        <v>167</v>
      </c>
      <c r="C33" s="55">
        <f>SUM('9.1.1'!C33,'9.1.2.'!C33,'9.1.3'!C33)</f>
        <v>0</v>
      </c>
      <c r="D33" s="55">
        <f>SUM('9.1.1'!D33,'9.1.2.'!D33,'9.1.3'!D33)</f>
        <v>0</v>
      </c>
    </row>
    <row r="34" spans="1:4" s="21" customFormat="1" ht="18" customHeight="1" thickBot="1">
      <c r="A34" s="63" t="s">
        <v>165</v>
      </c>
      <c r="B34" s="192" t="s">
        <v>168</v>
      </c>
      <c r="C34" s="55">
        <f>SUM('9.1.1'!C34,'9.1.2.'!C34,'9.1.3'!C34)</f>
        <v>699221</v>
      </c>
      <c r="D34" s="55">
        <f>SUM('9.1.1'!D34,'9.1.2.'!D34,'9.1.3'!D34)</f>
        <v>699221</v>
      </c>
    </row>
    <row r="35" spans="1:4" s="21" customFormat="1" ht="18" customHeight="1" thickBot="1">
      <c r="A35" s="60" t="s">
        <v>9</v>
      </c>
      <c r="B35" s="193" t="s">
        <v>169</v>
      </c>
      <c r="C35" s="53">
        <f>SUM(C36:C45)</f>
        <v>89505231</v>
      </c>
      <c r="D35" s="53">
        <f>SUM(D36:D45)</f>
        <v>100178188</v>
      </c>
    </row>
    <row r="36" spans="1:4" s="21" customFormat="1" ht="18" customHeight="1">
      <c r="A36" s="61" t="s">
        <v>65</v>
      </c>
      <c r="B36" s="169" t="s">
        <v>172</v>
      </c>
      <c r="C36" s="55">
        <f>SUM('9.1.1'!C36,'9.1.2.'!C36,'9.1.3'!C36)</f>
        <v>0</v>
      </c>
      <c r="D36" s="55">
        <f>SUM('9.1.1'!D36,'9.1.2.'!D36,'9.1.3'!D36)</f>
        <v>0</v>
      </c>
    </row>
    <row r="37" spans="1:4" s="21" customFormat="1" ht="18" customHeight="1">
      <c r="A37" s="62" t="s">
        <v>66</v>
      </c>
      <c r="B37" s="93" t="s">
        <v>332</v>
      </c>
      <c r="C37" s="55">
        <f>SUM('9.1.1'!C37,'9.1.2.'!C37,'9.1.3'!C37)</f>
        <v>78805765</v>
      </c>
      <c r="D37" s="55">
        <f>SUM('9.1.1'!D37,'9.1.2.'!D37,'9.1.3'!D37)</f>
        <v>89478722</v>
      </c>
    </row>
    <row r="38" spans="1:4" s="21" customFormat="1" ht="18" customHeight="1">
      <c r="A38" s="62" t="s">
        <v>67</v>
      </c>
      <c r="B38" s="93" t="s">
        <v>333</v>
      </c>
      <c r="C38" s="55">
        <f>SUM('9.1.1'!C38,'9.1.2.'!C38,'9.1.3'!C38)</f>
        <v>903183</v>
      </c>
      <c r="D38" s="55">
        <f>SUM('9.1.1'!D38,'9.1.2.'!D38,'9.1.3'!D38)</f>
        <v>903183</v>
      </c>
    </row>
    <row r="39" spans="1:4" s="21" customFormat="1" ht="18" customHeight="1">
      <c r="A39" s="62" t="s">
        <v>107</v>
      </c>
      <c r="B39" s="93" t="s">
        <v>334</v>
      </c>
      <c r="C39" s="55">
        <f>SUM('9.1.1'!C39,'9.1.2.'!C39,'9.1.3'!C39)</f>
        <v>0</v>
      </c>
      <c r="D39" s="55">
        <f>SUM('9.1.1'!D39,'9.1.2.'!D39,'9.1.3'!D39)</f>
        <v>0</v>
      </c>
    </row>
    <row r="40" spans="1:4" s="21" customFormat="1" ht="18" customHeight="1">
      <c r="A40" s="62" t="s">
        <v>108</v>
      </c>
      <c r="B40" s="93" t="s">
        <v>335</v>
      </c>
      <c r="C40" s="55">
        <f>SUM('9.1.1'!C40,'9.1.2.'!C40,'9.1.3'!C40)</f>
        <v>0</v>
      </c>
      <c r="D40" s="55">
        <f>SUM('9.1.1'!D40,'9.1.2.'!D40,'9.1.3'!D40)</f>
        <v>0</v>
      </c>
    </row>
    <row r="41" spans="1:4" s="21" customFormat="1" ht="18" customHeight="1">
      <c r="A41" s="62" t="s">
        <v>109</v>
      </c>
      <c r="B41" s="93" t="s">
        <v>336</v>
      </c>
      <c r="C41" s="55">
        <f>SUM('9.1.1'!C41,'9.1.2.'!C41,'9.1.3'!C41)</f>
        <v>9796283</v>
      </c>
      <c r="D41" s="55">
        <f>SUM('9.1.1'!D41,'9.1.2.'!D41,'9.1.3'!D41)</f>
        <v>9796283</v>
      </c>
    </row>
    <row r="42" spans="1:4" s="21" customFormat="1" ht="18" customHeight="1">
      <c r="A42" s="62" t="s">
        <v>110</v>
      </c>
      <c r="B42" s="93" t="s">
        <v>173</v>
      </c>
      <c r="C42" s="55">
        <f>SUM('9.1.1'!C42,'9.1.2.'!C42,'9.1.3'!C42)</f>
        <v>0</v>
      </c>
      <c r="D42" s="55">
        <f>SUM('9.1.1'!D42,'9.1.2.'!D42,'9.1.3'!D42)</f>
        <v>0</v>
      </c>
    </row>
    <row r="43" spans="1:4" s="21" customFormat="1" ht="18" customHeight="1">
      <c r="A43" s="62" t="s">
        <v>111</v>
      </c>
      <c r="B43" s="93" t="s">
        <v>174</v>
      </c>
      <c r="C43" s="55">
        <f>SUM('9.1.1'!C43,'9.1.2.'!C43,'9.1.3'!C43)</f>
        <v>0</v>
      </c>
      <c r="D43" s="55">
        <f>SUM('9.1.1'!D43,'9.1.2.'!D43,'9.1.3'!D43)</f>
        <v>0</v>
      </c>
    </row>
    <row r="44" spans="1:4" s="21" customFormat="1" ht="18" customHeight="1">
      <c r="A44" s="62" t="s">
        <v>170</v>
      </c>
      <c r="B44" s="93" t="s">
        <v>175</v>
      </c>
      <c r="C44" s="55">
        <f>SUM('9.1.1'!C44,'9.1.2.'!C44,'9.1.3'!C44)</f>
        <v>0</v>
      </c>
      <c r="D44" s="55">
        <f>SUM('9.1.1'!D44,'9.1.2.'!D44,'9.1.3'!D44)</f>
        <v>0</v>
      </c>
    </row>
    <row r="45" spans="1:4" s="21" customFormat="1" ht="18" customHeight="1" thickBot="1">
      <c r="A45" s="63" t="s">
        <v>171</v>
      </c>
      <c r="B45" s="192" t="s">
        <v>337</v>
      </c>
      <c r="C45" s="55">
        <f>SUM('9.1.1'!C45,'9.1.2.'!C45,'9.1.3'!C45)</f>
        <v>0</v>
      </c>
      <c r="D45" s="55">
        <f>SUM('9.1.1'!D45,'9.1.2.'!D45,'9.1.3'!D45)</f>
        <v>0</v>
      </c>
    </row>
    <row r="46" spans="1:4" s="21" customFormat="1" ht="18" customHeight="1" thickBot="1">
      <c r="A46" s="60" t="s">
        <v>10</v>
      </c>
      <c r="B46" s="193" t="s">
        <v>176</v>
      </c>
      <c r="C46" s="53">
        <f>SUM(C47:C51)</f>
        <v>0</v>
      </c>
      <c r="D46" s="53">
        <f>SUM(D47:D51)</f>
        <v>0</v>
      </c>
    </row>
    <row r="47" spans="1:4" s="21" customFormat="1" ht="18" customHeight="1">
      <c r="A47" s="61" t="s">
        <v>68</v>
      </c>
      <c r="B47" s="169" t="s">
        <v>180</v>
      </c>
      <c r="C47" s="55">
        <f>SUM('9.1.1'!C47,'9.1.2.'!C47,'9.1.3'!C47)</f>
        <v>0</v>
      </c>
      <c r="D47" s="55">
        <f>SUM('9.1.1'!D47,'9.1.2.'!D47,'9.1.3'!D47)</f>
        <v>0</v>
      </c>
    </row>
    <row r="48" spans="1:4" s="21" customFormat="1" ht="18" customHeight="1">
      <c r="A48" s="62" t="s">
        <v>69</v>
      </c>
      <c r="B48" s="93" t="s">
        <v>181</v>
      </c>
      <c r="C48" s="55">
        <f>SUM('9.1.1'!C48,'9.1.2.'!C48,'9.1.3'!C48)</f>
        <v>0</v>
      </c>
      <c r="D48" s="55">
        <f>SUM('9.1.1'!D48,'9.1.2.'!D48,'9.1.3'!D48)</f>
        <v>0</v>
      </c>
    </row>
    <row r="49" spans="1:4" s="21" customFormat="1" ht="18" customHeight="1">
      <c r="A49" s="62" t="s">
        <v>177</v>
      </c>
      <c r="B49" s="93" t="s">
        <v>182</v>
      </c>
      <c r="C49" s="55">
        <f>SUM('9.1.1'!C49,'9.1.2.'!C49,'9.1.3'!C49)</f>
        <v>0</v>
      </c>
      <c r="D49" s="55">
        <f>SUM('9.1.1'!D49,'9.1.2.'!D49,'9.1.3'!D49)</f>
        <v>0</v>
      </c>
    </row>
    <row r="50" spans="1:4" s="21" customFormat="1" ht="18" customHeight="1">
      <c r="A50" s="62" t="s">
        <v>178</v>
      </c>
      <c r="B50" s="93" t="s">
        <v>183</v>
      </c>
      <c r="C50" s="55">
        <f>SUM('9.1.1'!C50,'9.1.2.'!C50,'9.1.3'!C50)</f>
        <v>0</v>
      </c>
      <c r="D50" s="55">
        <f>SUM('9.1.1'!D50,'9.1.2.'!D50,'9.1.3'!D50)</f>
        <v>0</v>
      </c>
    </row>
    <row r="51" spans="1:4" s="21" customFormat="1" ht="18" customHeight="1" thickBot="1">
      <c r="A51" s="63" t="s">
        <v>179</v>
      </c>
      <c r="B51" s="192" t="s">
        <v>184</v>
      </c>
      <c r="C51" s="55">
        <f>SUM('9.1.1'!C51,'9.1.2.'!C51,'9.1.3'!C51)</f>
        <v>0</v>
      </c>
      <c r="D51" s="55">
        <f>SUM('9.1.1'!D51,'9.1.2.'!D51,'9.1.3'!D51)</f>
        <v>0</v>
      </c>
    </row>
    <row r="52" spans="1:4" s="21" customFormat="1" ht="26.25" thickBot="1">
      <c r="A52" s="60" t="s">
        <v>112</v>
      </c>
      <c r="B52" s="193" t="s">
        <v>328</v>
      </c>
      <c r="C52" s="53">
        <f>SUM(C53:C55)</f>
        <v>0</v>
      </c>
      <c r="D52" s="53">
        <f>SUM(D53:D55)</f>
        <v>0</v>
      </c>
    </row>
    <row r="53" spans="1:4" s="21" customFormat="1" ht="27">
      <c r="A53" s="61" t="s">
        <v>70</v>
      </c>
      <c r="B53" s="169" t="s">
        <v>311</v>
      </c>
      <c r="C53" s="55">
        <f>SUM('9.1.1'!C53,'9.1.2.'!C53,'9.1.3'!C53)</f>
        <v>0</v>
      </c>
      <c r="D53" s="55">
        <f>SUM('9.1.1'!D53,'9.1.2.'!D53,'9.1.3'!D53)</f>
        <v>0</v>
      </c>
    </row>
    <row r="54" spans="1:4" s="21" customFormat="1" ht="27">
      <c r="A54" s="62" t="s">
        <v>71</v>
      </c>
      <c r="B54" s="93" t="s">
        <v>312</v>
      </c>
      <c r="C54" s="55">
        <f>SUM('9.1.1'!C54,'9.1.2.'!C54,'9.1.3'!C54)</f>
        <v>0</v>
      </c>
      <c r="D54" s="55">
        <f>SUM('9.1.1'!D54,'9.1.2.'!D54,'9.1.3'!D54)</f>
        <v>0</v>
      </c>
    </row>
    <row r="55" spans="1:4" s="21" customFormat="1" ht="18.75">
      <c r="A55" s="62" t="s">
        <v>187</v>
      </c>
      <c r="B55" s="93" t="s">
        <v>185</v>
      </c>
      <c r="C55" s="55">
        <f>SUM('9.1.1'!C55,'9.1.2.'!C55,'9.1.3'!C55)</f>
        <v>0</v>
      </c>
      <c r="D55" s="55">
        <f>SUM('9.1.1'!D55,'9.1.2.'!D55,'9.1.3'!D55)</f>
        <v>0</v>
      </c>
    </row>
    <row r="56" spans="1:4" s="21" customFormat="1" ht="19.5" thickBot="1">
      <c r="A56" s="63" t="s">
        <v>188</v>
      </c>
      <c r="B56" s="192" t="s">
        <v>186</v>
      </c>
      <c r="C56" s="55">
        <f>SUM('9.1.1'!C56,'9.1.2.'!C56,'9.1.3'!C56)</f>
        <v>0</v>
      </c>
      <c r="D56" s="55">
        <f>SUM('9.1.1'!D56,'9.1.2.'!D56,'9.1.3'!D56)</f>
        <v>0</v>
      </c>
    </row>
    <row r="57" spans="1:4" s="21" customFormat="1" ht="18" customHeight="1" thickBot="1">
      <c r="A57" s="60" t="s">
        <v>12</v>
      </c>
      <c r="B57" s="191" t="s">
        <v>189</v>
      </c>
      <c r="C57" s="53">
        <f>SUM(C58:C60)</f>
        <v>0</v>
      </c>
      <c r="D57" s="53">
        <f>SUM(D58:D60)</f>
        <v>0</v>
      </c>
    </row>
    <row r="58" spans="1:4" s="21" customFormat="1" ht="27">
      <c r="A58" s="61" t="s">
        <v>113</v>
      </c>
      <c r="B58" s="169" t="s">
        <v>313</v>
      </c>
      <c r="C58" s="55">
        <f>SUM('9.1.1'!C58,'9.1.2.'!C58,'9.1.3'!C58)</f>
        <v>0</v>
      </c>
      <c r="D58" s="55">
        <f>SUM('9.1.1'!D58,'9.1.2.'!D58,'9.1.3'!D58)</f>
        <v>0</v>
      </c>
    </row>
    <row r="59" spans="1:4" s="21" customFormat="1" ht="18.75">
      <c r="A59" s="62" t="s">
        <v>114</v>
      </c>
      <c r="B59" s="93" t="s">
        <v>314</v>
      </c>
      <c r="C59" s="55">
        <f>SUM('9.1.1'!C59,'9.1.2.'!C59,'9.1.3'!C59)</f>
        <v>0</v>
      </c>
      <c r="D59" s="55">
        <f>SUM('9.1.1'!D59,'9.1.2.'!D59,'9.1.3'!D59)</f>
        <v>0</v>
      </c>
    </row>
    <row r="60" spans="1:4" s="21" customFormat="1" ht="18.75">
      <c r="A60" s="62" t="s">
        <v>132</v>
      </c>
      <c r="B60" s="93" t="s">
        <v>191</v>
      </c>
      <c r="C60" s="55">
        <f>SUM('9.1.1'!C60,'9.1.2.'!C60,'9.1.3'!C60)</f>
        <v>0</v>
      </c>
      <c r="D60" s="55">
        <f>SUM('9.1.1'!D60,'9.1.2.'!D60,'9.1.3'!D60)</f>
        <v>0</v>
      </c>
    </row>
    <row r="61" spans="1:4" s="21" customFormat="1" ht="19.5" thickBot="1">
      <c r="A61" s="63" t="s">
        <v>190</v>
      </c>
      <c r="B61" s="192" t="s">
        <v>192</v>
      </c>
      <c r="C61" s="55">
        <f>SUM('9.1.1'!C61,'9.1.2.'!C61,'9.1.3'!C61)</f>
        <v>0</v>
      </c>
      <c r="D61" s="55">
        <f>SUM('9.1.1'!D61,'9.1.2.'!D61,'9.1.3'!D61)</f>
        <v>0</v>
      </c>
    </row>
    <row r="62" spans="1:4" s="21" customFormat="1" ht="19.5" thickBot="1">
      <c r="A62" s="60" t="s">
        <v>13</v>
      </c>
      <c r="B62" s="193" t="s">
        <v>193</v>
      </c>
      <c r="C62" s="53">
        <f>+C7+C14+C21+C28+C35+C46+C52+C57</f>
        <v>347367193</v>
      </c>
      <c r="D62" s="53">
        <f>+D7+D14+D21+D28+D35+D46+D52+D57</f>
        <v>386471224</v>
      </c>
    </row>
    <row r="63" spans="1:4" s="21" customFormat="1" ht="18" customHeight="1" thickBot="1">
      <c r="A63" s="67" t="s">
        <v>295</v>
      </c>
      <c r="B63" s="191" t="s">
        <v>357</v>
      </c>
      <c r="C63" s="53">
        <f>SUM(C64:C66)</f>
        <v>0</v>
      </c>
      <c r="D63" s="53">
        <f>SUM(D64:D66)</f>
        <v>0</v>
      </c>
    </row>
    <row r="64" spans="1:4" s="21" customFormat="1" ht="18" customHeight="1">
      <c r="A64" s="61" t="s">
        <v>222</v>
      </c>
      <c r="B64" s="169" t="s">
        <v>194</v>
      </c>
      <c r="C64" s="55">
        <f>SUM('9.1.1'!C64,'9.1.2.'!C64,'9.1.3'!C64)</f>
        <v>0</v>
      </c>
      <c r="D64" s="55">
        <f>SUM('9.1.1'!D64,'9.1.2.'!D64,'9.1.3'!D64)</f>
        <v>0</v>
      </c>
    </row>
    <row r="65" spans="1:4" s="21" customFormat="1" ht="27">
      <c r="A65" s="62" t="s">
        <v>231</v>
      </c>
      <c r="B65" s="93" t="s">
        <v>195</v>
      </c>
      <c r="C65" s="55">
        <f>SUM('9.1.1'!C65,'9.1.2.'!C65,'9.1.3'!C65)</f>
        <v>0</v>
      </c>
      <c r="D65" s="55">
        <f>SUM('9.1.1'!D65,'9.1.2.'!D65,'9.1.3'!D65)</f>
        <v>0</v>
      </c>
    </row>
    <row r="66" spans="1:4" s="21" customFormat="1" ht="19.5" thickBot="1">
      <c r="A66" s="63" t="s">
        <v>232</v>
      </c>
      <c r="B66" s="194" t="s">
        <v>196</v>
      </c>
      <c r="C66" s="55">
        <f>SUM('9.1.1'!C66,'9.1.2.'!C66,'9.1.3'!C66)</f>
        <v>0</v>
      </c>
      <c r="D66" s="55">
        <f>SUM('9.1.1'!D66,'9.1.2.'!D66,'9.1.3'!D66)</f>
        <v>0</v>
      </c>
    </row>
    <row r="67" spans="1:4" s="21" customFormat="1" ht="18" customHeight="1" thickBot="1">
      <c r="A67" s="67" t="s">
        <v>197</v>
      </c>
      <c r="B67" s="191" t="s">
        <v>198</v>
      </c>
      <c r="C67" s="53">
        <f>SUM(C68:C71)</f>
        <v>0</v>
      </c>
      <c r="D67" s="53">
        <f>SUM(D68:D71)</f>
        <v>0</v>
      </c>
    </row>
    <row r="68" spans="1:4" s="21" customFormat="1" ht="18.75">
      <c r="A68" s="61" t="s">
        <v>95</v>
      </c>
      <c r="B68" s="169" t="s">
        <v>199</v>
      </c>
      <c r="C68" s="55">
        <f>SUM('9.1.1'!C68,'9.1.2.'!C68,'9.1.3'!C68)</f>
        <v>0</v>
      </c>
      <c r="D68" s="55">
        <f>SUM('9.1.1'!D68,'9.1.2.'!D68,'9.1.3'!D68)</f>
        <v>0</v>
      </c>
    </row>
    <row r="69" spans="1:4" s="21" customFormat="1" ht="18.75">
      <c r="A69" s="62" t="s">
        <v>96</v>
      </c>
      <c r="B69" s="93" t="s">
        <v>200</v>
      </c>
      <c r="C69" s="55">
        <f>SUM('9.1.1'!C69,'9.1.2.'!C69,'9.1.3'!C69)</f>
        <v>0</v>
      </c>
      <c r="D69" s="55">
        <f>SUM('9.1.1'!D69,'9.1.2.'!D69,'9.1.3'!D69)</f>
        <v>0</v>
      </c>
    </row>
    <row r="70" spans="1:4" s="21" customFormat="1" ht="18.75">
      <c r="A70" s="62" t="s">
        <v>223</v>
      </c>
      <c r="B70" s="93" t="s">
        <v>201</v>
      </c>
      <c r="C70" s="55">
        <f>SUM('9.1.1'!C70,'9.1.2.'!C70,'9.1.3'!C70)</f>
        <v>0</v>
      </c>
      <c r="D70" s="55">
        <f>SUM('9.1.1'!D70,'9.1.2.'!D70,'9.1.3'!D70)</f>
        <v>0</v>
      </c>
    </row>
    <row r="71" spans="1:4" s="21" customFormat="1" ht="19.5" thickBot="1">
      <c r="A71" s="63" t="s">
        <v>224</v>
      </c>
      <c r="B71" s="192" t="s">
        <v>202</v>
      </c>
      <c r="C71" s="55">
        <f>SUM('9.1.1'!C71,'9.1.2.'!C71,'9.1.3'!C71)</f>
        <v>0</v>
      </c>
      <c r="D71" s="55">
        <f>SUM('9.1.1'!D71,'9.1.2.'!D71,'9.1.3'!D71)</f>
        <v>0</v>
      </c>
    </row>
    <row r="72" spans="1:4" s="21" customFormat="1" ht="18" customHeight="1" thickBot="1">
      <c r="A72" s="67" t="s">
        <v>203</v>
      </c>
      <c r="B72" s="191" t="s">
        <v>204</v>
      </c>
      <c r="C72" s="53">
        <f>SUM(C73:C74)</f>
        <v>528673757</v>
      </c>
      <c r="D72" s="53">
        <f>SUM(D73:D74)</f>
        <v>509278700</v>
      </c>
    </row>
    <row r="73" spans="1:4" s="21" customFormat="1" ht="18" customHeight="1">
      <c r="A73" s="61" t="s">
        <v>225</v>
      </c>
      <c r="B73" s="169" t="s">
        <v>205</v>
      </c>
      <c r="C73" s="55">
        <f>SUM('9.1.1'!C73,'9.1.2.'!C73,'9.1.3'!C73)</f>
        <v>528673757</v>
      </c>
      <c r="D73" s="55">
        <f>SUM('9.1.1'!D73,'9.1.2.'!D73,'9.1.3'!D73)</f>
        <v>509278700</v>
      </c>
    </row>
    <row r="74" spans="1:4" s="21" customFormat="1" ht="18" customHeight="1" thickBot="1">
      <c r="A74" s="63" t="s">
        <v>226</v>
      </c>
      <c r="B74" s="169" t="s">
        <v>362</v>
      </c>
      <c r="C74" s="55">
        <f>SUM('9.1.1'!C74,'9.1.2.'!C74,'9.1.3'!C74)</f>
        <v>0</v>
      </c>
      <c r="D74" s="55">
        <f>SUM('9.1.1'!D74,'9.1.2.'!D74,'9.1.3'!D74)</f>
        <v>0</v>
      </c>
    </row>
    <row r="75" spans="1:4" s="21" customFormat="1" ht="18" customHeight="1" thickBot="1">
      <c r="A75" s="67" t="s">
        <v>206</v>
      </c>
      <c r="B75" s="191" t="s">
        <v>207</v>
      </c>
      <c r="C75" s="53">
        <f>SUM(C76:C78)</f>
        <v>0</v>
      </c>
      <c r="D75" s="53">
        <f>SUM(D76:D78)</f>
        <v>0</v>
      </c>
    </row>
    <row r="76" spans="1:4" s="21" customFormat="1" ht="18" customHeight="1">
      <c r="A76" s="61" t="s">
        <v>227</v>
      </c>
      <c r="B76" s="169" t="s">
        <v>344</v>
      </c>
      <c r="C76" s="55">
        <f>SUM('9.1.1'!C76,'9.1.2.'!C76,'9.1.3'!C76)</f>
        <v>0</v>
      </c>
      <c r="D76" s="55">
        <f>SUM('9.1.1'!D76,'9.1.2.'!D76,'9.1.3'!D76)</f>
        <v>0</v>
      </c>
    </row>
    <row r="77" spans="1:4" s="21" customFormat="1" ht="18" customHeight="1">
      <c r="A77" s="62" t="s">
        <v>228</v>
      </c>
      <c r="B77" s="93" t="s">
        <v>208</v>
      </c>
      <c r="C77" s="55">
        <f>SUM('9.1.1'!C77,'9.1.2.'!C77,'9.1.3'!C77)</f>
        <v>0</v>
      </c>
      <c r="D77" s="55">
        <f>SUM('9.1.1'!D77,'9.1.2.'!D77,'9.1.3'!D77)</f>
        <v>0</v>
      </c>
    </row>
    <row r="78" spans="1:4" s="21" customFormat="1" ht="18" customHeight="1" thickBot="1">
      <c r="A78" s="63" t="s">
        <v>229</v>
      </c>
      <c r="B78" s="192" t="s">
        <v>354</v>
      </c>
      <c r="C78" s="55">
        <f>SUM('9.1.1'!C78,'9.1.2.'!C78,'9.1.3'!C78)</f>
        <v>0</v>
      </c>
      <c r="D78" s="55">
        <f>SUM('9.1.1'!D78,'9.1.2.'!D78,'9.1.3'!D78)</f>
        <v>0</v>
      </c>
    </row>
    <row r="79" spans="1:4" s="21" customFormat="1" ht="18" customHeight="1" thickBot="1">
      <c r="A79" s="67" t="s">
        <v>210</v>
      </c>
      <c r="B79" s="191" t="s">
        <v>230</v>
      </c>
      <c r="C79" s="53">
        <f>SUM(C80:C83)</f>
        <v>0</v>
      </c>
      <c r="D79" s="53">
        <f>SUM(D80:D83)</f>
        <v>0</v>
      </c>
    </row>
    <row r="80" spans="1:4" s="21" customFormat="1" ht="18" customHeight="1">
      <c r="A80" s="68" t="s">
        <v>211</v>
      </c>
      <c r="B80" s="169" t="s">
        <v>212</v>
      </c>
      <c r="C80" s="55">
        <f>SUM('9.1.1'!C80,'9.1.2.'!C80,'9.1.3'!C80)</f>
        <v>0</v>
      </c>
      <c r="D80" s="55">
        <f>SUM('9.1.1'!D80,'9.1.2.'!D80,'9.1.3'!D80)</f>
        <v>0</v>
      </c>
    </row>
    <row r="81" spans="1:4" s="21" customFormat="1" ht="30">
      <c r="A81" s="69" t="s">
        <v>213</v>
      </c>
      <c r="B81" s="93" t="s">
        <v>214</v>
      </c>
      <c r="C81" s="55">
        <f>SUM('9.1.1'!C81,'9.1.2.'!C81,'9.1.3'!C81)</f>
        <v>0</v>
      </c>
      <c r="D81" s="55">
        <f>SUM('9.1.1'!D81,'9.1.2.'!D81,'9.1.3'!D81)</f>
        <v>0</v>
      </c>
    </row>
    <row r="82" spans="1:4" s="21" customFormat="1" ht="20.25" customHeight="1">
      <c r="A82" s="69" t="s">
        <v>215</v>
      </c>
      <c r="B82" s="93" t="s">
        <v>216</v>
      </c>
      <c r="C82" s="55">
        <f>SUM('9.1.1'!C82,'9.1.2.'!C82,'9.1.3'!C82)</f>
        <v>0</v>
      </c>
      <c r="D82" s="55">
        <f>SUM('9.1.1'!D82,'9.1.2.'!D82,'9.1.3'!D82)</f>
        <v>0</v>
      </c>
    </row>
    <row r="83" spans="1:4" s="21" customFormat="1" ht="18" customHeight="1" thickBot="1">
      <c r="A83" s="70" t="s">
        <v>217</v>
      </c>
      <c r="B83" s="192" t="s">
        <v>218</v>
      </c>
      <c r="C83" s="55">
        <f>SUM('9.1.1'!C83,'9.1.2.'!C83,'9.1.3'!C83)</f>
        <v>0</v>
      </c>
      <c r="D83" s="55">
        <f>SUM('9.1.1'!D83,'9.1.2.'!D83,'9.1.3'!D83)</f>
        <v>0</v>
      </c>
    </row>
    <row r="84" spans="1:4" s="21" customFormat="1" ht="18" customHeight="1" thickBot="1">
      <c r="A84" s="67" t="s">
        <v>219</v>
      </c>
      <c r="B84" s="191" t="s">
        <v>353</v>
      </c>
      <c r="C84" s="55">
        <f>SUM('9.1.1'!C84,'9.1.2.'!C84,'9.1.3'!C84)</f>
        <v>0</v>
      </c>
      <c r="D84" s="55">
        <f>SUM('9.1.1'!D84,'9.1.2.'!D84,'9.1.3'!D84)</f>
        <v>0</v>
      </c>
    </row>
    <row r="85" spans="1:4" s="21" customFormat="1" ht="19.5" thickBot="1">
      <c r="A85" s="67" t="s">
        <v>220</v>
      </c>
      <c r="B85" s="195" t="s">
        <v>221</v>
      </c>
      <c r="C85" s="53">
        <f>+C63+C67+C72+C75+C79+C84</f>
        <v>528673757</v>
      </c>
      <c r="D85" s="53">
        <f>+D63+D67+D72+D75+D79+D84</f>
        <v>509278700</v>
      </c>
    </row>
    <row r="86" spans="1:4" s="21" customFormat="1" ht="18" customHeight="1" thickBot="1">
      <c r="A86" s="72" t="s">
        <v>233</v>
      </c>
      <c r="B86" s="196" t="s">
        <v>300</v>
      </c>
      <c r="C86" s="53">
        <f>+C62+C85</f>
        <v>876040950</v>
      </c>
      <c r="D86" s="53">
        <f>+D62+D85</f>
        <v>895749924</v>
      </c>
    </row>
    <row r="87" spans="1:4" s="21" customFormat="1" ht="19.5" thickBot="1">
      <c r="A87" s="73"/>
      <c r="B87" s="197"/>
      <c r="C87" s="74"/>
      <c r="D87" s="74"/>
    </row>
    <row r="88" spans="1:4" s="15" customFormat="1" ht="18" customHeight="1" thickBot="1">
      <c r="A88" s="76" t="s">
        <v>37</v>
      </c>
      <c r="B88" s="198"/>
      <c r="C88" s="77"/>
      <c r="D88" s="77"/>
    </row>
    <row r="89" spans="1:4" s="22" customFormat="1" ht="18" customHeight="1" thickBot="1">
      <c r="A89" s="60" t="s">
        <v>5</v>
      </c>
      <c r="B89" s="199" t="s">
        <v>351</v>
      </c>
      <c r="C89" s="53">
        <f>SUM(C90:C94)</f>
        <v>140022739</v>
      </c>
      <c r="D89" s="53">
        <f>SUM(D90:D94)</f>
        <v>151322553</v>
      </c>
    </row>
    <row r="90" spans="1:4" s="15" customFormat="1" ht="18" customHeight="1">
      <c r="A90" s="61" t="s">
        <v>72</v>
      </c>
      <c r="B90" s="200" t="s">
        <v>33</v>
      </c>
      <c r="C90" s="55">
        <f>SUM('9.1.1'!C90,'9.1.2.'!C90,'9.1.3'!C90)</f>
        <v>47425090</v>
      </c>
      <c r="D90" s="55">
        <f>SUM('9.1.1'!D90,'9.1.2.'!D90,'9.1.3'!D90)</f>
        <v>48375090</v>
      </c>
    </row>
    <row r="91" spans="1:4" s="21" customFormat="1" ht="18" customHeight="1">
      <c r="A91" s="62" t="s">
        <v>73</v>
      </c>
      <c r="B91" s="95" t="s">
        <v>115</v>
      </c>
      <c r="C91" s="55">
        <f>SUM('9.1.1'!C91,'9.1.2.'!C91,'9.1.3'!C91)</f>
        <v>9746176</v>
      </c>
      <c r="D91" s="55">
        <f>SUM('9.1.1'!D91,'9.1.2.'!D91,'9.1.3'!D91)</f>
        <v>10396176</v>
      </c>
    </row>
    <row r="92" spans="1:4" s="15" customFormat="1" ht="18" customHeight="1">
      <c r="A92" s="62" t="s">
        <v>74</v>
      </c>
      <c r="B92" s="95" t="s">
        <v>94</v>
      </c>
      <c r="C92" s="55">
        <f>SUM('9.1.1'!C92,'9.1.2.'!C92,'9.1.3'!C92)</f>
        <v>65488513</v>
      </c>
      <c r="D92" s="55">
        <f>SUM('9.1.1'!D92,'9.1.2.'!D92,'9.1.3'!D92)</f>
        <v>71733127</v>
      </c>
    </row>
    <row r="93" spans="1:4" s="15" customFormat="1" ht="18" customHeight="1">
      <c r="A93" s="62" t="s">
        <v>75</v>
      </c>
      <c r="B93" s="201" t="s">
        <v>116</v>
      </c>
      <c r="C93" s="55">
        <f>SUM('9.1.1'!C93,'9.1.2.'!C93,'9.1.3'!C93)</f>
        <v>7352240</v>
      </c>
      <c r="D93" s="55">
        <f>SUM('9.1.1'!D93,'9.1.2.'!D93,'9.1.3'!D93)</f>
        <v>10032440</v>
      </c>
    </row>
    <row r="94" spans="1:4" s="15" customFormat="1" ht="18" customHeight="1">
      <c r="A94" s="62" t="s">
        <v>86</v>
      </c>
      <c r="B94" s="202" t="s">
        <v>117</v>
      </c>
      <c r="C94" s="57">
        <f>SUM('9.1.1'!C94,'9.1.2.'!C94,'9.1.3'!C94)</f>
        <v>10010720</v>
      </c>
      <c r="D94" s="57">
        <f>SUM('9.1.1'!D94,'9.1.2.'!D94,'9.1.3'!D94)</f>
        <v>10785720</v>
      </c>
    </row>
    <row r="95" spans="1:4" s="15" customFormat="1" ht="18" customHeight="1">
      <c r="A95" s="62" t="s">
        <v>76</v>
      </c>
      <c r="B95" s="95" t="s">
        <v>236</v>
      </c>
      <c r="C95" s="55">
        <f>SUM('9.1.1'!C95,'9.1.2.'!C95,'9.1.3'!C95)</f>
        <v>0</v>
      </c>
      <c r="D95" s="55">
        <f>SUM('9.1.1'!D95,'9.1.2.'!D95,'9.1.3'!D95)</f>
        <v>775000</v>
      </c>
    </row>
    <row r="96" spans="1:4" s="15" customFormat="1" ht="18" customHeight="1">
      <c r="A96" s="62" t="s">
        <v>77</v>
      </c>
      <c r="B96" s="97" t="s">
        <v>237</v>
      </c>
      <c r="C96" s="55">
        <f>SUM('9.1.1'!C96,'9.1.2.'!C96,'9.1.3'!C96)</f>
        <v>0</v>
      </c>
      <c r="D96" s="55">
        <f>SUM('9.1.1'!D96,'9.1.2.'!D96,'9.1.3'!D96)</f>
        <v>0</v>
      </c>
    </row>
    <row r="97" spans="1:4" s="15" customFormat="1" ht="18" customHeight="1">
      <c r="A97" s="62" t="s">
        <v>87</v>
      </c>
      <c r="B97" s="95" t="s">
        <v>238</v>
      </c>
      <c r="C97" s="55">
        <f>SUM('9.1.1'!C97,'9.1.2.'!C97,'9.1.3'!C97)</f>
        <v>0</v>
      </c>
      <c r="D97" s="55">
        <f>SUM('9.1.1'!D97,'9.1.2.'!D97,'9.1.3'!D97)</f>
        <v>0</v>
      </c>
    </row>
    <row r="98" spans="1:4" s="15" customFormat="1" ht="18" customHeight="1">
      <c r="A98" s="62" t="s">
        <v>88</v>
      </c>
      <c r="B98" s="95" t="s">
        <v>358</v>
      </c>
      <c r="C98" s="55">
        <f>SUM('9.1.1'!C98,'9.1.2.'!C98,'9.1.3'!C98)</f>
        <v>0</v>
      </c>
      <c r="D98" s="55">
        <f>SUM('9.1.1'!D98,'9.1.2.'!D98,'9.1.3'!D98)</f>
        <v>0</v>
      </c>
    </row>
    <row r="99" spans="1:4" s="15" customFormat="1" ht="18" customHeight="1">
      <c r="A99" s="62" t="s">
        <v>89</v>
      </c>
      <c r="B99" s="97" t="s">
        <v>240</v>
      </c>
      <c r="C99" s="55">
        <f>SUM('9.1.1'!C99,'9.1.2.'!C99,'9.1.3'!C99)</f>
        <v>2600000</v>
      </c>
      <c r="D99" s="55">
        <f>SUM('9.1.1'!D99,'9.1.2.'!D99,'9.1.3'!D99)</f>
        <v>2600000</v>
      </c>
    </row>
    <row r="100" spans="1:4" s="15" customFormat="1" ht="18" customHeight="1">
      <c r="A100" s="62" t="s">
        <v>90</v>
      </c>
      <c r="B100" s="97" t="s">
        <v>241</v>
      </c>
      <c r="C100" s="55">
        <f>SUM('9.1.1'!C100,'9.1.2.'!C100,'9.1.3'!C100)</f>
        <v>0</v>
      </c>
      <c r="D100" s="55">
        <f>SUM('9.1.1'!D100,'9.1.2.'!D100,'9.1.3'!D100)</f>
        <v>0</v>
      </c>
    </row>
    <row r="101" spans="1:4" s="15" customFormat="1" ht="18" customHeight="1">
      <c r="A101" s="62" t="s">
        <v>92</v>
      </c>
      <c r="B101" s="95" t="s">
        <v>359</v>
      </c>
      <c r="C101" s="55">
        <f>SUM('9.1.1'!C101,'9.1.2.'!C101,'9.1.3'!C101)</f>
        <v>0</v>
      </c>
      <c r="D101" s="55">
        <f>SUM('9.1.1'!D101,'9.1.2.'!D101,'9.1.3'!D101)</f>
        <v>0</v>
      </c>
    </row>
    <row r="102" spans="1:4" s="15" customFormat="1" ht="18" customHeight="1">
      <c r="A102" s="82" t="s">
        <v>118</v>
      </c>
      <c r="B102" s="98" t="s">
        <v>243</v>
      </c>
      <c r="C102" s="55">
        <f>SUM('9.1.1'!C102,'9.1.2.'!C102,'9.1.3'!C102)</f>
        <v>0</v>
      </c>
      <c r="D102" s="55">
        <f>SUM('9.1.1'!D102,'9.1.2.'!D102,'9.1.3'!D102)</f>
        <v>0</v>
      </c>
    </row>
    <row r="103" spans="1:4" s="15" customFormat="1" ht="18" customHeight="1">
      <c r="A103" s="62" t="s">
        <v>234</v>
      </c>
      <c r="B103" s="98" t="s">
        <v>244</v>
      </c>
      <c r="C103" s="55">
        <f>SUM('9.1.1'!C103,'9.1.2.'!C103,'9.1.3'!C103)</f>
        <v>0</v>
      </c>
      <c r="D103" s="55">
        <f>SUM('9.1.1'!D103,'9.1.2.'!D103,'9.1.3'!D103)</f>
        <v>0</v>
      </c>
    </row>
    <row r="104" spans="1:4" s="15" customFormat="1" ht="18" customHeight="1" thickBot="1">
      <c r="A104" s="83" t="s">
        <v>235</v>
      </c>
      <c r="B104" s="99" t="s">
        <v>245</v>
      </c>
      <c r="C104" s="55">
        <f>SUM('9.1.1'!C104,'9.1.2.'!C104,'9.1.3'!C104)</f>
        <v>7410720</v>
      </c>
      <c r="D104" s="55">
        <f>SUM('9.1.1'!D104,'9.1.2.'!D104,'9.1.3'!D104)</f>
        <v>7410720</v>
      </c>
    </row>
    <row r="105" spans="1:4" s="15" customFormat="1" ht="18" customHeight="1" thickBot="1">
      <c r="A105" s="60" t="s">
        <v>6</v>
      </c>
      <c r="B105" s="203" t="s">
        <v>352</v>
      </c>
      <c r="C105" s="53">
        <f>+C106+C108+C110</f>
        <v>518042000</v>
      </c>
      <c r="D105" s="53">
        <f>+D106+D108+D110</f>
        <v>526451160</v>
      </c>
    </row>
    <row r="106" spans="1:4" s="15" customFormat="1" ht="18" customHeight="1">
      <c r="A106" s="61" t="s">
        <v>78</v>
      </c>
      <c r="B106" s="95" t="s">
        <v>131</v>
      </c>
      <c r="C106" s="55">
        <f>SUM('9.1.1'!C106,'9.1.2.'!C106,'9.1.3'!C106)</f>
        <v>488042000</v>
      </c>
      <c r="D106" s="55">
        <f>SUM('9.1.1'!D106,'9.1.2.'!D106,'9.1.3'!D106)</f>
        <v>492369400</v>
      </c>
    </row>
    <row r="107" spans="1:4" s="15" customFormat="1" ht="18" customHeight="1">
      <c r="A107" s="61" t="s">
        <v>79</v>
      </c>
      <c r="B107" s="98" t="s">
        <v>249</v>
      </c>
      <c r="C107" s="55">
        <f>SUM('9.1.1'!C107,'9.1.2.'!C107,'9.1.3'!C107)</f>
        <v>0</v>
      </c>
      <c r="D107" s="55">
        <f>SUM('9.1.1'!D107,'9.1.2.'!D107,'9.1.3'!D107)</f>
        <v>0</v>
      </c>
    </row>
    <row r="108" spans="1:4" s="15" customFormat="1" ht="18" customHeight="1">
      <c r="A108" s="61" t="s">
        <v>80</v>
      </c>
      <c r="B108" s="98" t="s">
        <v>119</v>
      </c>
      <c r="C108" s="55">
        <f>SUM('9.1.1'!C108,'9.1.2.'!C108,'9.1.3'!C108)</f>
        <v>30000000</v>
      </c>
      <c r="D108" s="55">
        <f>SUM('9.1.1'!D108,'9.1.2.'!D108,'9.1.3'!D108)</f>
        <v>34081760</v>
      </c>
    </row>
    <row r="109" spans="1:4" s="15" customFormat="1" ht="18" customHeight="1">
      <c r="A109" s="61" t="s">
        <v>81</v>
      </c>
      <c r="B109" s="98" t="s">
        <v>250</v>
      </c>
      <c r="C109" s="55">
        <f>SUM('9.1.1'!C109,'9.1.2.'!C109,'9.1.3'!C109)</f>
        <v>0</v>
      </c>
      <c r="D109" s="55">
        <f>SUM('9.1.1'!D109,'9.1.2.'!D109,'9.1.3'!D109)</f>
        <v>0</v>
      </c>
    </row>
    <row r="110" spans="1:4" s="15" customFormat="1" ht="18" customHeight="1">
      <c r="A110" s="61" t="s">
        <v>82</v>
      </c>
      <c r="B110" s="204" t="s">
        <v>133</v>
      </c>
      <c r="C110" s="55">
        <f>SUM('9.1.1'!C110,'9.1.2.'!C110,'9.1.3'!C110)</f>
        <v>0</v>
      </c>
      <c r="D110" s="55">
        <f>SUM('9.1.1'!D110,'9.1.2.'!D110,'9.1.3'!D110)</f>
        <v>0</v>
      </c>
    </row>
    <row r="111" spans="1:4" s="15" customFormat="1" ht="25.5">
      <c r="A111" s="61" t="s">
        <v>91</v>
      </c>
      <c r="B111" s="205" t="s">
        <v>308</v>
      </c>
      <c r="C111" s="55">
        <f>SUM('9.1.1'!C111,'9.1.2.'!C111,'9.1.3'!C111)</f>
        <v>0</v>
      </c>
      <c r="D111" s="55">
        <f>SUM('9.1.1'!D111,'9.1.2.'!D111,'9.1.3'!D111)</f>
        <v>0</v>
      </c>
    </row>
    <row r="112" spans="1:4" s="15" customFormat="1" ht="25.5">
      <c r="A112" s="61" t="s">
        <v>93</v>
      </c>
      <c r="B112" s="102" t="s">
        <v>255</v>
      </c>
      <c r="C112" s="55">
        <f>SUM('9.1.1'!C112,'9.1.2.'!C112,'9.1.3'!C112)</f>
        <v>0</v>
      </c>
      <c r="D112" s="55">
        <f>SUM('9.1.1'!D112,'9.1.2.'!D112,'9.1.3'!D112)</f>
        <v>0</v>
      </c>
    </row>
    <row r="113" spans="1:4" s="15" customFormat="1" ht="25.5">
      <c r="A113" s="61" t="s">
        <v>120</v>
      </c>
      <c r="B113" s="95" t="s">
        <v>239</v>
      </c>
      <c r="C113" s="55">
        <f>SUM('9.1.1'!C113,'9.1.2.'!C113,'9.1.3'!C113)</f>
        <v>0</v>
      </c>
      <c r="D113" s="55">
        <f>SUM('9.1.1'!D113,'9.1.2.'!D113,'9.1.3'!D113)</f>
        <v>0</v>
      </c>
    </row>
    <row r="114" spans="1:4" s="15" customFormat="1" ht="18.75">
      <c r="A114" s="61" t="s">
        <v>121</v>
      </c>
      <c r="B114" s="95" t="s">
        <v>254</v>
      </c>
      <c r="C114" s="55">
        <f>SUM('9.1.1'!C114,'9.1.2.'!C114,'9.1.3'!C114)</f>
        <v>0</v>
      </c>
      <c r="D114" s="55">
        <f>SUM('9.1.1'!D114,'9.1.2.'!D114,'9.1.3'!D114)</f>
        <v>0</v>
      </c>
    </row>
    <row r="115" spans="1:4" s="15" customFormat="1" ht="18.75">
      <c r="A115" s="61" t="s">
        <v>122</v>
      </c>
      <c r="B115" s="95" t="s">
        <v>253</v>
      </c>
      <c r="C115" s="55">
        <f>SUM('9.1.1'!C115,'9.1.2.'!C115,'9.1.3'!C115)</f>
        <v>0</v>
      </c>
      <c r="D115" s="55">
        <f>SUM('9.1.1'!D115,'9.1.2.'!D115,'9.1.3'!D115)</f>
        <v>0</v>
      </c>
    </row>
    <row r="116" spans="1:4" s="15" customFormat="1" ht="25.5">
      <c r="A116" s="61" t="s">
        <v>246</v>
      </c>
      <c r="B116" s="95" t="s">
        <v>242</v>
      </c>
      <c r="C116" s="55">
        <f>SUM('9.1.1'!C116,'9.1.2.'!C116,'9.1.3'!C116)</f>
        <v>0</v>
      </c>
      <c r="D116" s="55">
        <f>SUM('9.1.1'!D116,'9.1.2.'!D116,'9.1.3'!D116)</f>
        <v>0</v>
      </c>
    </row>
    <row r="117" spans="1:4" s="15" customFormat="1" ht="18.75">
      <c r="A117" s="61" t="s">
        <v>247</v>
      </c>
      <c r="B117" s="95" t="s">
        <v>252</v>
      </c>
      <c r="C117" s="55">
        <f>SUM('9.1.1'!C117,'9.1.2.'!C117,'9.1.3'!C117)</f>
        <v>0</v>
      </c>
      <c r="D117" s="55">
        <f>SUM('9.1.1'!D117,'9.1.2.'!D117,'9.1.3'!D117)</f>
        <v>0</v>
      </c>
    </row>
    <row r="118" spans="1:4" s="15" customFormat="1" ht="26.25" thickBot="1">
      <c r="A118" s="82" t="s">
        <v>248</v>
      </c>
      <c r="B118" s="95" t="s">
        <v>251</v>
      </c>
      <c r="C118" s="55">
        <f>SUM('9.1.1'!C118,'9.1.2.'!C118,'9.1.3'!C118)</f>
        <v>0</v>
      </c>
      <c r="D118" s="55">
        <f>SUM('9.1.1'!D118,'9.1.2.'!D118,'9.1.3'!D118)</f>
        <v>0</v>
      </c>
    </row>
    <row r="119" spans="1:4" s="15" customFormat="1" ht="18" customHeight="1" thickBot="1">
      <c r="A119" s="60" t="s">
        <v>7</v>
      </c>
      <c r="B119" s="193" t="s">
        <v>256</v>
      </c>
      <c r="C119" s="53">
        <f>+C120+C121</f>
        <v>3000000</v>
      </c>
      <c r="D119" s="53">
        <f>+D120+D121</f>
        <v>3000000</v>
      </c>
    </row>
    <row r="120" spans="1:4" s="15" customFormat="1" ht="18" customHeight="1">
      <c r="A120" s="61" t="s">
        <v>61</v>
      </c>
      <c r="B120" s="102" t="s">
        <v>38</v>
      </c>
      <c r="C120" s="55">
        <f>SUM('9.1.1'!C120,'9.1.2.'!C120,'9.1.3'!C120)</f>
        <v>3000000</v>
      </c>
      <c r="D120" s="55">
        <f>SUM('9.1.1'!D120,'9.1.2.'!D120,'9.1.3'!D120)</f>
        <v>3000000</v>
      </c>
    </row>
    <row r="121" spans="1:4" s="15" customFormat="1" ht="18" customHeight="1" thickBot="1">
      <c r="A121" s="63" t="s">
        <v>62</v>
      </c>
      <c r="B121" s="98" t="s">
        <v>39</v>
      </c>
      <c r="C121" s="55">
        <f>SUM('9.1.1'!C121,'9.1.2.'!C121,'9.1.3'!C121)</f>
        <v>0</v>
      </c>
      <c r="D121" s="55">
        <f>SUM('9.1.1'!D121,'9.1.2.'!D121,'9.1.3'!D121)</f>
        <v>0</v>
      </c>
    </row>
    <row r="122" spans="1:4" s="15" customFormat="1" ht="18" customHeight="1" thickBot="1">
      <c r="A122" s="60" t="s">
        <v>8</v>
      </c>
      <c r="B122" s="193" t="s">
        <v>257</v>
      </c>
      <c r="C122" s="53">
        <f>+C89+C105+C119</f>
        <v>661064739</v>
      </c>
      <c r="D122" s="53">
        <f>+D89+D105+D119</f>
        <v>680773713</v>
      </c>
    </row>
    <row r="123" spans="1:4" s="15" customFormat="1" ht="18" customHeight="1" thickBot="1">
      <c r="A123" s="60" t="s">
        <v>9</v>
      </c>
      <c r="B123" s="193" t="s">
        <v>360</v>
      </c>
      <c r="C123" s="53">
        <f>+C124+C125+C126</f>
        <v>0</v>
      </c>
      <c r="D123" s="53">
        <f>+D124+D125+D126</f>
        <v>0</v>
      </c>
    </row>
    <row r="124" spans="1:4" s="15" customFormat="1" ht="18" customHeight="1">
      <c r="A124" s="61" t="s">
        <v>65</v>
      </c>
      <c r="B124" s="102" t="s">
        <v>258</v>
      </c>
      <c r="C124" s="55">
        <f>SUM('9.1.1'!C124,'9.1.2.'!C124,'9.1.3'!C124)</f>
        <v>0</v>
      </c>
      <c r="D124" s="55">
        <f>SUM('9.1.1'!D124,'9.1.2.'!D124,'9.1.3'!D124)</f>
        <v>0</v>
      </c>
    </row>
    <row r="125" spans="1:4" s="15" customFormat="1" ht="18" customHeight="1">
      <c r="A125" s="61" t="s">
        <v>66</v>
      </c>
      <c r="B125" s="102" t="s">
        <v>361</v>
      </c>
      <c r="C125" s="55">
        <f>SUM('9.1.1'!C125,'9.1.2.'!C125,'9.1.3'!C125)</f>
        <v>0</v>
      </c>
      <c r="D125" s="55">
        <f>SUM('9.1.1'!D125,'9.1.2.'!D125,'9.1.3'!D125)</f>
        <v>0</v>
      </c>
    </row>
    <row r="126" spans="1:4" s="15" customFormat="1" ht="18" customHeight="1" thickBot="1">
      <c r="A126" s="82" t="s">
        <v>67</v>
      </c>
      <c r="B126" s="206" t="s">
        <v>259</v>
      </c>
      <c r="C126" s="55">
        <f>SUM('9.1.1'!C126,'9.1.2.'!C126,'9.1.3'!C126)</f>
        <v>0</v>
      </c>
      <c r="D126" s="55">
        <f>SUM('9.1.1'!D126,'9.1.2.'!D126,'9.1.3'!D126)</f>
        <v>0</v>
      </c>
    </row>
    <row r="127" spans="1:4" s="15" customFormat="1" ht="18" customHeight="1" thickBot="1">
      <c r="A127" s="60" t="s">
        <v>10</v>
      </c>
      <c r="B127" s="193" t="s">
        <v>294</v>
      </c>
      <c r="C127" s="53">
        <f>+C128+C129+C130+C131</f>
        <v>0</v>
      </c>
      <c r="D127" s="53">
        <f>+D128+D129+D130+D131</f>
        <v>0</v>
      </c>
    </row>
    <row r="128" spans="1:4" s="15" customFormat="1" ht="18" customHeight="1">
      <c r="A128" s="61" t="s">
        <v>68</v>
      </c>
      <c r="B128" s="102" t="s">
        <v>260</v>
      </c>
      <c r="C128" s="55">
        <f>SUM('9.1.1'!C128,'9.1.2.'!C128,'9.1.3'!C128)</f>
        <v>0</v>
      </c>
      <c r="D128" s="55">
        <f>SUM('9.1.1'!D128,'9.1.2.'!D128,'9.1.3'!D128)</f>
        <v>0</v>
      </c>
    </row>
    <row r="129" spans="1:4" s="15" customFormat="1" ht="18" customHeight="1">
      <c r="A129" s="61" t="s">
        <v>69</v>
      </c>
      <c r="B129" s="102" t="s">
        <v>261</v>
      </c>
      <c r="C129" s="55">
        <f>SUM('9.1.1'!C129,'9.1.2.'!C129,'9.1.3'!C129)</f>
        <v>0</v>
      </c>
      <c r="D129" s="55">
        <f>SUM('9.1.1'!D129,'9.1.2.'!D129,'9.1.3'!D129)</f>
        <v>0</v>
      </c>
    </row>
    <row r="130" spans="1:4" s="15" customFormat="1" ht="18" customHeight="1">
      <c r="A130" s="61" t="s">
        <v>177</v>
      </c>
      <c r="B130" s="102" t="s">
        <v>262</v>
      </c>
      <c r="C130" s="55">
        <f>SUM('9.1.1'!C130,'9.1.2.'!C130,'9.1.3'!C130)</f>
        <v>0</v>
      </c>
      <c r="D130" s="55">
        <f>SUM('9.1.1'!D130,'9.1.2.'!D130,'9.1.3'!D130)</f>
        <v>0</v>
      </c>
    </row>
    <row r="131" spans="1:4" s="15" customFormat="1" ht="18" customHeight="1" thickBot="1">
      <c r="A131" s="82" t="s">
        <v>178</v>
      </c>
      <c r="B131" s="206" t="s">
        <v>263</v>
      </c>
      <c r="C131" s="55">
        <f>SUM('9.1.1'!C131,'9.1.2.'!C131,'9.1.3'!C131)</f>
        <v>0</v>
      </c>
      <c r="D131" s="55">
        <f>SUM('9.1.1'!D131,'9.1.2.'!D131,'9.1.3'!D131)</f>
        <v>0</v>
      </c>
    </row>
    <row r="132" spans="1:4" s="15" customFormat="1" ht="18" customHeight="1" thickBot="1">
      <c r="A132" s="60" t="s">
        <v>11</v>
      </c>
      <c r="B132" s="193" t="s">
        <v>264</v>
      </c>
      <c r="C132" s="53">
        <f>SUM(C133:C136)</f>
        <v>214976211</v>
      </c>
      <c r="D132" s="53">
        <f>SUM(D133:D136)</f>
        <v>214976211</v>
      </c>
    </row>
    <row r="133" spans="1:4" s="15" customFormat="1" ht="18" customHeight="1">
      <c r="A133" s="61" t="s">
        <v>70</v>
      </c>
      <c r="B133" s="102" t="s">
        <v>265</v>
      </c>
      <c r="C133" s="55">
        <f>SUM('9.1.1'!C133,'9.1.2.'!C133,'9.1.3'!C133)</f>
        <v>0</v>
      </c>
      <c r="D133" s="55">
        <f>SUM('9.1.1'!D133,'9.1.2.'!D133,'9.1.3'!D133)</f>
        <v>0</v>
      </c>
    </row>
    <row r="134" spans="1:4" s="15" customFormat="1" ht="18" customHeight="1">
      <c r="A134" s="61" t="s">
        <v>71</v>
      </c>
      <c r="B134" s="102" t="s">
        <v>274</v>
      </c>
      <c r="C134" s="55">
        <f>SUM('9.1.1'!C134,'9.1.2.'!C134,'9.1.3'!C134)</f>
        <v>6227560</v>
      </c>
      <c r="D134" s="55">
        <f>SUM('9.1.1'!D134,'9.1.2.'!D134,'9.1.3'!D134)</f>
        <v>6227560</v>
      </c>
    </row>
    <row r="135" spans="1:4" s="15" customFormat="1" ht="18" customHeight="1">
      <c r="A135" s="61" t="s">
        <v>187</v>
      </c>
      <c r="B135" s="102" t="s">
        <v>266</v>
      </c>
      <c r="C135" s="55">
        <f>SUM('9.1.1'!C135,'9.1.2.'!C135,'9.1.3'!C135)</f>
        <v>0</v>
      </c>
      <c r="D135" s="55">
        <f>SUM('9.1.1'!D135,'9.1.2.'!D135,'9.1.3'!D135)</f>
        <v>0</v>
      </c>
    </row>
    <row r="136" spans="1:4" s="15" customFormat="1" ht="18" customHeight="1" thickBot="1">
      <c r="A136" s="82" t="s">
        <v>188</v>
      </c>
      <c r="B136" s="206" t="s">
        <v>320</v>
      </c>
      <c r="C136" s="55">
        <f>SUM('9.1.1'!C136,'9.1.2.'!C136,'9.1.3'!C136)</f>
        <v>208748651</v>
      </c>
      <c r="D136" s="55">
        <f>SUM('9.1.1'!D136,'9.1.2.'!D136,'9.1.3'!D136)</f>
        <v>208748651</v>
      </c>
    </row>
    <row r="137" spans="1:4" s="15" customFormat="1" ht="18" customHeight="1" thickBot="1">
      <c r="A137" s="60" t="s">
        <v>12</v>
      </c>
      <c r="B137" s="193" t="s">
        <v>267</v>
      </c>
      <c r="C137" s="57">
        <f>SUM('9.1.1'!C137,'9.1.2.'!C137,'9.1.3'!C137)</f>
        <v>0</v>
      </c>
      <c r="D137" s="57">
        <f>SUM('9.1.1'!D137,'9.1.2.'!D137,'9.1.3'!D137)</f>
        <v>0</v>
      </c>
    </row>
    <row r="138" spans="1:4" s="15" customFormat="1" ht="18" customHeight="1">
      <c r="A138" s="61" t="s">
        <v>113</v>
      </c>
      <c r="B138" s="102" t="s">
        <v>268</v>
      </c>
      <c r="C138" s="55">
        <f>SUM('9.1.1'!C138,'9.1.2.'!C138,'9.1.3'!C138)</f>
        <v>0</v>
      </c>
      <c r="D138" s="55">
        <f>SUM('9.1.1'!D138,'9.1.2.'!D138,'9.1.3'!D138)</f>
        <v>0</v>
      </c>
    </row>
    <row r="139" spans="1:4" s="15" customFormat="1" ht="18" customHeight="1">
      <c r="A139" s="61" t="s">
        <v>114</v>
      </c>
      <c r="B139" s="102" t="s">
        <v>269</v>
      </c>
      <c r="C139" s="55">
        <f>SUM('9.1.1'!C139,'9.1.2.'!C139,'9.1.3'!C139)</f>
        <v>0</v>
      </c>
      <c r="D139" s="55">
        <f>SUM('9.1.1'!D139,'9.1.2.'!D139,'9.1.3'!D139)</f>
        <v>0</v>
      </c>
    </row>
    <row r="140" spans="1:4" s="15" customFormat="1" ht="18" customHeight="1">
      <c r="A140" s="61" t="s">
        <v>132</v>
      </c>
      <c r="B140" s="102" t="s">
        <v>270</v>
      </c>
      <c r="C140" s="55">
        <f>SUM('9.1.1'!C140,'9.1.2.'!C140,'9.1.3'!C140)</f>
        <v>0</v>
      </c>
      <c r="D140" s="55">
        <f>SUM('9.1.1'!D140,'9.1.2.'!D140,'9.1.3'!D140)</f>
        <v>0</v>
      </c>
    </row>
    <row r="141" spans="1:4" s="15" customFormat="1" ht="18" customHeight="1" thickBot="1">
      <c r="A141" s="61" t="s">
        <v>190</v>
      </c>
      <c r="B141" s="102" t="s">
        <v>271</v>
      </c>
      <c r="C141" s="55">
        <f>SUM('9.1.1'!C141,'9.1.2.'!C141,'9.1.3'!C141)</f>
        <v>0</v>
      </c>
      <c r="D141" s="55">
        <f>SUM('9.1.1'!D141,'9.1.2.'!D141,'9.1.3'!D141)</f>
        <v>0</v>
      </c>
    </row>
    <row r="142" spans="1:4" s="15" customFormat="1" ht="18" customHeight="1" thickBot="1">
      <c r="A142" s="60" t="s">
        <v>13</v>
      </c>
      <c r="B142" s="193" t="s">
        <v>272</v>
      </c>
      <c r="C142" s="86">
        <f>+C123+C127+C132+C137</f>
        <v>214976211</v>
      </c>
      <c r="D142" s="86">
        <f>+D123+D127+D132+D137</f>
        <v>214976211</v>
      </c>
    </row>
    <row r="143" spans="1:4" s="15" customFormat="1" ht="18" customHeight="1" thickBot="1">
      <c r="A143" s="87" t="s">
        <v>14</v>
      </c>
      <c r="B143" s="207" t="s">
        <v>273</v>
      </c>
      <c r="C143" s="86">
        <f>+C122+C142</f>
        <v>876040950</v>
      </c>
      <c r="D143" s="86">
        <f>+D122+D142</f>
        <v>895749924</v>
      </c>
    </row>
    <row r="144" spans="1:4" s="15" customFormat="1" ht="18" customHeight="1" thickBot="1">
      <c r="A144" s="88"/>
      <c r="B144" s="89"/>
      <c r="C144" s="75"/>
      <c r="D144" s="75"/>
    </row>
    <row r="145" spans="1:4" s="15" customFormat="1" ht="18" customHeight="1" thickBot="1">
      <c r="A145" s="90" t="s">
        <v>338</v>
      </c>
      <c r="B145" s="91"/>
      <c r="C145" s="92">
        <f>SUM('9.1.1'!C145,'9.1.2.'!C145,'9.1.3'!C145)</f>
        <v>12</v>
      </c>
      <c r="D145" s="92">
        <f>SUM('9.1.1'!D145,'9.1.2.'!D145,'9.1.3'!D145)</f>
        <v>11</v>
      </c>
    </row>
    <row r="146" spans="1:4" s="21" customFormat="1" ht="18" customHeight="1" thickBot="1">
      <c r="A146" s="90" t="s">
        <v>128</v>
      </c>
      <c r="B146" s="91"/>
      <c r="C146" s="92">
        <f>SUM('9.1.1'!C146,'9.1.2.'!C146,'9.1.3'!C146)</f>
        <v>3</v>
      </c>
      <c r="D146" s="92">
        <f>SUM('9.1.1'!D146,'9.1.2.'!D146,'9.1.3'!D146)</f>
        <v>2</v>
      </c>
    </row>
    <row r="147" spans="3:4" s="15" customFormat="1" ht="18" customHeight="1">
      <c r="C147" s="24"/>
      <c r="D147" s="24"/>
    </row>
  </sheetData>
  <sheetProtection/>
  <mergeCells count="4">
    <mergeCell ref="B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CE,Félkövér"&amp;14
Nagymányok Város Önkormányzatának&amp;R&amp;"Times New Roman CE,Félkövér dőlt"&amp;11 1. melléklet az 6/2019 (IX.30.) önkormányzati rendelethez</oddHeader>
  </headerFooter>
  <rowBreaks count="1" manualBreakCount="1"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2019-09-30T07:57:10Z</cp:lastPrinted>
  <dcterms:created xsi:type="dcterms:W3CDTF">1999-10-30T10:30:45Z</dcterms:created>
  <dcterms:modified xsi:type="dcterms:W3CDTF">2019-09-30T07:57:28Z</dcterms:modified>
  <cp:category/>
  <cp:version/>
  <cp:contentType/>
  <cp:contentStatus/>
</cp:coreProperties>
</file>