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0" windowWidth="16380" windowHeight="12915" tabRatio="727" firstSheet="11" activeTab="19"/>
  </bookViews>
  <sheets>
    <sheet name="ÖSSZEFÜGGÉSEK" sheetId="1" r:id="rId1"/>
    <sheet name="1.1. sz. mell." sheetId="2" r:id="rId2"/>
    <sheet name="1.2. sz. mell." sheetId="3" r:id="rId3"/>
    <sheet name="1.3. sz. mell." sheetId="4" r:id="rId4"/>
    <sheet name="1.4. sz. 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</sheets>
  <definedNames>
    <definedName name="_xlfn.IFERROR" hidden="1">#NAME?</definedName>
    <definedName name="_xlnm.Print_Titles" localSheetId="14">'9.1. sz. mell'!$1:$6</definedName>
    <definedName name="_xlnm.Print_Titles" localSheetId="15">'9.1.1. sz. mell'!$1:$6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1">'1.1. sz. mell.'!$A$1:$E$151</definedName>
    <definedName name="_xlnm.Print_Area" localSheetId="2">'1.2. sz. mell.'!$A$1:$E$151</definedName>
    <definedName name="_xlnm.Print_Area" localSheetId="3">'1.3. sz. mell.'!$A$1:$E$151</definedName>
    <definedName name="_xlnm.Print_Area" localSheetId="4">'1.4. sz. mell.'!$A$1:$E$151</definedName>
    <definedName name="_xlnm.Print_Area" localSheetId="5">'2.1.sz.mell  '!$A$1:$J$33</definedName>
    <definedName name="_xlnm.Print_Area" localSheetId="6">'2.2.sz.mell  '!$A$1:$J$36</definedName>
  </definedNames>
  <calcPr fullCalcOnLoad="1"/>
</workbook>
</file>

<file path=xl/sharedStrings.xml><?xml version="1.0" encoding="utf-8"?>
<sst xmlns="http://schemas.openxmlformats.org/spreadsheetml/2006/main" count="4950" uniqueCount="545">
  <si>
    <t>1. sz. melléklet Kiadások táblázat 4. oszlop 9 sora =</t>
  </si>
  <si>
    <t>1. sz. melléklet Kiadások táblázat 5. oszlop 9 sora =</t>
  </si>
  <si>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</si>
  <si>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</si>
  <si>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</si>
  <si>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</si>
  <si>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</si>
  <si>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</si>
  <si>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</si>
  <si>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</si>
  <si>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</si>
  <si>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</si>
  <si>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</si>
  <si>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</si>
  <si>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</si>
  <si>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</si>
  <si>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</si>
  <si>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</si>
  <si>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</si>
  <si>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</si>
  <si>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</si>
  <si>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</si>
  <si>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</si>
  <si>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</si>
  <si>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</si>
  <si>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</si>
  <si>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</si>
  <si>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</si>
  <si>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</si>
  <si>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</si>
  <si>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</si>
  <si>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</si>
  <si>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</si>
  <si>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</si>
  <si>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</si>
  <si>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</si>
  <si>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</si>
  <si>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</si>
  <si>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</si>
  <si>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</si>
  <si>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</si>
  <si>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</si>
  <si>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</si>
  <si>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</si>
  <si>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</si>
  <si>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</si>
  <si>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</si>
  <si>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</si>
  <si>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</si>
  <si>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</si>
  <si>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</si>
  <si>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</si>
  <si>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</si>
  <si>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</si>
  <si>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</si>
  <si>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</si>
  <si>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</si>
  <si>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</si>
  <si>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</si>
  <si>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</si>
  <si>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</si>
  <si>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</si>
  <si>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</si>
  <si>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</si>
  <si>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</si>
  <si>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</si>
  <si>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</si>
  <si>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</si>
  <si>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</si>
  <si>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</si>
  <si>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</si>
  <si>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</si>
  <si>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</si>
  <si>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</si>
  <si>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</si>
  <si>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</si>
  <si>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</si>
  <si>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</si>
  <si>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</si>
  <si>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</si>
  <si>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</si>
  <si>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</si>
  <si>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</si>
  <si>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</si>
  <si>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</si>
  <si>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</si>
  <si>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</si>
  <si>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</si>
  <si>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</si>
  <si>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</si>
  <si>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</si>
  <si>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</si>
  <si>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</si>
  <si>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</si>
  <si>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</si>
  <si>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</si>
  <si>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</si>
  <si>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</si>
  <si>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</si>
  <si>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</si>
  <si>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</si>
  <si>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</si>
  <si>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</si>
  <si>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</si>
  <si>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</si>
  <si>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</si>
  <si>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</si>
  <si>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</si>
  <si>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</si>
  <si>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</si>
  <si>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</si>
  <si>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</si>
  <si>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</si>
  <si>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</si>
  <si>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</si>
  <si>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</si>
  <si>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</si>
  <si>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</si>
  <si>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</si>
  <si>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</si>
  <si>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</si>
  <si>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</si>
  <si>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</si>
  <si>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</si>
  <si>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</si>
  <si>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</si>
  <si>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</si>
  <si>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</si>
  <si>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</si>
  <si>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</si>
  <si>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</si>
  <si>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</si>
  <si>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</si>
  <si>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</si>
  <si>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</si>
  <si>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</si>
  <si>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</si>
  <si>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</si>
  <si>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</si>
  <si>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</si>
  <si>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</si>
  <si>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</si>
  <si>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</si>
  <si>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</si>
  <si>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</si>
  <si>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</si>
  <si>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</si>
  <si>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</si>
  <si>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………….. Önkormányzat adósságot keletkeztető ügyletekből és kezességvállalásokból fennálló kötelezettségei</t>
  </si>
  <si>
    <t>MEGNEVEZÉS</t>
  </si>
  <si>
    <t>ÖSSZES KÖTELEZETTSÉG</t>
  </si>
  <si>
    <t>………….. Önkormányzat saját bevételeinek részletezése az adósságot keletkeztető ügyletből származó tárgyévi fizetési kötelezettség megállapításához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</si>
  <si>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</si>
  <si>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</si>
  <si>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</si>
  <si>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</si>
  <si>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</si>
  <si>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Költségvetési szerv I.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</si>
  <si>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</si>
  <si>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</si>
  <si>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</si>
  <si>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</si>
  <si>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</si>
  <si>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</si>
  <si>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</si>
  <si>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</si>
  <si>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</si>
  <si>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</si>
  <si>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</si>
  <si>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</si>
  <si>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</si>
  <si>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</si>
  <si>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</si>
  <si>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</si>
  <si>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</si>
  <si>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</si>
  <si>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</si>
  <si>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</si>
  <si>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</si>
  <si>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</si>
  <si>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</si>
  <si>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</si>
  <si>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</si>
  <si>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</si>
  <si>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</si>
  <si>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</si>
  <si>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</si>
  <si>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</si>
  <si>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</si>
  <si>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</si>
  <si>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</si>
  <si>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</si>
  <si>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</si>
  <si>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</si>
  <si>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</si>
  <si>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</si>
  <si>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</si>
  <si>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</si>
  <si>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</si>
  <si>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</si>
  <si>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</si>
  <si>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</si>
  <si>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</si>
  <si>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</si>
  <si>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</si>
  <si>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</si>
  <si>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</si>
  <si>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</si>
  <si>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</si>
  <si>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</si>
  <si>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</si>
  <si>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</si>
  <si>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</si>
  <si>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</si>
  <si>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</si>
  <si>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</si>
  <si>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</si>
  <si>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</si>
  <si>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</si>
  <si>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</si>
  <si>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</si>
  <si>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</si>
  <si>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</si>
  <si>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</si>
  <si>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</si>
  <si>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</si>
  <si>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</si>
  <si>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</si>
  <si>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</si>
  <si>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</si>
  <si>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</si>
  <si>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</si>
  <si>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 kölcsönök visszatérülése </t>
  </si>
  <si>
    <t>Működési célú visszatérítendő támogatások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</si>
  <si>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</si>
  <si>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</si>
  <si>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</si>
  <si>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</si>
  <si>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</si>
  <si>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 kölcsönök visszatérülése</t>
  </si>
  <si>
    <t>Felhalmozási célú visszatérítendő támogatások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</si>
  <si>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</si>
  <si>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</si>
  <si>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</si>
  <si>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</si>
  <si>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</si>
  <si>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</si>
  <si>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</si>
  <si>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</si>
  <si>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</si>
  <si>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</si>
  <si>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</si>
  <si>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</si>
  <si>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</si>
  <si>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</si>
  <si>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</si>
  <si>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</si>
  <si>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</si>
  <si>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</si>
  <si>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</si>
  <si>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</si>
  <si>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</si>
  <si>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</si>
  <si>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</si>
  <si>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</si>
  <si>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</si>
  <si>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</si>
  <si>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</si>
  <si>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</si>
  <si>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</si>
  <si>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</si>
  <si>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</si>
  <si>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</si>
  <si>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</si>
  <si>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</si>
  <si>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</si>
  <si>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</si>
  <si>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</si>
  <si>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</si>
  <si>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</si>
  <si>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</si>
  <si>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</si>
  <si>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</si>
  <si>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</si>
  <si>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</si>
  <si>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</si>
  <si>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</si>
  <si>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</si>
  <si>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</si>
  <si>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</si>
  <si>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</si>
  <si>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</si>
  <si>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</si>
  <si>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</si>
  <si>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</si>
  <si>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</si>
  <si>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</si>
  <si>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</si>
  <si>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</si>
  <si>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</si>
  <si>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</si>
  <si>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</si>
  <si>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</si>
  <si>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</si>
  <si>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</si>
  <si>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</si>
  <si>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</si>
  <si>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</si>
  <si>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</si>
  <si>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</si>
  <si>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</si>
  <si>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</si>
  <si>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</si>
  <si>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</si>
  <si>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</si>
  <si>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</si>
  <si>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</si>
  <si>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</si>
  <si>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</si>
  <si>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</si>
  <si>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</si>
  <si>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</si>
  <si>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</si>
  <si>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</si>
  <si>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</si>
  <si>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</si>
  <si>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</si>
  <si>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</si>
  <si>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</si>
  <si>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</si>
  <si>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</si>
  <si>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</si>
  <si>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</si>
  <si>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</si>
  <si>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</si>
  <si>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</si>
  <si>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</si>
  <si>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</si>
  <si>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</si>
  <si>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</si>
  <si>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</si>
  <si>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</si>
  <si>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</si>
  <si>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</si>
  <si>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</si>
  <si>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</si>
  <si>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</si>
  <si>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</si>
  <si>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</si>
  <si>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</si>
  <si>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</si>
  <si>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</si>
  <si>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</si>
  <si>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</si>
  <si>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</si>
  <si>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</si>
  <si>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</si>
  <si>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</si>
  <si>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</si>
  <si>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</si>
  <si>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</si>
  <si>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</si>
  <si>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</si>
  <si>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</si>
  <si>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</si>
  <si>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</si>
  <si>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</si>
  <si>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</si>
  <si>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</si>
  <si>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</si>
  <si>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</si>
  <si>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</si>
  <si>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</si>
  <si>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</si>
  <si>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</si>
  <si>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</si>
  <si>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</si>
  <si>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</si>
  <si>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</si>
  <si>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</si>
  <si>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</si>
  <si>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</si>
  <si>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</si>
  <si>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</si>
  <si>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</si>
  <si>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 xml:space="preserve">2014. évi </t>
  </si>
  <si>
    <t>2014. VI. 30. teljesítés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</si>
  <si>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</si>
  <si>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</si>
  <si>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</si>
  <si>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</si>
  <si>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</si>
  <si>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</si>
  <si>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</si>
  <si>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</si>
  <si>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</si>
  <si>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</si>
  <si>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</si>
  <si>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</si>
  <si>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</si>
  <si>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</si>
  <si>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</si>
  <si>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</si>
  <si>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</si>
  <si>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</si>
  <si>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2014. évi eredeti előirányzat</t>
  </si>
  <si>
    <t>2014. évi módosított előirányzat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</si>
  <si>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</si>
  <si>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</si>
  <si>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</si>
  <si>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</si>
  <si>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</si>
  <si>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</si>
  <si>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</si>
  <si>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</si>
  <si>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</si>
  <si>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</si>
  <si>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</si>
  <si>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</si>
  <si>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</si>
  <si>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Felhalmozási célú finanszírozási kiadások összesen
(13.+...+24.)</t>
  </si>
  <si>
    <t>KIADÁSOK ÖSSZESEN (12+25)</t>
  </si>
  <si>
    <t>2014. évi eredeti előirányzat BEVÉTELEK</t>
  </si>
  <si>
    <t>2014. évi módosított előirányzat BEVÉTELEK</t>
  </si>
  <si>
    <t>2014. évi eredeti előirányzat KIADÁSOK</t>
  </si>
  <si>
    <t>2014. évi módosított előirányzat KIADÁSOK</t>
  </si>
  <si>
    <t>2014. I. féléviévi (I-II. negyedévi) teljesítés BEVÉTELEK</t>
  </si>
  <si>
    <t>2014.  I. féléviévi (I-II. negyedévi) teljesítés KIADÁSOK</t>
  </si>
  <si>
    <t>1. sz. melléklet Bevételek táblázat 3. oszlop 9 sora =</t>
  </si>
  <si>
    <t>1. sz. melléklet Bevételek táblázat 3. oszlop 16 sora =</t>
  </si>
  <si>
    <t>1. sz. melléklet Bevételek táblázat 3. oszlop 17 sora =</t>
  </si>
  <si>
    <t>1. sz. melléklet Bevételek táblázat 4. oszlop 9 sora =</t>
  </si>
  <si>
    <t>1. sz. melléklet Bevételek táblázat 4. oszlop 16 sora =</t>
  </si>
  <si>
    <t>1. sz. melléklet Bevételek táblázat 4. oszlop 17 sora =</t>
  </si>
  <si>
    <t>1. sz. melléklet Bevételek táblázat 5. oszlop 9 sora =</t>
  </si>
  <si>
    <t>1. sz. melléklet Bevételek táblázat 5. oszlop 16 sora =</t>
  </si>
  <si>
    <t>1. sz. melléklet Bevételek táblázat 5. oszlop 17 sora =</t>
  </si>
  <si>
    <t>2/a. számú melléklet 3. oszlop 13. sor + 2/b. számú melléklet 3. oszlop 12. sor</t>
  </si>
  <si>
    <t>2/a. számú melléklet 3. oszlop 22. sor + 2/b. számú melléklet 3. oszlop 25. sor</t>
  </si>
  <si>
    <t>2/a. számú melléklet 3. oszlop 23. sor + 2/b. számú melléklet 3. oszlop 26. sor</t>
  </si>
  <si>
    <t>2/a. számú melléklet 4. oszlop 23. sor + 2/b. számú melléklet 4. oszlop 26. sor</t>
  </si>
  <si>
    <t>2/a. számú melléklet 4. oszlop 22. sor + 2/b. számú melléklet 4. oszlop 25. sor</t>
  </si>
  <si>
    <t>2/a. számú melléklet 4. oszlop 13. sor + 2/b. számú melléklet 4. oszlop 12. sor</t>
  </si>
  <si>
    <t>2/a. számú melléklet 5. oszlop 13. sor + 2/b. számú melléklet 5. oszlop 12. sor</t>
  </si>
  <si>
    <t>2/a. számú melléklet 5. oszlop 22. sor + 2/b. számú melléklet 5. oszlop 25. sor</t>
  </si>
  <si>
    <t>2/a. számú melléklet 5. oszlop 23. sor + 2/b. számú melléklet 5. oszlop 26. sor</t>
  </si>
  <si>
    <t>2/a. számú melléklet 7. oszlop 13. sor + 2/b. számú melléklet 7. oszlop 12. sor</t>
  </si>
  <si>
    <t>2/a. számú melléklet 7. oszlop 22. sor + 2/b. számú melléklet 7. oszlop 25. sor</t>
  </si>
  <si>
    <t>2/a. számú melléklet 7. oszlop 23. sor + 2/b. számú melléklet 7. oszlop 26. sor</t>
  </si>
  <si>
    <t>2/a. számú melléklet 8. oszlop 13. sor + 2/b. számú melléklet 8. oszlop 12. sor</t>
  </si>
  <si>
    <t>2/a. számú melléklet 8. oszlop 22. sor + 2/b. számú melléklet 8. oszlop 25. sor</t>
  </si>
  <si>
    <t>2/a. számú melléklet 8. oszlop 23. sor + 2/b. számú melléklet 8. oszlop 26. sor</t>
  </si>
  <si>
    <t>2/a. számú melléklet 9. oszlop 13. sor + 2/b. számú melléklet 9. oszlop 12. sor</t>
  </si>
  <si>
    <t>2/a. számú melléklet 9. oszlop 22. sor + 2/b. számú melléklet 9. oszlop 25. sor</t>
  </si>
  <si>
    <t>2/a. számú melléklet 9. oszlop 23. sor + 2/b. számú melléklet 9. oszlop 26. sor</t>
  </si>
  <si>
    <t>1. sz. melléklet Kiadások táblázat 3. oszlop 4 sora =</t>
  </si>
  <si>
    <t>1. sz. melléklet Kiadások táblázat 3. oszlop 10 sora =</t>
  </si>
  <si>
    <t>1. sz. melléklet Kiadások táblázat 4. oszlop 4 sora =</t>
  </si>
  <si>
    <t>1. sz. melléklet Kiadások táblázat 4. oszlop 10 sora =</t>
  </si>
  <si>
    <t>1. sz. melléklet Kiadások táblázat 5. oszlop 4 sora =</t>
  </si>
  <si>
    <t>1. sz. melléklet Kiadások táblázat 5. oszlop 10 sora =</t>
  </si>
  <si>
    <t>2017.</t>
  </si>
  <si>
    <t>………….. Önkormányzat 2014. évi adósságot keletkeztető fejlesztési céljai</t>
  </si>
  <si>
    <t>Felhasználás
2013. XII.31-ig</t>
  </si>
  <si>
    <t>Teljesítés
2014. VI.30.</t>
  </si>
  <si>
    <t>Összes teljesítés 2014. VI. 30-ig</t>
  </si>
  <si>
    <t>2014. előtt</t>
  </si>
  <si>
    <t>2014. VI.30.</t>
  </si>
  <si>
    <t>2014.után</t>
  </si>
  <si>
    <t>Teljesítés %-a 
2014. VI. 30-ig</t>
  </si>
  <si>
    <t>Önkormányzaton kívüli EU-s projekthez történő hozzájárulás 2014. VI. 30. előirányzata és teljesítése</t>
  </si>
  <si>
    <t>Összes bevétel, kiadás</t>
  </si>
  <si>
    <t>Teljesítés 
2014. VI. 30.</t>
  </si>
  <si>
    <t xml:space="preserve"> 10.</t>
  </si>
  <si>
    <t>BEVÉTELEK ÖSSZESEN: (9+16)</t>
  </si>
  <si>
    <t>Kötelező feladatok bevételei, kiadásai</t>
  </si>
  <si>
    <t>Önként vállalt feladatok bevételei, kiadásai</t>
  </si>
  <si>
    <t>Állami (államigazgatási) feladatok bevételei, kiadásai</t>
  </si>
  <si>
    <t>Polgármesteri /közös/ hivatal</t>
  </si>
  <si>
    <t>9.2.1. melléklet</t>
  </si>
  <si>
    <t>9.2.2. melléklet</t>
  </si>
  <si>
    <t>9.3.3. melléklet</t>
  </si>
  <si>
    <t>......................, 2014. .......................... hó ..... nap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</si>
  <si>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</si>
  <si>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</si>
  <si>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</si>
  <si>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</si>
  <si>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</si>
  <si>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</si>
  <si>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</si>
  <si>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</si>
  <si>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   Rövid lejáratú  hitelek, kölcsönök felvétele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</si>
  <si>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</si>
  <si>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</si>
  <si>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</si>
  <si>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</si>
  <si>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</si>
  <si>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</si>
  <si>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</si>
  <si>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Kiadási jogcím</t>
  </si>
  <si>
    <t>5.-ből EU-s támogatás</t>
  </si>
  <si>
    <t xml:space="preserve">Osztalék, a koncessziós díj és a hozambevétel
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</si>
  <si>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</si>
  <si>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</si>
  <si>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</si>
  <si>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</si>
  <si>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Közös Önkormányzati  Hivatal</t>
  </si>
  <si>
    <r>
      <t xml:space="preserve">   Felhalmozási költségvetés kiadásai </t>
    </r>
    <r>
      <rPr>
        <sz val="8"/>
        <rFont val="Times New Roman CE"/>
        <family val="0"/>
      </rPr>
      <t>(2.1.+2.2.+2.3.)</t>
    </r>
  </si>
  <si>
    <t xml:space="preserve">Önkormányzat működési támogatásai </t>
  </si>
  <si>
    <t xml:space="preserve">Felhalmozási célú támogatások államháztartáson belülről </t>
  </si>
  <si>
    <t xml:space="preserve">Közhatalmi bevételek </t>
  </si>
  <si>
    <t xml:space="preserve">Működési bevételek </t>
  </si>
  <si>
    <t xml:space="preserve">Felhalmozási bevételek </t>
  </si>
  <si>
    <t xml:space="preserve">Felhalmozási célú átvett pénzeszközök </t>
  </si>
  <si>
    <t>Központi irányítószervi támogatás</t>
  </si>
  <si>
    <t>Bartók Béla Általános Művelődési Központ</t>
  </si>
  <si>
    <t xml:space="preserve">Hitel-, kölcsöntörlesztés államháztartáson kívülre </t>
  </si>
  <si>
    <t xml:space="preserve">Működési célú támogatások államháztartáson belülről </t>
  </si>
  <si>
    <t xml:space="preserve">Működési célú átvett pénzeszközök </t>
  </si>
  <si>
    <t xml:space="preserve">Hitel-, kölcsönfelvétel államháztartáson kívülről  </t>
  </si>
  <si>
    <t xml:space="preserve">Belföldi értékpapírok bevételei </t>
  </si>
  <si>
    <t>Központi irányító szervi támogatások folyósítása</t>
  </si>
  <si>
    <t xml:space="preserve">Belföldi értékpapírok kiadásai </t>
  </si>
  <si>
    <t xml:space="preserve">Külföldi finanszírozás kiadásai </t>
  </si>
  <si>
    <t>Helyi iparűzési adó</t>
  </si>
  <si>
    <t>Talajterhelési díj</t>
  </si>
  <si>
    <t xml:space="preserve">Belföldi finanszírozás bevételei </t>
  </si>
  <si>
    <t xml:space="preserve">Külföldi finanszírozás bevételei </t>
  </si>
  <si>
    <t>5.melléklet</t>
  </si>
  <si>
    <t>6. melléklet</t>
  </si>
  <si>
    <t>Központi iránítószervi támogatás</t>
  </si>
  <si>
    <t>Központi irányítószervi támogatás folyósítása</t>
  </si>
  <si>
    <t xml:space="preserve">Belföldi finanszírozás kiadásai </t>
  </si>
  <si>
    <t>Módosítás 2014.IX.15.</t>
  </si>
  <si>
    <t>Központi irányítószervi támogatások folyósítása</t>
  </si>
  <si>
    <t>Közös Önkormányzati Hivatal</t>
  </si>
  <si>
    <t>2.3. melléklet a 12/2014.(IX.15.) önkormányzati rendelethez</t>
  </si>
  <si>
    <t>4. melléklet a 12/2014.(IX.15.)önkormányzati rendelethez</t>
  </si>
  <si>
    <t>4.1.melléklet a 12/2014.(IX.15.) önkormányzati rendelethez</t>
  </si>
  <si>
    <t>3. melléklet a 12/2014.(IX.15.) önkormányzati rendelethez</t>
  </si>
  <si>
    <t>3.1. melléklet a 12/2014(IX.15.) önkormányzati rendelethez</t>
  </si>
  <si>
    <t>3.2. melléklet a 12/2014.(IX.15.) önkormányzati rendelethez</t>
  </si>
  <si>
    <t>2. melléklet a 12/2014.(IX.15.)önkormányzati rendelethez</t>
  </si>
  <si>
    <t>2.1. melléklet a 12/2014.(IX.15.)önkormányzati rendelethez</t>
  </si>
  <si>
    <t>2.2. melléklet a 12/2014.(IX.15.)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</si>
</sst>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0_ ;\-#,##0\ "/>
    <numFmt numFmtId="173" formatCode="[$€-2]\ #\ ##,000_);[Red]\([$€-2]\ #\ ##,000\)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6" fillId="0" borderId="10" xfId="58" applyFont="1" applyFill="1" applyBorder="1" applyAlignment="1" applyProtection="1">
      <alignment horizontal="left" vertical="center" wrapText="1" indent="1"/>
      <protection/>
    </xf>
    <xf numFmtId="0" fontId="16" fillId="0" borderId="11" xfId="58" applyFont="1" applyFill="1" applyBorder="1" applyAlignment="1" applyProtection="1">
      <alignment horizontal="left" vertical="center" wrapText="1" indent="1"/>
      <protection/>
    </xf>
    <xf numFmtId="0" fontId="16" fillId="0" borderId="12" xfId="58" applyFont="1" applyFill="1" applyBorder="1" applyAlignment="1" applyProtection="1">
      <alignment horizontal="left" vertical="center" wrapText="1" indent="1"/>
      <protection/>
    </xf>
    <xf numFmtId="0" fontId="16" fillId="0" borderId="13" xfId="58" applyFont="1" applyFill="1" applyBorder="1" applyAlignment="1" applyProtection="1">
      <alignment horizontal="left" vertical="center" wrapText="1" indent="1"/>
      <protection/>
    </xf>
    <xf numFmtId="0" fontId="16" fillId="0" borderId="14" xfId="58" applyFont="1" applyFill="1" applyBorder="1" applyAlignment="1" applyProtection="1">
      <alignment horizontal="left" vertical="center" wrapText="1" indent="1"/>
      <protection/>
    </xf>
    <xf numFmtId="0" fontId="16" fillId="0" borderId="15" xfId="58" applyFont="1" applyFill="1" applyBorder="1" applyAlignment="1" applyProtection="1">
      <alignment horizontal="left" vertical="center" wrapText="1" indent="1"/>
      <protection/>
    </xf>
    <xf numFmtId="49" fontId="16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4" fillId="0" borderId="22" xfId="58" applyFont="1" applyFill="1" applyBorder="1" applyAlignment="1" applyProtection="1">
      <alignment horizontal="left" vertical="center" wrapText="1" indent="1"/>
      <protection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14" fillId="0" borderId="24" xfId="58" applyFont="1" applyFill="1" applyBorder="1" applyAlignment="1" applyProtection="1">
      <alignment horizontal="left" vertical="center" wrapText="1" indent="1"/>
      <protection/>
    </xf>
    <xf numFmtId="164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58" applyFont="1" applyFill="1" applyBorder="1" applyAlignment="1" applyProtection="1">
      <alignment vertical="center" wrapText="1"/>
      <protection/>
    </xf>
    <xf numFmtId="0" fontId="14" fillId="0" borderId="25" xfId="58" applyFont="1" applyFill="1" applyBorder="1" applyAlignment="1" applyProtection="1">
      <alignment vertical="center" wrapText="1"/>
      <protection/>
    </xf>
    <xf numFmtId="0" fontId="14" fillId="0" borderId="22" xfId="58" applyFont="1" applyFill="1" applyBorder="1" applyAlignment="1" applyProtection="1">
      <alignment horizontal="center" vertical="center" wrapText="1"/>
      <protection/>
    </xf>
    <xf numFmtId="0" fontId="14" fillId="0" borderId="23" xfId="58" applyFont="1" applyFill="1" applyBorder="1" applyAlignment="1" applyProtection="1">
      <alignment horizontal="center" vertical="center" wrapText="1"/>
      <protection/>
    </xf>
    <xf numFmtId="0" fontId="14" fillId="0" borderId="26" xfId="58" applyFont="1" applyFill="1" applyBorder="1" applyAlignment="1" applyProtection="1">
      <alignment horizontal="center" vertical="center" wrapText="1"/>
      <protection/>
    </xf>
    <xf numFmtId="0" fontId="2" fillId="0" borderId="0" xfId="58" applyFill="1">
      <alignment/>
      <protection/>
    </xf>
    <xf numFmtId="0" fontId="16" fillId="0" borderId="0" xfId="58" applyFont="1" applyFill="1">
      <alignment/>
      <protection/>
    </xf>
    <xf numFmtId="0" fontId="18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27" xfId="0" applyNumberFormat="1" applyFont="1" applyFill="1" applyBorder="1" applyAlignment="1" applyProtection="1">
      <alignment horizontal="center" vertical="center" wrapText="1"/>
      <protection/>
    </xf>
    <xf numFmtId="164" fontId="14" fillId="0" borderId="28" xfId="0" applyNumberFormat="1" applyFont="1" applyFill="1" applyBorder="1" applyAlignment="1" applyProtection="1">
      <alignment horizontal="center" vertical="center" wrapText="1"/>
      <protection/>
    </xf>
    <xf numFmtId="164" fontId="14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6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" fontId="16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/>
    </xf>
    <xf numFmtId="164" fontId="14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4" fillId="33" borderId="23" xfId="0" applyNumberFormat="1" applyFont="1" applyFill="1" applyBorder="1" applyAlignment="1" applyProtection="1">
      <alignment vertical="center" wrapTex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0" fontId="16" fillId="0" borderId="11" xfId="58" applyFont="1" applyFill="1" applyBorder="1" applyAlignment="1" applyProtection="1">
      <alignment horizontal="left" indent="6"/>
      <protection/>
    </xf>
    <xf numFmtId="0" fontId="16" fillId="0" borderId="11" xfId="58" applyFont="1" applyFill="1" applyBorder="1" applyAlignment="1" applyProtection="1">
      <alignment horizontal="left" vertical="center" wrapText="1" indent="6"/>
      <protection/>
    </xf>
    <xf numFmtId="0" fontId="16" fillId="0" borderId="15" xfId="58" applyFont="1" applyFill="1" applyBorder="1" applyAlignment="1" applyProtection="1">
      <alignment horizontal="left" vertical="center" wrapText="1" indent="6"/>
      <protection/>
    </xf>
    <xf numFmtId="0" fontId="16" fillId="0" borderId="30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6" fillId="0" borderId="12" xfId="0" applyNumberFormat="1" applyFont="1" applyFill="1" applyBorder="1" applyAlignment="1" applyProtection="1">
      <alignment vertical="center"/>
      <protection locked="0"/>
    </xf>
    <xf numFmtId="164" fontId="16" fillId="0" borderId="11" xfId="0" applyNumberFormat="1" applyFont="1" applyFill="1" applyBorder="1" applyAlignment="1" applyProtection="1">
      <alignment vertical="center"/>
      <protection locked="0"/>
    </xf>
    <xf numFmtId="164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20" xfId="58" applyFont="1" applyFill="1" applyBorder="1" applyAlignment="1" applyProtection="1">
      <alignment horizontal="center" vertical="center" wrapText="1"/>
      <protection/>
    </xf>
    <xf numFmtId="0" fontId="14" fillId="0" borderId="13" xfId="58" applyFont="1" applyFill="1" applyBorder="1" applyAlignment="1" applyProtection="1">
      <alignment horizontal="center" vertical="center" wrapText="1"/>
      <protection/>
    </xf>
    <xf numFmtId="0" fontId="14" fillId="0" borderId="31" xfId="58" applyFont="1" applyFill="1" applyBorder="1" applyAlignment="1" applyProtection="1">
      <alignment horizontal="center" vertical="center" wrapText="1"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0" fontId="16" fillId="0" borderId="23" xfId="58" applyFont="1" applyFill="1" applyBorder="1" applyAlignment="1" applyProtection="1">
      <alignment horizontal="center" vertical="center"/>
      <protection/>
    </xf>
    <xf numFmtId="0" fontId="16" fillId="0" borderId="26" xfId="58" applyFont="1" applyFill="1" applyBorder="1" applyAlignment="1" applyProtection="1">
      <alignment horizontal="center" vertical="center"/>
      <protection/>
    </xf>
    <xf numFmtId="0" fontId="16" fillId="0" borderId="20" xfId="58" applyFont="1" applyFill="1" applyBorder="1" applyAlignment="1" applyProtection="1">
      <alignment horizontal="center" vertical="center"/>
      <protection/>
    </xf>
    <xf numFmtId="0" fontId="16" fillId="0" borderId="17" xfId="58" applyFont="1" applyFill="1" applyBorder="1" applyAlignment="1" applyProtection="1">
      <alignment horizontal="center" vertical="center"/>
      <protection/>
    </xf>
    <xf numFmtId="0" fontId="16" fillId="0" borderId="19" xfId="58" applyFont="1" applyFill="1" applyBorder="1" applyAlignment="1" applyProtection="1">
      <alignment horizontal="center" vertical="center"/>
      <protection/>
    </xf>
    <xf numFmtId="166" fontId="16" fillId="0" borderId="31" xfId="40" applyNumberFormat="1" applyFont="1" applyFill="1" applyBorder="1" applyAlignment="1" applyProtection="1">
      <alignment/>
      <protection locked="0"/>
    </xf>
    <xf numFmtId="166" fontId="16" fillId="0" borderId="32" xfId="40" applyNumberFormat="1" applyFont="1" applyFill="1" applyBorder="1" applyAlignment="1" applyProtection="1">
      <alignment/>
      <protection locked="0"/>
    </xf>
    <xf numFmtId="166" fontId="16" fillId="0" borderId="33" xfId="40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3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164" fontId="14" fillId="0" borderId="35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4" fontId="14" fillId="0" borderId="32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4" fillId="0" borderId="23" xfId="0" applyNumberFormat="1" applyFont="1" applyFill="1" applyBorder="1" applyAlignment="1" applyProtection="1">
      <alignment vertical="center"/>
      <protection/>
    </xf>
    <xf numFmtId="164" fontId="14" fillId="0" borderId="26" xfId="0" applyNumberFormat="1" applyFont="1" applyFill="1" applyBorder="1" applyAlignment="1" applyProtection="1">
      <alignment vertical="center"/>
      <protection/>
    </xf>
    <xf numFmtId="0" fontId="0" fillId="0" borderId="36" xfId="0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4" fontId="14" fillId="0" borderId="3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horizontal="center" vertical="center" wrapText="1"/>
      <protection/>
    </xf>
    <xf numFmtId="164" fontId="14" fillId="0" borderId="22" xfId="0" applyNumberFormat="1" applyFont="1" applyFill="1" applyBorder="1" applyAlignment="1" applyProtection="1">
      <alignment horizontal="center" vertical="center" wrapText="1"/>
      <protection/>
    </xf>
    <xf numFmtId="164" fontId="14" fillId="0" borderId="23" xfId="0" applyNumberFormat="1" applyFont="1" applyFill="1" applyBorder="1" applyAlignment="1" applyProtection="1">
      <alignment horizontal="center" vertical="center" wrapText="1"/>
      <protection/>
    </xf>
    <xf numFmtId="164" fontId="14" fillId="0" borderId="26" xfId="0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1" xfId="0" applyNumberForma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45" xfId="40" applyNumberFormat="1" applyFont="1" applyFill="1" applyBorder="1" applyAlignment="1" applyProtection="1">
      <alignment/>
      <protection locked="0"/>
    </xf>
    <xf numFmtId="166" fontId="16" fillId="0" borderId="46" xfId="40" applyNumberFormat="1" applyFont="1" applyFill="1" applyBorder="1" applyAlignment="1" applyProtection="1">
      <alignment/>
      <protection locked="0"/>
    </xf>
    <xf numFmtId="166" fontId="16" fillId="0" borderId="47" xfId="40" applyNumberFormat="1" applyFont="1" applyFill="1" applyBorder="1" applyAlignment="1" applyProtection="1">
      <alignment/>
      <protection locked="0"/>
    </xf>
    <xf numFmtId="0" fontId="16" fillId="0" borderId="12" xfId="58" applyFont="1" applyFill="1" applyBorder="1" applyProtection="1">
      <alignment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48" xfId="0" applyFont="1" applyFill="1" applyBorder="1" applyAlignment="1" applyProtection="1">
      <alignment horizontal="right" vertical="center" indent="1"/>
      <protection/>
    </xf>
    <xf numFmtId="164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7" fillId="0" borderId="37" xfId="58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50" xfId="0" applyFont="1" applyBorder="1" applyAlignment="1">
      <alignment horizontal="center" vertical="center" wrapText="1"/>
    </xf>
    <xf numFmtId="164" fontId="14" fillId="0" borderId="51" xfId="0" applyNumberFormat="1" applyFont="1" applyFill="1" applyBorder="1" applyAlignment="1" applyProtection="1">
      <alignment horizontal="center" vertical="center" wrapText="1"/>
      <protection/>
    </xf>
    <xf numFmtId="164" fontId="16" fillId="0" borderId="39" xfId="0" applyNumberFormat="1" applyFont="1" applyFill="1" applyBorder="1" applyAlignment="1" applyProtection="1">
      <alignment vertical="center" wrapText="1"/>
      <protection locked="0"/>
    </xf>
    <xf numFmtId="164" fontId="14" fillId="0" borderId="32" xfId="0" applyNumberFormat="1" applyFont="1" applyFill="1" applyBorder="1" applyAlignment="1" applyProtection="1">
      <alignment vertical="center" wrapText="1"/>
      <protection/>
    </xf>
    <xf numFmtId="164" fontId="16" fillId="0" borderId="52" xfId="0" applyNumberFormat="1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 wrapText="1"/>
    </xf>
    <xf numFmtId="164" fontId="14" fillId="0" borderId="53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horizontal="left" vertical="center"/>
    </xf>
    <xf numFmtId="3" fontId="16" fillId="0" borderId="56" xfId="0" applyNumberFormat="1" applyFont="1" applyFill="1" applyBorder="1" applyAlignment="1" applyProtection="1">
      <alignment horizontal="right" vertical="center"/>
      <protection locked="0"/>
    </xf>
    <xf numFmtId="3" fontId="16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57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57" xfId="0" applyNumberFormat="1" applyFont="1" applyFill="1" applyBorder="1" applyAlignment="1">
      <alignment horizontal="right" vertical="center" wrapText="1"/>
    </xf>
    <xf numFmtId="49" fontId="22" fillId="0" borderId="58" xfId="0" applyNumberFormat="1" applyFont="1" applyFill="1" applyBorder="1" applyAlignment="1" quotePrefix="1">
      <alignment horizontal="left" vertical="center" indent="1"/>
    </xf>
    <xf numFmtId="3" fontId="22" fillId="0" borderId="42" xfId="0" applyNumberFormat="1" applyFont="1" applyFill="1" applyBorder="1" applyAlignment="1" applyProtection="1">
      <alignment horizontal="right" vertical="center"/>
      <protection locked="0"/>
    </xf>
    <xf numFmtId="3" fontId="22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2" xfId="0" applyNumberFormat="1" applyFont="1" applyFill="1" applyBorder="1" applyAlignment="1">
      <alignment horizontal="right" vertical="center" wrapText="1"/>
    </xf>
    <xf numFmtId="49" fontId="16" fillId="0" borderId="58" xfId="0" applyNumberFormat="1" applyFont="1" applyFill="1" applyBorder="1" applyAlignment="1">
      <alignment horizontal="left" vertical="center"/>
    </xf>
    <xf numFmtId="3" fontId="16" fillId="0" borderId="42" xfId="0" applyNumberFormat="1" applyFont="1" applyFill="1" applyBorder="1" applyAlignment="1" applyProtection="1">
      <alignment horizontal="right" vertical="center"/>
      <protection locked="0"/>
    </xf>
    <xf numFmtId="3" fontId="16" fillId="0" borderId="42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59" xfId="0" applyNumberFormat="1" applyFont="1" applyFill="1" applyBorder="1" applyAlignment="1" applyProtection="1">
      <alignment horizontal="lef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61" xfId="0" applyNumberFormat="1" applyFont="1" applyFill="1" applyBorder="1" applyAlignment="1" applyProtection="1">
      <alignment horizontal="left" vertical="center" indent="1"/>
      <protection locked="0"/>
    </xf>
    <xf numFmtId="164" fontId="14" fillId="0" borderId="40" xfId="0" applyNumberFormat="1" applyFont="1" applyFill="1" applyBorder="1" applyAlignment="1">
      <alignment vertical="center"/>
    </xf>
    <xf numFmtId="49" fontId="14" fillId="0" borderId="62" xfId="0" applyNumberFormat="1" applyFont="1" applyFill="1" applyBorder="1" applyAlignment="1" applyProtection="1">
      <alignment vertical="center"/>
      <protection locked="0"/>
    </xf>
    <xf numFmtId="49" fontId="14" fillId="0" borderId="62" xfId="0" applyNumberFormat="1" applyFont="1" applyFill="1" applyBorder="1" applyAlignment="1" applyProtection="1">
      <alignment horizontal="right" vertical="center"/>
      <protection locked="0"/>
    </xf>
    <xf numFmtId="3" fontId="16" fillId="0" borderId="62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38" xfId="0" applyNumberFormat="1" applyFont="1" applyFill="1" applyBorder="1" applyAlignment="1" applyProtection="1">
      <alignment vertical="center"/>
      <protection locked="0"/>
    </xf>
    <xf numFmtId="49" fontId="14" fillId="0" borderId="38" xfId="0" applyNumberFormat="1" applyFont="1" applyFill="1" applyBorder="1" applyAlignment="1" applyProtection="1">
      <alignment horizontal="right" vertical="center"/>
      <protection locked="0"/>
    </xf>
    <xf numFmtId="3" fontId="16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18" xfId="0" applyNumberFormat="1" applyFont="1" applyFill="1" applyBorder="1" applyAlignment="1">
      <alignment horizontal="left" vertical="center"/>
    </xf>
    <xf numFmtId="3" fontId="16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56" xfId="0" applyNumberFormat="1" applyFont="1" applyFill="1" applyBorder="1" applyAlignment="1" applyProtection="1">
      <alignment horizontal="right" vertical="center" wrapText="1"/>
      <protection/>
    </xf>
    <xf numFmtId="49" fontId="16" fillId="0" borderId="17" xfId="0" applyNumberFormat="1" applyFont="1" applyFill="1" applyBorder="1" applyAlignment="1">
      <alignment horizontal="left" vertical="center"/>
    </xf>
    <xf numFmtId="3" fontId="16" fillId="0" borderId="42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2" xfId="0" applyNumberFormat="1" applyFont="1" applyFill="1" applyBorder="1" applyAlignment="1" applyProtection="1">
      <alignment horizontal="right" vertical="center" wrapText="1"/>
      <protection/>
    </xf>
    <xf numFmtId="49" fontId="16" fillId="0" borderId="17" xfId="0" applyNumberFormat="1" applyFont="1" applyFill="1" applyBorder="1" applyAlignment="1" applyProtection="1">
      <alignment horizontal="left" vertical="center"/>
      <protection locked="0"/>
    </xf>
    <xf numFmtId="49" fontId="16" fillId="0" borderId="19" xfId="0" applyNumberFormat="1" applyFont="1" applyFill="1" applyBorder="1" applyAlignment="1" applyProtection="1">
      <alignment horizontal="left" vertical="center"/>
      <protection locked="0"/>
    </xf>
    <xf numFmtId="3" fontId="16" fillId="0" borderId="60" xfId="0" applyNumberFormat="1" applyFont="1" applyFill="1" applyBorder="1" applyAlignment="1" applyProtection="1">
      <alignment horizontal="right" vertical="center" wrapText="1"/>
      <protection locked="0"/>
    </xf>
    <xf numFmtId="171" fontId="14" fillId="0" borderId="40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4" fillId="0" borderId="40" xfId="0" applyNumberFormat="1" applyFont="1" applyFill="1" applyBorder="1" applyAlignment="1">
      <alignment horizontal="center" vertical="center" wrapText="1"/>
    </xf>
    <xf numFmtId="3" fontId="16" fillId="0" borderId="57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40" xfId="0" applyNumberFormat="1" applyFont="1" applyFill="1" applyBorder="1" applyAlignment="1">
      <alignment horizontal="right" vertical="center" wrapText="1"/>
    </xf>
    <xf numFmtId="4" fontId="14" fillId="0" borderId="57" xfId="0" applyNumberFormat="1" applyFont="1" applyFill="1" applyBorder="1" applyAlignment="1">
      <alignment horizontal="right" vertical="center" wrapText="1"/>
    </xf>
    <xf numFmtId="4" fontId="14" fillId="0" borderId="42" xfId="0" applyNumberFormat="1" applyFont="1" applyFill="1" applyBorder="1" applyAlignment="1">
      <alignment horizontal="right" vertical="center" wrapText="1"/>
    </xf>
    <xf numFmtId="4" fontId="14" fillId="0" borderId="63" xfId="0" applyNumberFormat="1" applyFont="1" applyFill="1" applyBorder="1" applyAlignment="1">
      <alignment horizontal="right" vertical="center" wrapText="1"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164" fontId="14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44" xfId="58" applyFont="1" applyFill="1" applyBorder="1" applyAlignment="1" applyProtection="1">
      <alignment horizontal="center" vertical="center"/>
      <protection/>
    </xf>
    <xf numFmtId="166" fontId="14" fillId="0" borderId="44" xfId="40" applyNumberFormat="1" applyFont="1" applyFill="1" applyBorder="1" applyAlignment="1" applyProtection="1">
      <alignment/>
      <protection/>
    </xf>
    <xf numFmtId="166" fontId="16" fillId="0" borderId="13" xfId="40" applyNumberFormat="1" applyFont="1" applyFill="1" applyBorder="1" applyAlignment="1" applyProtection="1">
      <alignment/>
      <protection locked="0"/>
    </xf>
    <xf numFmtId="166" fontId="16" fillId="0" borderId="11" xfId="40" applyNumberFormat="1" applyFont="1" applyFill="1" applyBorder="1" applyAlignment="1" applyProtection="1">
      <alignment/>
      <protection locked="0"/>
    </xf>
    <xf numFmtId="166" fontId="16" fillId="0" borderId="15" xfId="40" applyNumberFormat="1" applyFont="1" applyFill="1" applyBorder="1" applyAlignment="1" applyProtection="1">
      <alignment/>
      <protection locked="0"/>
    </xf>
    <xf numFmtId="166" fontId="14" fillId="0" borderId="23" xfId="40" applyNumberFormat="1" applyFont="1" applyFill="1" applyBorder="1" applyAlignment="1" applyProtection="1">
      <alignment/>
      <protection/>
    </xf>
    <xf numFmtId="164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4" xfId="0" applyFont="1" applyFill="1" applyBorder="1" applyAlignment="1" applyProtection="1">
      <alignment horizontal="center" vertical="center" wrapText="1"/>
      <protection/>
    </xf>
    <xf numFmtId="0" fontId="14" fillId="0" borderId="49" xfId="0" applyFont="1" applyFill="1" applyBorder="1" applyAlignment="1" applyProtection="1">
      <alignment horizontal="center" vertical="center" wrapText="1"/>
      <protection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164" fontId="0" fillId="0" borderId="65" xfId="0" applyNumberForma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left" vertical="center"/>
      <protection/>
    </xf>
    <xf numFmtId="0" fontId="14" fillId="0" borderId="44" xfId="58" applyFont="1" applyFill="1" applyBorder="1" applyAlignment="1" applyProtection="1">
      <alignment horizontal="center" vertical="center" wrapTex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20" fillId="0" borderId="12" xfId="0" applyFont="1" applyBorder="1" applyAlignment="1" applyProtection="1">
      <alignment horizontal="left" wrapText="1" inden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0" applyFont="1" applyBorder="1" applyAlignment="1" applyProtection="1">
      <alignment horizontal="left" wrapText="1" indent="1"/>
      <protection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34" borderId="11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wrapText="1" indent="1"/>
      <protection/>
    </xf>
    <xf numFmtId="164" fontId="16" fillId="34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17" xfId="0" applyFont="1" applyBorder="1" applyAlignment="1" applyProtection="1">
      <alignment vertical="center" wrapText="1"/>
      <protection/>
    </xf>
    <xf numFmtId="0" fontId="20" fillId="0" borderId="19" xfId="0" applyFont="1" applyBorder="1" applyAlignment="1" applyProtection="1">
      <alignment vertical="center" wrapText="1"/>
      <protection/>
    </xf>
    <xf numFmtId="164" fontId="14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0" fontId="21" fillId="0" borderId="28" xfId="0" applyFont="1" applyBorder="1" applyAlignment="1" applyProtection="1">
      <alignment wrapText="1"/>
      <protection/>
    </xf>
    <xf numFmtId="0" fontId="6" fillId="0" borderId="62" xfId="58" applyFont="1" applyFill="1" applyBorder="1" applyAlignment="1" applyProtection="1">
      <alignment horizontal="center" vertical="center" wrapText="1"/>
      <protection/>
    </xf>
    <xf numFmtId="0" fontId="6" fillId="0" borderId="62" xfId="58" applyFont="1" applyFill="1" applyBorder="1" applyAlignment="1" applyProtection="1">
      <alignment vertical="center" wrapText="1"/>
      <protection/>
    </xf>
    <xf numFmtId="164" fontId="6" fillId="0" borderId="62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62" xfId="58" applyFont="1" applyFill="1" applyBorder="1" applyAlignment="1" applyProtection="1">
      <alignment horizontal="right" vertical="center" wrapText="1" indent="1"/>
      <protection locked="0"/>
    </xf>
    <xf numFmtId="164" fontId="16" fillId="0" borderId="62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8" applyFont="1" applyFill="1" applyBorder="1">
      <alignment/>
      <protection/>
    </xf>
    <xf numFmtId="0" fontId="16" fillId="0" borderId="12" xfId="58" applyFont="1" applyFill="1" applyBorder="1" applyAlignment="1" applyProtection="1">
      <alignment horizontal="left" vertical="center" wrapText="1" indent="6"/>
      <protection/>
    </xf>
    <xf numFmtId="164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67" xfId="58" applyNumberFormat="1" applyFont="1" applyFill="1" applyBorder="1" applyAlignment="1" applyProtection="1">
      <alignment vertical="center" wrapText="1"/>
      <protection/>
    </xf>
    <xf numFmtId="164" fontId="14" fillId="0" borderId="26" xfId="58" applyNumberFormat="1" applyFont="1" applyFill="1" applyBorder="1" applyAlignment="1" applyProtection="1">
      <alignment vertical="center" wrapText="1"/>
      <protection/>
    </xf>
    <xf numFmtId="164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71" xfId="0" applyFont="1" applyFill="1" applyBorder="1" applyAlignment="1" applyProtection="1">
      <alignment horizontal="center" vertical="center" wrapText="1"/>
      <protection/>
    </xf>
    <xf numFmtId="49" fontId="16" fillId="0" borderId="18" xfId="58" applyNumberFormat="1" applyFont="1" applyFill="1" applyBorder="1" applyAlignment="1" applyProtection="1">
      <alignment horizontal="center" vertical="center" wrapText="1"/>
      <protection/>
    </xf>
    <xf numFmtId="49" fontId="16" fillId="0" borderId="17" xfId="58" applyNumberFormat="1" applyFont="1" applyFill="1" applyBorder="1" applyAlignment="1" applyProtection="1">
      <alignment horizontal="center" vertical="center" wrapText="1"/>
      <protection/>
    </xf>
    <xf numFmtId="49" fontId="16" fillId="0" borderId="19" xfId="58" applyNumberFormat="1" applyFont="1" applyFill="1" applyBorder="1" applyAlignment="1" applyProtection="1">
      <alignment horizontal="center" vertical="center" wrapText="1"/>
      <protection/>
    </xf>
    <xf numFmtId="164" fontId="16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164" fontId="14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7" xfId="0" applyFont="1" applyBorder="1" applyAlignment="1" applyProtection="1">
      <alignment horizontal="center" wrapText="1"/>
      <protection/>
    </xf>
    <xf numFmtId="164" fontId="16" fillId="34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34" borderId="33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58" applyFont="1" applyFill="1" applyBorder="1" applyAlignment="1" applyProtection="1">
      <alignment horizontal="center" vertical="center" wrapText="1"/>
      <protection/>
    </xf>
    <xf numFmtId="49" fontId="16" fillId="0" borderId="20" xfId="58" applyNumberFormat="1" applyFont="1" applyFill="1" applyBorder="1" applyAlignment="1" applyProtection="1">
      <alignment horizontal="center" vertical="center" wrapText="1"/>
      <protection/>
    </xf>
    <xf numFmtId="49" fontId="16" fillId="0" borderId="16" xfId="58" applyNumberFormat="1" applyFont="1" applyFill="1" applyBorder="1" applyAlignment="1" applyProtection="1">
      <alignment horizontal="center" vertical="center" wrapText="1"/>
      <protection/>
    </xf>
    <xf numFmtId="49" fontId="16" fillId="0" borderId="21" xfId="58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right" vertical="center" indent="1"/>
      <protection/>
    </xf>
    <xf numFmtId="49" fontId="7" fillId="0" borderId="31" xfId="0" applyNumberFormat="1" applyFont="1" applyFill="1" applyBorder="1" applyAlignment="1" applyProtection="1">
      <alignment horizontal="right" vertical="center" indent="1"/>
      <protection/>
    </xf>
    <xf numFmtId="0" fontId="21" fillId="0" borderId="23" xfId="0" applyFont="1" applyBorder="1" applyAlignment="1" applyProtection="1">
      <alignment vertical="center" wrapText="1"/>
      <protection/>
    </xf>
    <xf numFmtId="0" fontId="21" fillId="0" borderId="28" xfId="0" applyFont="1" applyBorder="1" applyAlignment="1" applyProtection="1">
      <alignment vertical="center" wrapText="1"/>
      <protection/>
    </xf>
    <xf numFmtId="164" fontId="14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7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76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7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67" xfId="0" applyNumberFormat="1" applyFont="1" applyBorder="1" applyAlignment="1" applyProtection="1">
      <alignment horizontal="right" vertical="center" wrapText="1" indent="1"/>
      <protection/>
    </xf>
    <xf numFmtId="164" fontId="19" fillId="0" borderId="67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77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4" xfId="0" applyNumberFormat="1" applyFont="1" applyBorder="1" applyAlignment="1" applyProtection="1">
      <alignment horizontal="right" vertical="center" wrapText="1" indent="1"/>
      <protection/>
    </xf>
    <xf numFmtId="164" fontId="19" fillId="0" borderId="4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0" applyNumberFormat="1" applyFont="1" applyBorder="1" applyAlignment="1" applyProtection="1">
      <alignment horizontal="right" vertical="center" wrapText="1" indent="1"/>
      <protection/>
    </xf>
    <xf numFmtId="164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6" fillId="34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34" borderId="4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vertical="center" wrapText="1"/>
      <protection/>
    </xf>
    <xf numFmtId="0" fontId="16" fillId="0" borderId="12" xfId="58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 applyProtection="1">
      <alignment horizontal="left" vertical="center" wrapText="1"/>
      <protection/>
    </xf>
    <xf numFmtId="0" fontId="16" fillId="0" borderId="13" xfId="58" applyFont="1" applyFill="1" applyBorder="1" applyAlignment="1" applyProtection="1">
      <alignment horizontal="left" vertical="center" wrapText="1"/>
      <protection/>
    </xf>
    <xf numFmtId="0" fontId="16" fillId="0" borderId="11" xfId="58" applyFont="1" applyFill="1" applyBorder="1" applyAlignment="1" applyProtection="1">
      <alignment horizontal="left" vertical="center" wrapText="1"/>
      <protection/>
    </xf>
    <xf numFmtId="0" fontId="16" fillId="0" borderId="14" xfId="58" applyFont="1" applyFill="1" applyBorder="1" applyAlignment="1" applyProtection="1">
      <alignment horizontal="left" vertical="center" wrapText="1"/>
      <protection/>
    </xf>
    <xf numFmtId="0" fontId="16" fillId="0" borderId="0" xfId="58" applyFont="1" applyFill="1" applyBorder="1" applyAlignment="1" applyProtection="1">
      <alignment horizontal="left" vertical="center" wrapText="1"/>
      <protection/>
    </xf>
    <xf numFmtId="0" fontId="16" fillId="0" borderId="11" xfId="58" applyFont="1" applyFill="1" applyBorder="1" applyAlignment="1" applyProtection="1">
      <alignment horizontal="left" vertical="center"/>
      <protection/>
    </xf>
    <xf numFmtId="0" fontId="16" fillId="0" borderId="15" xfId="58" applyFont="1" applyFill="1" applyBorder="1" applyAlignment="1" applyProtection="1">
      <alignment horizontal="left" vertical="center" wrapText="1"/>
      <protection/>
    </xf>
    <xf numFmtId="0" fontId="16" fillId="0" borderId="30" xfId="58" applyFont="1" applyFill="1" applyBorder="1" applyAlignment="1" applyProtection="1">
      <alignment horizontal="left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 wrapText="1"/>
      <protection/>
    </xf>
    <xf numFmtId="0" fontId="16" fillId="0" borderId="10" xfId="58" applyFont="1" applyFill="1" applyBorder="1" applyAlignment="1" applyProtection="1">
      <alignment horizontal="left" vertical="center" wrapText="1"/>
      <protection/>
    </xf>
    <xf numFmtId="0" fontId="14" fillId="0" borderId="23" xfId="58" applyFont="1" applyFill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1" fillId="0" borderId="23" xfId="0" applyFont="1" applyBorder="1" applyAlignment="1" applyProtection="1">
      <alignment horizontal="left" vertical="center" wrapText="1"/>
      <protection/>
    </xf>
    <xf numFmtId="164" fontId="7" fillId="0" borderId="26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 quotePrefix="1">
      <alignment horizontal="left" vertical="center" wrapText="1" indent="1"/>
      <protection locked="0"/>
    </xf>
    <xf numFmtId="172" fontId="0" fillId="0" borderId="12" xfId="40" applyNumberFormat="1" applyFont="1" applyFill="1" applyBorder="1" applyAlignment="1" applyProtection="1">
      <alignment horizontal="right"/>
      <protection locked="0"/>
    </xf>
    <xf numFmtId="172" fontId="0" fillId="0" borderId="35" xfId="40" applyNumberFormat="1" applyFont="1" applyFill="1" applyBorder="1" applyAlignment="1">
      <alignment horizontal="right"/>
    </xf>
    <xf numFmtId="172" fontId="0" fillId="0" borderId="11" xfId="40" applyNumberFormat="1" applyFont="1" applyFill="1" applyBorder="1" applyAlignment="1" applyProtection="1">
      <alignment horizontal="right"/>
      <protection locked="0"/>
    </xf>
    <xf numFmtId="172" fontId="0" fillId="0" borderId="32" xfId="40" applyNumberFormat="1" applyFont="1" applyFill="1" applyBorder="1" applyAlignment="1">
      <alignment horizontal="right"/>
    </xf>
    <xf numFmtId="172" fontId="0" fillId="0" borderId="15" xfId="40" applyNumberFormat="1" applyFont="1" applyFill="1" applyBorder="1" applyAlignment="1" applyProtection="1">
      <alignment horizontal="right"/>
      <protection locked="0"/>
    </xf>
    <xf numFmtId="172" fontId="0" fillId="0" borderId="23" xfId="58" applyNumberFormat="1" applyFont="1" applyFill="1" applyBorder="1" applyAlignment="1">
      <alignment horizontal="right"/>
      <protection/>
    </xf>
    <xf numFmtId="172" fontId="0" fillId="0" borderId="26" xfId="58" applyNumberFormat="1" applyFont="1" applyFill="1" applyBorder="1" applyAlignment="1">
      <alignment horizontal="right"/>
      <protection/>
    </xf>
    <xf numFmtId="0" fontId="0" fillId="0" borderId="12" xfId="58" applyFont="1" applyFill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>
      <alignment horizontal="left" vertical="center"/>
      <protection locked="0"/>
    </xf>
    <xf numFmtId="0" fontId="0" fillId="0" borderId="15" xfId="58" applyFont="1" applyFill="1" applyBorder="1" applyAlignment="1" applyProtection="1">
      <alignment horizontal="left" vertical="center"/>
      <protection locked="0"/>
    </xf>
    <xf numFmtId="0" fontId="24" fillId="0" borderId="11" xfId="0" applyFont="1" applyBorder="1" applyAlignment="1">
      <alignment vertical="center"/>
    </xf>
    <xf numFmtId="166" fontId="14" fillId="0" borderId="26" xfId="40" applyNumberFormat="1" applyFont="1" applyFill="1" applyBorder="1" applyAlignment="1" applyProtection="1">
      <alignment/>
      <protection/>
    </xf>
    <xf numFmtId="0" fontId="16" fillId="0" borderId="13" xfId="58" applyFont="1" applyFill="1" applyBorder="1" applyAlignment="1" applyProtection="1">
      <alignment horizontal="left" vertical="center"/>
      <protection locked="0"/>
    </xf>
    <xf numFmtId="0" fontId="16" fillId="0" borderId="11" xfId="58" applyFont="1" applyFill="1" applyBorder="1" applyAlignment="1" applyProtection="1">
      <alignment horizontal="left" vertical="center"/>
      <protection locked="0"/>
    </xf>
    <xf numFmtId="0" fontId="16" fillId="0" borderId="15" xfId="58" applyFont="1" applyFill="1" applyBorder="1" applyAlignment="1" applyProtection="1">
      <alignment horizontal="left" vertical="center"/>
      <protection locked="0"/>
    </xf>
    <xf numFmtId="1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" fontId="14" fillId="0" borderId="40" xfId="0" applyNumberFormat="1" applyFont="1" applyFill="1" applyBorder="1" applyAlignment="1" applyProtection="1">
      <alignment vertical="center" wrapText="1"/>
      <protection locked="0"/>
    </xf>
    <xf numFmtId="0" fontId="14" fillId="0" borderId="27" xfId="58" applyFont="1" applyFill="1" applyBorder="1" applyAlignment="1" applyProtection="1">
      <alignment horizontal="center" vertical="center" wrapText="1"/>
      <protection/>
    </xf>
    <xf numFmtId="0" fontId="14" fillId="0" borderId="28" xfId="58" applyFont="1" applyFill="1" applyBorder="1" applyAlignment="1" applyProtection="1">
      <alignment horizontal="left" vertical="center" wrapText="1" indent="1"/>
      <protection/>
    </xf>
    <xf numFmtId="164" fontId="16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5" fillId="0" borderId="38" xfId="58" applyNumberFormat="1" applyFont="1" applyFill="1" applyBorder="1" applyAlignment="1" applyProtection="1">
      <alignment horizontal="left" vertical="center"/>
      <protection/>
    </xf>
    <xf numFmtId="164" fontId="15" fillId="0" borderId="38" xfId="58" applyNumberFormat="1" applyFont="1" applyFill="1" applyBorder="1" applyAlignment="1" applyProtection="1">
      <alignment horizontal="left"/>
      <protection/>
    </xf>
    <xf numFmtId="0" fontId="7" fillId="0" borderId="20" xfId="58" applyFont="1" applyFill="1" applyBorder="1" applyAlignment="1" applyProtection="1">
      <alignment horizontal="center" vertical="center" wrapText="1"/>
      <protection/>
    </xf>
    <xf numFmtId="0" fontId="7" fillId="0" borderId="21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horizontal="center" vertical="center" wrapText="1"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164" fontId="7" fillId="0" borderId="13" xfId="58" applyNumberFormat="1" applyFont="1" applyFill="1" applyBorder="1" applyAlignment="1" applyProtection="1">
      <alignment horizontal="center" vertical="center"/>
      <protection/>
    </xf>
    <xf numFmtId="164" fontId="7" fillId="0" borderId="31" xfId="58" applyNumberFormat="1" applyFont="1" applyFill="1" applyBorder="1" applyAlignment="1" applyProtection="1">
      <alignment horizontal="center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57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33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6" fillId="0" borderId="62" xfId="58" applyFont="1" applyFill="1" applyBorder="1" applyAlignment="1">
      <alignment horizontal="justify" vertical="center" wrapText="1"/>
      <protection/>
    </xf>
    <xf numFmtId="164" fontId="5" fillId="0" borderId="38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0" fillId="0" borderId="55" xfId="0" applyNumberFormat="1" applyFill="1" applyBorder="1" applyAlignment="1" applyProtection="1">
      <alignment horizontal="left" vertical="center" wrapText="1"/>
      <protection locked="0"/>
    </xf>
    <xf numFmtId="164" fontId="0" fillId="0" borderId="78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0" fillId="0" borderId="79" xfId="0" applyNumberFormat="1" applyFill="1" applyBorder="1" applyAlignment="1" applyProtection="1">
      <alignment horizontal="left" vertical="center" wrapText="1"/>
      <protection locked="0"/>
    </xf>
    <xf numFmtId="164" fontId="7" fillId="0" borderId="56" xfId="0" applyNumberFormat="1" applyFont="1" applyFill="1" applyBorder="1" applyAlignment="1">
      <alignment horizontal="center" vertical="center" wrapText="1"/>
    </xf>
    <xf numFmtId="164" fontId="7" fillId="0" borderId="65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center" vertical="center" wrapText="1"/>
    </xf>
    <xf numFmtId="164" fontId="3" fillId="0" borderId="80" xfId="0" applyNumberFormat="1" applyFont="1" applyFill="1" applyBorder="1" applyAlignment="1">
      <alignment horizontal="center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164" fontId="7" fillId="0" borderId="81" xfId="0" applyNumberFormat="1" applyFont="1" applyFill="1" applyBorder="1" applyAlignment="1">
      <alignment horizontal="center" vertical="center"/>
    </xf>
    <xf numFmtId="164" fontId="7" fillId="0" borderId="43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/>
    </xf>
    <xf numFmtId="164" fontId="14" fillId="0" borderId="40" xfId="0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left" vertical="center" wrapText="1" indent="2"/>
    </xf>
    <xf numFmtId="164" fontId="3" fillId="0" borderId="80" xfId="0" applyNumberFormat="1" applyFont="1" applyFill="1" applyBorder="1" applyAlignment="1">
      <alignment horizontal="left" vertical="center" wrapText="1" indent="2"/>
    </xf>
    <xf numFmtId="164" fontId="5" fillId="0" borderId="38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8" fillId="0" borderId="62" xfId="0" applyNumberFormat="1" applyFont="1" applyFill="1" applyBorder="1" applyAlignment="1">
      <alignment horizontal="left" vertical="center" wrapText="1"/>
    </xf>
    <xf numFmtId="164" fontId="7" fillId="0" borderId="40" xfId="0" applyNumberFormat="1" applyFont="1" applyFill="1" applyBorder="1" applyAlignment="1">
      <alignment horizontal="center" vertical="center" wrapText="1"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64" t="s">
        <v>110</v>
      </c>
    </row>
    <row r="3" spans="1:2" ht="12.75">
      <c r="A3" s="67"/>
      <c r="B3" s="67"/>
    </row>
    <row r="4" spans="1:2" ht="15.75">
      <c r="A4" s="53" t="s">
        <v>422</v>
      </c>
      <c r="B4" s="75"/>
    </row>
    <row r="5" spans="1:2" s="76" customFormat="1" ht="12.75">
      <c r="A5" s="67"/>
      <c r="B5" s="67"/>
    </row>
    <row r="6" spans="1:2" ht="12.75">
      <c r="A6" s="67" t="s">
        <v>428</v>
      </c>
      <c r="B6" s="67" t="s">
        <v>437</v>
      </c>
    </row>
    <row r="7" spans="1:2" ht="12.75">
      <c r="A7" s="67" t="s">
        <v>429</v>
      </c>
      <c r="B7" s="67" t="s">
        <v>438</v>
      </c>
    </row>
    <row r="8" spans="1:2" ht="12.75">
      <c r="A8" s="67" t="s">
        <v>430</v>
      </c>
      <c r="B8" s="67" t="s">
        <v>439</v>
      </c>
    </row>
    <row r="9" spans="1:2" ht="12.75">
      <c r="A9" s="67"/>
      <c r="B9" s="67"/>
    </row>
    <row r="10" spans="1:2" ht="15.75">
      <c r="A10" s="53" t="s">
        <v>423</v>
      </c>
      <c r="B10" s="75"/>
    </row>
    <row r="11" spans="1:2" ht="12.75">
      <c r="A11" s="67"/>
      <c r="B11" s="67"/>
    </row>
    <row r="12" spans="1:2" s="76" customFormat="1" ht="12.75">
      <c r="A12" s="67" t="s">
        <v>431</v>
      </c>
      <c r="B12" s="67" t="s">
        <v>442</v>
      </c>
    </row>
    <row r="13" spans="1:2" ht="12.75">
      <c r="A13" s="67" t="s">
        <v>432</v>
      </c>
      <c r="B13" s="67" t="s">
        <v>441</v>
      </c>
    </row>
    <row r="14" spans="1:2" ht="12.75">
      <c r="A14" s="67" t="s">
        <v>433</v>
      </c>
      <c r="B14" s="67" t="s">
        <v>440</v>
      </c>
    </row>
    <row r="15" spans="1:2" ht="12.75">
      <c r="A15" s="67"/>
      <c r="B15" s="67"/>
    </row>
    <row r="16" spans="1:2" ht="14.25">
      <c r="A16" s="229" t="s">
        <v>426</v>
      </c>
      <c r="B16" s="75"/>
    </row>
    <row r="17" spans="1:2" ht="12.75">
      <c r="A17" s="67"/>
      <c r="B17" s="67"/>
    </row>
    <row r="18" spans="1:2" ht="12.75">
      <c r="A18" s="67" t="s">
        <v>434</v>
      </c>
      <c r="B18" s="67" t="s">
        <v>443</v>
      </c>
    </row>
    <row r="19" spans="1:2" ht="12.75">
      <c r="A19" s="67" t="s">
        <v>435</v>
      </c>
      <c r="B19" s="67" t="s">
        <v>444</v>
      </c>
    </row>
    <row r="20" spans="1:2" ht="12.75">
      <c r="A20" s="67" t="s">
        <v>436</v>
      </c>
      <c r="B20" s="67" t="s">
        <v>445</v>
      </c>
    </row>
    <row r="21" spans="1:2" ht="12.75">
      <c r="A21" s="67"/>
      <c r="B21" s="67"/>
    </row>
    <row r="22" spans="1:2" ht="15.75">
      <c r="A22" s="53" t="s">
        <v>424</v>
      </c>
      <c r="B22" s="75"/>
    </row>
    <row r="23" spans="1:2" ht="12.75">
      <c r="A23" s="67"/>
      <c r="B23" s="67"/>
    </row>
    <row r="24" spans="1:2" ht="12.75">
      <c r="A24" s="67" t="s">
        <v>455</v>
      </c>
      <c r="B24" s="67" t="s">
        <v>446</v>
      </c>
    </row>
    <row r="25" spans="1:2" ht="12.75">
      <c r="A25" s="67" t="s">
        <v>208</v>
      </c>
      <c r="B25" s="67" t="s">
        <v>447</v>
      </c>
    </row>
    <row r="26" spans="1:2" ht="12.75">
      <c r="A26" s="67" t="s">
        <v>456</v>
      </c>
      <c r="B26" s="67" t="s">
        <v>448</v>
      </c>
    </row>
    <row r="27" spans="1:2" ht="12.75">
      <c r="A27" s="67"/>
      <c r="B27" s="67"/>
    </row>
    <row r="28" spans="1:2" ht="15.75">
      <c r="A28" s="53" t="s">
        <v>425</v>
      </c>
      <c r="B28" s="75"/>
    </row>
    <row r="29" spans="1:2" ht="12.75">
      <c r="A29" s="67"/>
      <c r="B29" s="67"/>
    </row>
    <row r="30" spans="1:2" ht="12.75">
      <c r="A30" s="67" t="s">
        <v>457</v>
      </c>
      <c r="B30" s="67" t="s">
        <v>449</v>
      </c>
    </row>
    <row r="31" spans="1:2" ht="12.75">
      <c r="A31" s="67" t="s">
        <v>0</v>
      </c>
      <c r="B31" s="67" t="s">
        <v>450</v>
      </c>
    </row>
    <row r="32" spans="1:2" ht="12.75">
      <c r="A32" s="67" t="s">
        <v>458</v>
      </c>
      <c r="B32" s="67" t="s">
        <v>451</v>
      </c>
    </row>
    <row r="33" spans="1:2" ht="12.75">
      <c r="A33" s="67"/>
      <c r="B33" s="67"/>
    </row>
    <row r="34" spans="1:2" ht="15.75">
      <c r="A34" s="230" t="s">
        <v>427</v>
      </c>
      <c r="B34" s="75"/>
    </row>
    <row r="35" spans="1:2" ht="12.75">
      <c r="A35" s="67"/>
      <c r="B35" s="67"/>
    </row>
    <row r="36" spans="1:2" ht="12.75">
      <c r="A36" s="67" t="s">
        <v>459</v>
      </c>
      <c r="B36" s="67" t="s">
        <v>452</v>
      </c>
    </row>
    <row r="37" spans="1:2" ht="12.75">
      <c r="A37" s="67" t="s">
        <v>1</v>
      </c>
      <c r="B37" s="67" t="s">
        <v>453</v>
      </c>
    </row>
    <row r="38" spans="1:2" ht="12.75">
      <c r="A38" s="67" t="s">
        <v>460</v>
      </c>
      <c r="B38" s="67" t="s">
        <v>454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A12" sqref="A12:C12"/>
    </sheetView>
  </sheetViews>
  <sheetFormatPr defaultColWidth="9.00390625" defaultRowHeight="12.75"/>
  <cols>
    <col min="1" max="1" width="5.625" style="77" customWidth="1"/>
    <col min="2" max="2" width="61.00390625" style="77" customWidth="1"/>
    <col min="3" max="4" width="16.00390625" style="77" customWidth="1"/>
    <col min="5" max="16384" width="9.375" style="77" customWidth="1"/>
  </cols>
  <sheetData>
    <row r="1" spans="1:4" ht="33" customHeight="1">
      <c r="A1" s="471" t="s">
        <v>151</v>
      </c>
      <c r="B1" s="471"/>
      <c r="C1" s="471"/>
      <c r="D1" s="471"/>
    </row>
    <row r="2" spans="1:4" ht="15.75" customHeight="1" thickBot="1">
      <c r="A2" s="78"/>
      <c r="B2" s="78"/>
      <c r="C2" s="88"/>
      <c r="D2" s="88" t="s">
        <v>43</v>
      </c>
    </row>
    <row r="3" spans="1:4" ht="26.25" customHeight="1" thickBot="1">
      <c r="A3" s="100" t="s">
        <v>7</v>
      </c>
      <c r="B3" s="101" t="s">
        <v>146</v>
      </c>
      <c r="C3" s="102" t="s">
        <v>405</v>
      </c>
      <c r="D3" s="102" t="s">
        <v>406</v>
      </c>
    </row>
    <row r="4" spans="1:4" ht="15.75" thickBot="1">
      <c r="A4" s="103">
        <v>1</v>
      </c>
      <c r="B4" s="104">
        <v>2</v>
      </c>
      <c r="C4" s="104">
        <v>3</v>
      </c>
      <c r="D4" s="297">
        <v>3</v>
      </c>
    </row>
    <row r="5" spans="1:4" ht="15">
      <c r="A5" s="106" t="s">
        <v>9</v>
      </c>
      <c r="B5" s="211" t="s">
        <v>46</v>
      </c>
      <c r="C5" s="299"/>
      <c r="D5" s="208"/>
    </row>
    <row r="6" spans="1:4" ht="24.75">
      <c r="A6" s="107" t="s">
        <v>10</v>
      </c>
      <c r="B6" s="219" t="s">
        <v>205</v>
      </c>
      <c r="C6" s="300"/>
      <c r="D6" s="209"/>
    </row>
    <row r="7" spans="1:4" ht="15">
      <c r="A7" s="107" t="s">
        <v>11</v>
      </c>
      <c r="B7" s="440" t="s">
        <v>501</v>
      </c>
      <c r="C7" s="300"/>
      <c r="D7" s="209"/>
    </row>
    <row r="8" spans="1:4" ht="24.75">
      <c r="A8" s="107" t="s">
        <v>12</v>
      </c>
      <c r="B8" s="220" t="s">
        <v>207</v>
      </c>
      <c r="C8" s="300"/>
      <c r="D8" s="209"/>
    </row>
    <row r="9" spans="1:4" ht="15">
      <c r="A9" s="108" t="s">
        <v>13</v>
      </c>
      <c r="B9" s="220" t="s">
        <v>206</v>
      </c>
      <c r="C9" s="301"/>
      <c r="D9" s="210"/>
    </row>
    <row r="10" spans="1:4" ht="15.75" thickBot="1">
      <c r="A10" s="107" t="s">
        <v>14</v>
      </c>
      <c r="B10" s="221" t="s">
        <v>147</v>
      </c>
      <c r="C10" s="300"/>
      <c r="D10" s="209"/>
    </row>
    <row r="11" spans="1:4" ht="15.75" thickBot="1">
      <c r="A11" s="480" t="s">
        <v>152</v>
      </c>
      <c r="B11" s="481"/>
      <c r="C11" s="302">
        <f>SUM(C5:C10)</f>
        <v>0</v>
      </c>
      <c r="D11" s="298">
        <f>SUM(D5:D10)</f>
        <v>0</v>
      </c>
    </row>
    <row r="12" spans="1:3" ht="23.25" customHeight="1">
      <c r="A12" s="482" t="s">
        <v>177</v>
      </c>
      <c r="B12" s="482"/>
      <c r="C12" s="482"/>
    </row>
  </sheetData>
  <sheetProtection sheet="1"/>
  <mergeCells count="3">
    <mergeCell ref="A11:B11"/>
    <mergeCell ref="A12:C12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="120" zoomScaleNormal="120" workbookViewId="0" topLeftCell="A1">
      <selection activeCell="G24" sqref="G24"/>
    </sheetView>
  </sheetViews>
  <sheetFormatPr defaultColWidth="9.00390625" defaultRowHeight="12.75"/>
  <cols>
    <col min="1" max="1" width="5.625" style="77" customWidth="1"/>
    <col min="2" max="2" width="66.875" style="77" customWidth="1"/>
    <col min="3" max="3" width="27.00390625" style="77" customWidth="1"/>
    <col min="4" max="16384" width="9.375" style="77" customWidth="1"/>
  </cols>
  <sheetData>
    <row r="1" spans="1:3" ht="33" customHeight="1">
      <c r="A1" s="471" t="s">
        <v>462</v>
      </c>
      <c r="B1" s="471"/>
      <c r="C1" s="471"/>
    </row>
    <row r="2" spans="1:4" ht="15.75" customHeight="1" thickBot="1">
      <c r="A2" s="78"/>
      <c r="B2" s="78"/>
      <c r="C2" s="88" t="s">
        <v>43</v>
      </c>
      <c r="D2" s="85"/>
    </row>
    <row r="3" spans="1:3" ht="26.25" customHeight="1" thickBot="1">
      <c r="A3" s="100" t="s">
        <v>7</v>
      </c>
      <c r="B3" s="101" t="s">
        <v>153</v>
      </c>
      <c r="C3" s="102" t="s">
        <v>175</v>
      </c>
    </row>
    <row r="4" spans="1:3" ht="15.75" thickBot="1">
      <c r="A4" s="103">
        <v>1</v>
      </c>
      <c r="B4" s="104">
        <v>2</v>
      </c>
      <c r="C4" s="105">
        <v>3</v>
      </c>
    </row>
    <row r="5" spans="1:3" ht="15">
      <c r="A5" s="106" t="s">
        <v>9</v>
      </c>
      <c r="B5" s="442"/>
      <c r="C5" s="109"/>
    </row>
    <row r="6" spans="1:3" ht="15">
      <c r="A6" s="107" t="s">
        <v>10</v>
      </c>
      <c r="B6" s="443"/>
      <c r="C6" s="110"/>
    </row>
    <row r="7" spans="1:3" ht="15.75" thickBot="1">
      <c r="A7" s="108" t="s">
        <v>11</v>
      </c>
      <c r="B7" s="444"/>
      <c r="C7" s="111"/>
    </row>
    <row r="8" spans="1:3" ht="17.25" customHeight="1" thickBot="1">
      <c r="A8" s="103" t="s">
        <v>12</v>
      </c>
      <c r="B8" s="66" t="s">
        <v>154</v>
      </c>
      <c r="C8" s="441">
        <f>SUM(C5:C7)</f>
        <v>0</v>
      </c>
    </row>
  </sheetData>
  <sheetProtection sheet="1"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31" sqref="F31"/>
    </sheetView>
  </sheetViews>
  <sheetFormatPr defaultColWidth="9.00390625" defaultRowHeight="12.75"/>
  <cols>
    <col min="1" max="1" width="42.375" style="31" customWidth="1"/>
    <col min="2" max="7" width="15.625" style="30" customWidth="1"/>
    <col min="8" max="8" width="13.875" style="30" customWidth="1"/>
    <col min="9" max="16384" width="9.375" style="30" customWidth="1"/>
  </cols>
  <sheetData>
    <row r="1" spans="1:7" ht="18" customHeight="1">
      <c r="A1" s="484" t="s">
        <v>3</v>
      </c>
      <c r="B1" s="484"/>
      <c r="C1" s="484"/>
      <c r="D1" s="484"/>
      <c r="E1" s="484"/>
      <c r="F1" s="484"/>
      <c r="G1" s="484"/>
    </row>
    <row r="2" spans="1:7" ht="22.5" customHeight="1" thickBot="1">
      <c r="A2" s="112"/>
      <c r="B2" s="40"/>
      <c r="C2" s="40"/>
      <c r="D2" s="40"/>
      <c r="E2" s="40"/>
      <c r="F2" s="483" t="s">
        <v>52</v>
      </c>
      <c r="G2" s="483"/>
    </row>
    <row r="3" spans="1:7" s="32" customFormat="1" ht="50.25" customHeight="1" thickBot="1">
      <c r="A3" s="113" t="s">
        <v>56</v>
      </c>
      <c r="B3" s="114" t="s">
        <v>57</v>
      </c>
      <c r="C3" s="114" t="s">
        <v>58</v>
      </c>
      <c r="D3" s="114" t="s">
        <v>463</v>
      </c>
      <c r="E3" s="114" t="s">
        <v>406</v>
      </c>
      <c r="F3" s="231" t="s">
        <v>464</v>
      </c>
      <c r="G3" s="36" t="s">
        <v>465</v>
      </c>
    </row>
    <row r="4" spans="1:7" s="40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232" t="s">
        <v>14</v>
      </c>
      <c r="G4" s="39" t="s">
        <v>221</v>
      </c>
    </row>
    <row r="5" spans="1:7" ht="15.75" customHeight="1">
      <c r="A5" s="33"/>
      <c r="B5" s="20"/>
      <c r="C5" s="445"/>
      <c r="D5" s="20"/>
      <c r="E5" s="20"/>
      <c r="F5" s="233"/>
      <c r="G5" s="234">
        <f>+D5+F5</f>
        <v>0</v>
      </c>
    </row>
    <row r="6" spans="1:7" ht="15.75" customHeight="1">
      <c r="A6" s="33"/>
      <c r="B6" s="20"/>
      <c r="C6" s="445"/>
      <c r="D6" s="20"/>
      <c r="E6" s="20"/>
      <c r="F6" s="233"/>
      <c r="G6" s="234">
        <f aca="true" t="shared" si="0" ref="G6:G23">+D6+F6</f>
        <v>0</v>
      </c>
    </row>
    <row r="7" spans="1:7" ht="15.75" customHeight="1">
      <c r="A7" s="33"/>
      <c r="B7" s="20"/>
      <c r="C7" s="445"/>
      <c r="D7" s="20"/>
      <c r="E7" s="20"/>
      <c r="F7" s="233"/>
      <c r="G7" s="234">
        <f t="shared" si="0"/>
        <v>0</v>
      </c>
    </row>
    <row r="8" spans="1:7" ht="15.75" customHeight="1">
      <c r="A8" s="447"/>
      <c r="B8" s="20"/>
      <c r="C8" s="445"/>
      <c r="D8" s="20"/>
      <c r="E8" s="20"/>
      <c r="F8" s="233"/>
      <c r="G8" s="234">
        <f t="shared" si="0"/>
        <v>0</v>
      </c>
    </row>
    <row r="9" spans="1:7" ht="15.75" customHeight="1">
      <c r="A9" s="448"/>
      <c r="B9" s="20"/>
      <c r="C9" s="445"/>
      <c r="D9" s="20"/>
      <c r="E9" s="20"/>
      <c r="F9" s="233"/>
      <c r="G9" s="234">
        <f t="shared" si="0"/>
        <v>0</v>
      </c>
    </row>
    <row r="10" spans="1:7" ht="15.75" customHeight="1">
      <c r="A10" s="447"/>
      <c r="B10" s="20"/>
      <c r="C10" s="445"/>
      <c r="D10" s="20"/>
      <c r="E10" s="20"/>
      <c r="F10" s="233"/>
      <c r="G10" s="234">
        <f t="shared" si="0"/>
        <v>0</v>
      </c>
    </row>
    <row r="11" spans="1:7" ht="15.75" customHeight="1">
      <c r="A11" s="33"/>
      <c r="B11" s="20"/>
      <c r="C11" s="445"/>
      <c r="D11" s="20"/>
      <c r="E11" s="20"/>
      <c r="F11" s="233"/>
      <c r="G11" s="234">
        <f t="shared" si="0"/>
        <v>0</v>
      </c>
    </row>
    <row r="12" spans="1:7" ht="15.75" customHeight="1">
      <c r="A12" s="33"/>
      <c r="B12" s="20"/>
      <c r="C12" s="445"/>
      <c r="D12" s="20"/>
      <c r="E12" s="20"/>
      <c r="F12" s="233"/>
      <c r="G12" s="234">
        <f t="shared" si="0"/>
        <v>0</v>
      </c>
    </row>
    <row r="13" spans="1:7" ht="15.75" customHeight="1">
      <c r="A13" s="33"/>
      <c r="B13" s="20"/>
      <c r="C13" s="445"/>
      <c r="D13" s="20"/>
      <c r="E13" s="20"/>
      <c r="F13" s="233"/>
      <c r="G13" s="234">
        <f t="shared" si="0"/>
        <v>0</v>
      </c>
    </row>
    <row r="14" spans="1:7" ht="15.75" customHeight="1">
      <c r="A14" s="33"/>
      <c r="B14" s="20"/>
      <c r="C14" s="445"/>
      <c r="D14" s="20"/>
      <c r="E14" s="20"/>
      <c r="F14" s="233"/>
      <c r="G14" s="234">
        <f t="shared" si="0"/>
        <v>0</v>
      </c>
    </row>
    <row r="15" spans="1:7" ht="15.75" customHeight="1">
      <c r="A15" s="33"/>
      <c r="B15" s="20"/>
      <c r="C15" s="445"/>
      <c r="D15" s="20"/>
      <c r="E15" s="20"/>
      <c r="F15" s="233"/>
      <c r="G15" s="234">
        <f t="shared" si="0"/>
        <v>0</v>
      </c>
    </row>
    <row r="16" spans="1:7" ht="15.75" customHeight="1">
      <c r="A16" s="33"/>
      <c r="B16" s="20"/>
      <c r="C16" s="445"/>
      <c r="D16" s="20"/>
      <c r="E16" s="20"/>
      <c r="F16" s="233"/>
      <c r="G16" s="234">
        <f t="shared" si="0"/>
        <v>0</v>
      </c>
    </row>
    <row r="17" spans="1:7" ht="15.75" customHeight="1">
      <c r="A17" s="33"/>
      <c r="B17" s="20"/>
      <c r="C17" s="445"/>
      <c r="D17" s="20"/>
      <c r="E17" s="20"/>
      <c r="F17" s="233"/>
      <c r="G17" s="234">
        <f t="shared" si="0"/>
        <v>0</v>
      </c>
    </row>
    <row r="18" spans="1:7" ht="15.75" customHeight="1">
      <c r="A18" s="33"/>
      <c r="B18" s="20"/>
      <c r="C18" s="445"/>
      <c r="D18" s="20"/>
      <c r="E18" s="20"/>
      <c r="F18" s="233"/>
      <c r="G18" s="234">
        <f t="shared" si="0"/>
        <v>0</v>
      </c>
    </row>
    <row r="19" spans="1:7" ht="15.75" customHeight="1">
      <c r="A19" s="33"/>
      <c r="B19" s="20"/>
      <c r="C19" s="445"/>
      <c r="D19" s="20"/>
      <c r="E19" s="20"/>
      <c r="F19" s="233"/>
      <c r="G19" s="234">
        <f t="shared" si="0"/>
        <v>0</v>
      </c>
    </row>
    <row r="20" spans="1:7" ht="15.75" customHeight="1">
      <c r="A20" s="33"/>
      <c r="B20" s="20"/>
      <c r="C20" s="445"/>
      <c r="D20" s="20"/>
      <c r="E20" s="20"/>
      <c r="F20" s="233"/>
      <c r="G20" s="234">
        <f t="shared" si="0"/>
        <v>0</v>
      </c>
    </row>
    <row r="21" spans="1:7" ht="15.75" customHeight="1">
      <c r="A21" s="33"/>
      <c r="B21" s="20"/>
      <c r="C21" s="445"/>
      <c r="D21" s="20"/>
      <c r="E21" s="20"/>
      <c r="F21" s="233"/>
      <c r="G21" s="234">
        <f t="shared" si="0"/>
        <v>0</v>
      </c>
    </row>
    <row r="22" spans="1:7" ht="15.75" customHeight="1">
      <c r="A22" s="33"/>
      <c r="B22" s="20"/>
      <c r="C22" s="445"/>
      <c r="D22" s="20"/>
      <c r="E22" s="20"/>
      <c r="F22" s="233"/>
      <c r="G22" s="234">
        <f t="shared" si="0"/>
        <v>0</v>
      </c>
    </row>
    <row r="23" spans="1:7" ht="15.75" customHeight="1" thickBot="1">
      <c r="A23" s="42"/>
      <c r="B23" s="21"/>
      <c r="C23" s="446"/>
      <c r="D23" s="21"/>
      <c r="E23" s="21"/>
      <c r="F23" s="235"/>
      <c r="G23" s="234">
        <f t="shared" si="0"/>
        <v>0</v>
      </c>
    </row>
    <row r="24" spans="1:7" s="46" customFormat="1" ht="18" customHeight="1" thickBot="1">
      <c r="A24" s="115" t="s">
        <v>55</v>
      </c>
      <c r="B24" s="44">
        <f>SUM(B5:B23)</f>
        <v>0</v>
      </c>
      <c r="C24" s="59"/>
      <c r="D24" s="44">
        <f>SUM(D5:D23)</f>
        <v>0</v>
      </c>
      <c r="E24" s="44">
        <f>SUM(E5:E23)</f>
        <v>0</v>
      </c>
      <c r="F24" s="44">
        <f>SUM(F5:F23)</f>
        <v>0</v>
      </c>
      <c r="G24" s="45">
        <f>SUM(G5:G23)</f>
        <v>0</v>
      </c>
    </row>
    <row r="25" spans="6:7" ht="12.75">
      <c r="F25" s="46"/>
      <c r="G25" s="46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28" sqref="C28"/>
    </sheetView>
  </sheetViews>
  <sheetFormatPr defaultColWidth="9.00390625" defaultRowHeight="12.75"/>
  <cols>
    <col min="1" max="1" width="56.875" style="31" customWidth="1"/>
    <col min="2" max="7" width="15.875" style="30" customWidth="1"/>
    <col min="8" max="8" width="12.875" style="30" customWidth="1"/>
    <col min="9" max="9" width="13.875" style="30" customWidth="1"/>
    <col min="10" max="16384" width="9.375" style="30" customWidth="1"/>
  </cols>
  <sheetData>
    <row r="1" spans="1:7" ht="24.75" customHeight="1">
      <c r="A1" s="484" t="s">
        <v>4</v>
      </c>
      <c r="B1" s="484"/>
      <c r="C1" s="484"/>
      <c r="D1" s="484"/>
      <c r="E1" s="484"/>
      <c r="F1" s="484"/>
      <c r="G1" s="484"/>
    </row>
    <row r="2" spans="1:7" ht="23.25" customHeight="1" thickBot="1">
      <c r="A2" s="112"/>
      <c r="B2" s="40"/>
      <c r="C2" s="40"/>
      <c r="D2" s="40"/>
      <c r="E2" s="40"/>
      <c r="F2" s="483" t="s">
        <v>52</v>
      </c>
      <c r="G2" s="483"/>
    </row>
    <row r="3" spans="1:7" s="32" customFormat="1" ht="48.75" customHeight="1" thickBot="1">
      <c r="A3" s="113" t="s">
        <v>59</v>
      </c>
      <c r="B3" s="114" t="s">
        <v>57</v>
      </c>
      <c r="C3" s="114" t="s">
        <v>58</v>
      </c>
      <c r="D3" s="114" t="s">
        <v>463</v>
      </c>
      <c r="E3" s="114" t="s">
        <v>406</v>
      </c>
      <c r="F3" s="304" t="s">
        <v>464</v>
      </c>
      <c r="G3" s="303" t="s">
        <v>465</v>
      </c>
    </row>
    <row r="4" spans="1:7" s="40" customFormat="1" ht="15" customHeight="1" thickBot="1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232">
        <v>6</v>
      </c>
      <c r="G4" s="39" t="s">
        <v>221</v>
      </c>
    </row>
    <row r="5" spans="1:7" ht="15.75" customHeight="1">
      <c r="A5" s="47">
        <v>1</v>
      </c>
      <c r="B5" s="20"/>
      <c r="C5" s="41"/>
      <c r="D5" s="20"/>
      <c r="E5" s="20"/>
      <c r="F5" s="20"/>
      <c r="G5" s="234">
        <f>+D5+F5</f>
        <v>0</v>
      </c>
    </row>
    <row r="6" spans="1:7" ht="15.75" customHeight="1">
      <c r="A6" s="47">
        <v>1</v>
      </c>
      <c r="B6" s="20"/>
      <c r="C6" s="41"/>
      <c r="D6" s="20"/>
      <c r="E6" s="20"/>
      <c r="F6" s="20"/>
      <c r="G6" s="234">
        <f aca="true" t="shared" si="0" ref="G6:G23">+D6+F6</f>
        <v>0</v>
      </c>
    </row>
    <row r="7" spans="1:7" ht="15.75" customHeight="1">
      <c r="A7" s="47">
        <v>1</v>
      </c>
      <c r="B7" s="20"/>
      <c r="C7" s="41"/>
      <c r="D7" s="20"/>
      <c r="E7" s="20"/>
      <c r="F7" s="20"/>
      <c r="G7" s="234">
        <f t="shared" si="0"/>
        <v>0</v>
      </c>
    </row>
    <row r="8" spans="1:7" ht="15.75" customHeight="1">
      <c r="A8" s="47">
        <v>1</v>
      </c>
      <c r="B8" s="20"/>
      <c r="C8" s="41"/>
      <c r="D8" s="20"/>
      <c r="E8" s="20"/>
      <c r="F8" s="20"/>
      <c r="G8" s="234">
        <f t="shared" si="0"/>
        <v>0</v>
      </c>
    </row>
    <row r="9" spans="1:7" ht="15.75" customHeight="1">
      <c r="A9" s="47">
        <v>1</v>
      </c>
      <c r="B9" s="20"/>
      <c r="C9" s="41"/>
      <c r="D9" s="20"/>
      <c r="E9" s="20"/>
      <c r="F9" s="20"/>
      <c r="G9" s="234">
        <f t="shared" si="0"/>
        <v>0</v>
      </c>
    </row>
    <row r="10" spans="1:7" ht="15.75" customHeight="1">
      <c r="A10" s="47">
        <v>1</v>
      </c>
      <c r="B10" s="20"/>
      <c r="C10" s="41"/>
      <c r="D10" s="20"/>
      <c r="E10" s="20"/>
      <c r="F10" s="20"/>
      <c r="G10" s="234">
        <f t="shared" si="0"/>
        <v>0</v>
      </c>
    </row>
    <row r="11" spans="1:7" ht="15.75" customHeight="1">
      <c r="A11" s="47">
        <v>1</v>
      </c>
      <c r="B11" s="20"/>
      <c r="C11" s="41"/>
      <c r="D11" s="20"/>
      <c r="E11" s="20"/>
      <c r="F11" s="20"/>
      <c r="G11" s="234">
        <f t="shared" si="0"/>
        <v>0</v>
      </c>
    </row>
    <row r="12" spans="1:7" ht="15.75" customHeight="1">
      <c r="A12" s="47">
        <v>1</v>
      </c>
      <c r="B12" s="20"/>
      <c r="C12" s="41"/>
      <c r="D12" s="20"/>
      <c r="E12" s="20"/>
      <c r="F12" s="20"/>
      <c r="G12" s="234">
        <f t="shared" si="0"/>
        <v>0</v>
      </c>
    </row>
    <row r="13" spans="1:7" ht="15.75" customHeight="1">
      <c r="A13" s="47">
        <v>1</v>
      </c>
      <c r="B13" s="20"/>
      <c r="C13" s="41"/>
      <c r="D13" s="20"/>
      <c r="E13" s="20"/>
      <c r="F13" s="20"/>
      <c r="G13" s="234">
        <f t="shared" si="0"/>
        <v>0</v>
      </c>
    </row>
    <row r="14" spans="1:7" ht="15.75" customHeight="1">
      <c r="A14" s="47">
        <v>1</v>
      </c>
      <c r="B14" s="20"/>
      <c r="C14" s="41"/>
      <c r="D14" s="20"/>
      <c r="E14" s="20"/>
      <c r="F14" s="20"/>
      <c r="G14" s="234">
        <f t="shared" si="0"/>
        <v>0</v>
      </c>
    </row>
    <row r="15" spans="1:7" ht="15.75" customHeight="1">
      <c r="A15" s="47">
        <v>1</v>
      </c>
      <c r="B15" s="20"/>
      <c r="C15" s="41"/>
      <c r="D15" s="20"/>
      <c r="E15" s="20"/>
      <c r="F15" s="20"/>
      <c r="G15" s="234">
        <f t="shared" si="0"/>
        <v>0</v>
      </c>
    </row>
    <row r="16" spans="1:7" ht="15.75" customHeight="1">
      <c r="A16" s="47">
        <v>1</v>
      </c>
      <c r="B16" s="20"/>
      <c r="C16" s="41"/>
      <c r="D16" s="20"/>
      <c r="E16" s="20"/>
      <c r="F16" s="20"/>
      <c r="G16" s="234">
        <f t="shared" si="0"/>
        <v>0</v>
      </c>
    </row>
    <row r="17" spans="1:7" ht="15.75" customHeight="1">
      <c r="A17" s="47">
        <v>1</v>
      </c>
      <c r="B17" s="20"/>
      <c r="C17" s="41"/>
      <c r="D17" s="20"/>
      <c r="E17" s="20"/>
      <c r="F17" s="20"/>
      <c r="G17" s="234">
        <f t="shared" si="0"/>
        <v>0</v>
      </c>
    </row>
    <row r="18" spans="1:7" ht="15.75" customHeight="1">
      <c r="A18" s="47">
        <v>1</v>
      </c>
      <c r="B18" s="20"/>
      <c r="C18" s="41"/>
      <c r="D18" s="20"/>
      <c r="E18" s="20"/>
      <c r="F18" s="20"/>
      <c r="G18" s="234">
        <f t="shared" si="0"/>
        <v>0</v>
      </c>
    </row>
    <row r="19" spans="1:7" ht="15.75" customHeight="1">
      <c r="A19" s="47">
        <v>1</v>
      </c>
      <c r="B19" s="20"/>
      <c r="C19" s="41"/>
      <c r="D19" s="20"/>
      <c r="E19" s="20"/>
      <c r="F19" s="20"/>
      <c r="G19" s="234">
        <f t="shared" si="0"/>
        <v>0</v>
      </c>
    </row>
    <row r="20" spans="1:7" ht="15.75" customHeight="1">
      <c r="A20" s="47">
        <v>1</v>
      </c>
      <c r="B20" s="20"/>
      <c r="C20" s="41"/>
      <c r="D20" s="20"/>
      <c r="E20" s="20"/>
      <c r="F20" s="20"/>
      <c r="G20" s="234">
        <f t="shared" si="0"/>
        <v>0</v>
      </c>
    </row>
    <row r="21" spans="1:7" ht="15.75" customHeight="1">
      <c r="A21" s="47">
        <v>1</v>
      </c>
      <c r="B21" s="20"/>
      <c r="C21" s="41"/>
      <c r="D21" s="20"/>
      <c r="E21" s="20"/>
      <c r="F21" s="20"/>
      <c r="G21" s="234">
        <f t="shared" si="0"/>
        <v>0</v>
      </c>
    </row>
    <row r="22" spans="1:7" ht="15.75" customHeight="1">
      <c r="A22" s="47">
        <v>1</v>
      </c>
      <c r="B22" s="20"/>
      <c r="C22" s="41"/>
      <c r="D22" s="20"/>
      <c r="E22" s="20"/>
      <c r="F22" s="20"/>
      <c r="G22" s="234">
        <f t="shared" si="0"/>
        <v>0</v>
      </c>
    </row>
    <row r="23" spans="1:7" ht="15.75" customHeight="1" thickBot="1">
      <c r="A23" s="48">
        <v>1</v>
      </c>
      <c r="B23" s="21"/>
      <c r="C23" s="43"/>
      <c r="D23" s="21"/>
      <c r="E23" s="21"/>
      <c r="F23" s="21"/>
      <c r="G23" s="234">
        <f t="shared" si="0"/>
        <v>0</v>
      </c>
    </row>
    <row r="24" spans="1:7" s="46" customFormat="1" ht="18" customHeight="1" thickBot="1">
      <c r="A24" s="115" t="s">
        <v>55</v>
      </c>
      <c r="B24" s="44">
        <f>SUM(B5:B23)</f>
        <v>0</v>
      </c>
      <c r="C24" s="59"/>
      <c r="D24" s="44">
        <f>SUM(D5:D23)</f>
        <v>0</v>
      </c>
      <c r="E24" s="44">
        <f>SUM(E5:E23)</f>
        <v>0</v>
      </c>
      <c r="F24" s="44">
        <f>SUM(F5:F23)</f>
        <v>0</v>
      </c>
      <c r="G24" s="45">
        <f>SUM(G5:G23)</f>
        <v>0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melléklet&amp;"Times New Roman CE,Normál"&amp;10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zoomScale="130" zoomScaleNormal="130" workbookViewId="0" topLeftCell="A1">
      <selection activeCell="H20" sqref="H20"/>
    </sheetView>
  </sheetViews>
  <sheetFormatPr defaultColWidth="9.00390625" defaultRowHeight="12.75"/>
  <cols>
    <col min="1" max="1" width="28.50390625" style="34" customWidth="1"/>
    <col min="2" max="13" width="10.00390625" style="34" customWidth="1"/>
    <col min="14" max="16384" width="9.375" style="34" customWidth="1"/>
  </cols>
  <sheetData>
    <row r="1" spans="1:13" ht="15.75">
      <c r="A1" s="503" t="s">
        <v>2</v>
      </c>
      <c r="B1" s="503"/>
      <c r="C1" s="503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spans="1:13" ht="15.7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2" t="s">
        <v>52</v>
      </c>
      <c r="M2" s="502"/>
    </row>
    <row r="3" spans="1:13" ht="13.5" thickBot="1">
      <c r="A3" s="494" t="s">
        <v>92</v>
      </c>
      <c r="B3" s="506" t="s">
        <v>216</v>
      </c>
      <c r="C3" s="506"/>
      <c r="D3" s="506"/>
      <c r="E3" s="506"/>
      <c r="F3" s="506"/>
      <c r="G3" s="506"/>
      <c r="H3" s="506"/>
      <c r="I3" s="506"/>
      <c r="J3" s="489" t="s">
        <v>218</v>
      </c>
      <c r="K3" s="489"/>
      <c r="L3" s="489"/>
      <c r="M3" s="489"/>
    </row>
    <row r="4" spans="1:13" ht="15" customHeight="1" thickBot="1">
      <c r="A4" s="495"/>
      <c r="B4" s="497" t="s">
        <v>219</v>
      </c>
      <c r="C4" s="498" t="s">
        <v>220</v>
      </c>
      <c r="D4" s="493" t="s">
        <v>212</v>
      </c>
      <c r="E4" s="493"/>
      <c r="F4" s="493"/>
      <c r="G4" s="493"/>
      <c r="H4" s="493"/>
      <c r="I4" s="493"/>
      <c r="J4" s="490"/>
      <c r="K4" s="490"/>
      <c r="L4" s="490"/>
      <c r="M4" s="490"/>
    </row>
    <row r="5" spans="1:13" ht="21.75" thickBot="1">
      <c r="A5" s="495"/>
      <c r="B5" s="497"/>
      <c r="C5" s="498"/>
      <c r="D5" s="237" t="s">
        <v>219</v>
      </c>
      <c r="E5" s="237" t="s">
        <v>220</v>
      </c>
      <c r="F5" s="237" t="s">
        <v>219</v>
      </c>
      <c r="G5" s="237" t="s">
        <v>220</v>
      </c>
      <c r="H5" s="237" t="s">
        <v>219</v>
      </c>
      <c r="I5" s="237" t="s">
        <v>220</v>
      </c>
      <c r="J5" s="490"/>
      <c r="K5" s="490"/>
      <c r="L5" s="490"/>
      <c r="M5" s="490"/>
    </row>
    <row r="6" spans="1:13" ht="42.75" thickBot="1">
      <c r="A6" s="496"/>
      <c r="B6" s="498" t="s">
        <v>213</v>
      </c>
      <c r="C6" s="498"/>
      <c r="D6" s="498" t="s">
        <v>466</v>
      </c>
      <c r="E6" s="498"/>
      <c r="F6" s="498" t="s">
        <v>467</v>
      </c>
      <c r="G6" s="498"/>
      <c r="H6" s="497" t="s">
        <v>468</v>
      </c>
      <c r="I6" s="497"/>
      <c r="J6" s="236" t="s">
        <v>466</v>
      </c>
      <c r="K6" s="237" t="s">
        <v>467</v>
      </c>
      <c r="L6" s="236" t="s">
        <v>40</v>
      </c>
      <c r="M6" s="237" t="s">
        <v>469</v>
      </c>
    </row>
    <row r="7" spans="1:13" ht="13.5" thickBot="1">
      <c r="A7" s="238">
        <v>1</v>
      </c>
      <c r="B7" s="236">
        <v>2</v>
      </c>
      <c r="C7" s="236">
        <v>3</v>
      </c>
      <c r="D7" s="239">
        <v>4</v>
      </c>
      <c r="E7" s="237">
        <v>5</v>
      </c>
      <c r="F7" s="237">
        <v>6</v>
      </c>
      <c r="G7" s="237">
        <v>7</v>
      </c>
      <c r="H7" s="236">
        <v>8</v>
      </c>
      <c r="I7" s="239">
        <v>9</v>
      </c>
      <c r="J7" s="239">
        <v>10</v>
      </c>
      <c r="K7" s="239">
        <v>11</v>
      </c>
      <c r="L7" s="239" t="s">
        <v>215</v>
      </c>
      <c r="M7" s="240" t="s">
        <v>214</v>
      </c>
    </row>
    <row r="8" spans="1:13" ht="12.75">
      <c r="A8" s="241" t="s">
        <v>93</v>
      </c>
      <c r="B8" s="242"/>
      <c r="C8" s="243"/>
      <c r="D8" s="243"/>
      <c r="E8" s="244"/>
      <c r="F8" s="243"/>
      <c r="G8" s="243"/>
      <c r="H8" s="265"/>
      <c r="I8" s="265"/>
      <c r="J8" s="265"/>
      <c r="K8" s="265"/>
      <c r="L8" s="245">
        <f aca="true" t="shared" si="0" ref="L8:L14">+J8+K8</f>
        <v>0</v>
      </c>
      <c r="M8" s="280">
        <f>IF((C8&lt;&gt;0),ROUND((L8/C8)*100,1),"")</f>
      </c>
    </row>
    <row r="9" spans="1:13" ht="12.75">
      <c r="A9" s="246" t="s">
        <v>105</v>
      </c>
      <c r="B9" s="247"/>
      <c r="C9" s="248"/>
      <c r="D9" s="248"/>
      <c r="E9" s="248"/>
      <c r="F9" s="248"/>
      <c r="G9" s="248"/>
      <c r="H9" s="248"/>
      <c r="I9" s="248"/>
      <c r="J9" s="248"/>
      <c r="K9" s="248"/>
      <c r="L9" s="249">
        <f t="shared" si="0"/>
        <v>0</v>
      </c>
      <c r="M9" s="281">
        <f aca="true" t="shared" si="1" ref="M9:M14">IF((C9&lt;&gt;0),ROUND((L9/C9)*100,1),"")</f>
      </c>
    </row>
    <row r="10" spans="1:13" ht="12.75">
      <c r="A10" s="250" t="s">
        <v>94</v>
      </c>
      <c r="B10" s="251"/>
      <c r="C10" s="252"/>
      <c r="D10" s="252"/>
      <c r="E10" s="252"/>
      <c r="F10" s="252"/>
      <c r="G10" s="252"/>
      <c r="H10" s="252"/>
      <c r="I10" s="252"/>
      <c r="J10" s="252"/>
      <c r="K10" s="252"/>
      <c r="L10" s="249">
        <f t="shared" si="0"/>
        <v>0</v>
      </c>
      <c r="M10" s="281">
        <f t="shared" si="1"/>
      </c>
    </row>
    <row r="11" spans="1:13" ht="12.75">
      <c r="A11" s="250" t="s">
        <v>106</v>
      </c>
      <c r="B11" s="251"/>
      <c r="C11" s="252"/>
      <c r="D11" s="252"/>
      <c r="E11" s="252"/>
      <c r="F11" s="252"/>
      <c r="G11" s="252"/>
      <c r="H11" s="252"/>
      <c r="I11" s="252"/>
      <c r="J11" s="252"/>
      <c r="K11" s="252"/>
      <c r="L11" s="249">
        <f t="shared" si="0"/>
        <v>0</v>
      </c>
      <c r="M11" s="281">
        <f t="shared" si="1"/>
      </c>
    </row>
    <row r="12" spans="1:13" ht="12.75">
      <c r="A12" s="250" t="s">
        <v>95</v>
      </c>
      <c r="B12" s="251"/>
      <c r="C12" s="252"/>
      <c r="D12" s="252"/>
      <c r="E12" s="252"/>
      <c r="F12" s="252"/>
      <c r="G12" s="252"/>
      <c r="H12" s="252"/>
      <c r="I12" s="252"/>
      <c r="J12" s="252"/>
      <c r="K12" s="252"/>
      <c r="L12" s="249">
        <f t="shared" si="0"/>
        <v>0</v>
      </c>
      <c r="M12" s="281">
        <f t="shared" si="1"/>
      </c>
    </row>
    <row r="13" spans="1:13" ht="12.75">
      <c r="A13" s="250" t="s">
        <v>96</v>
      </c>
      <c r="B13" s="251"/>
      <c r="C13" s="252"/>
      <c r="D13" s="252"/>
      <c r="E13" s="252"/>
      <c r="F13" s="252"/>
      <c r="G13" s="252"/>
      <c r="H13" s="268"/>
      <c r="I13" s="268"/>
      <c r="J13" s="268"/>
      <c r="K13" s="268"/>
      <c r="L13" s="249">
        <f t="shared" si="0"/>
        <v>0</v>
      </c>
      <c r="M13" s="281">
        <f t="shared" si="1"/>
      </c>
    </row>
    <row r="14" spans="1:13" ht="15" customHeight="1" thickBot="1">
      <c r="A14" s="253"/>
      <c r="B14" s="254"/>
      <c r="C14" s="255"/>
      <c r="D14" s="255"/>
      <c r="E14" s="255"/>
      <c r="F14" s="255"/>
      <c r="G14" s="255"/>
      <c r="H14" s="255"/>
      <c r="I14" s="255"/>
      <c r="J14" s="255"/>
      <c r="K14" s="255"/>
      <c r="L14" s="249">
        <f t="shared" si="0"/>
        <v>0</v>
      </c>
      <c r="M14" s="282">
        <f t="shared" si="1"/>
      </c>
    </row>
    <row r="15" spans="1:13" ht="13.5" thickBot="1">
      <c r="A15" s="256" t="s">
        <v>98</v>
      </c>
      <c r="B15" s="257">
        <f>B8+SUM(B10:B14)</f>
        <v>0</v>
      </c>
      <c r="C15" s="257">
        <f aca="true" t="shared" si="2" ref="C15:L15">C8+SUM(C10:C14)</f>
        <v>0</v>
      </c>
      <c r="D15" s="257">
        <f t="shared" si="2"/>
        <v>0</v>
      </c>
      <c r="E15" s="257">
        <f t="shared" si="2"/>
        <v>0</v>
      </c>
      <c r="F15" s="257">
        <f t="shared" si="2"/>
        <v>0</v>
      </c>
      <c r="G15" s="257">
        <f t="shared" si="2"/>
        <v>0</v>
      </c>
      <c r="H15" s="257">
        <f t="shared" si="2"/>
        <v>0</v>
      </c>
      <c r="I15" s="257">
        <f t="shared" si="2"/>
        <v>0</v>
      </c>
      <c r="J15" s="257">
        <f t="shared" si="2"/>
        <v>0</v>
      </c>
      <c r="K15" s="257">
        <f t="shared" si="2"/>
        <v>0</v>
      </c>
      <c r="L15" s="257">
        <f t="shared" si="2"/>
        <v>0</v>
      </c>
      <c r="M15" s="449">
        <f>IF((C15&lt;&gt;0),ROUND((L15/C15)*100,1),"")</f>
      </c>
    </row>
    <row r="16" spans="1:13" ht="4.5" customHeight="1">
      <c r="A16" s="258"/>
      <c r="B16" s="259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</row>
    <row r="17" spans="1:13" ht="13.5" thickBot="1">
      <c r="A17" s="261" t="s">
        <v>97</v>
      </c>
      <c r="B17" s="262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</row>
    <row r="18" spans="1:13" ht="12.75">
      <c r="A18" s="264" t="s">
        <v>101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66">
        <f aca="true" t="shared" si="3" ref="L18:L23">+J18+K18</f>
        <v>0</v>
      </c>
      <c r="M18" s="280">
        <f aca="true" t="shared" si="4" ref="M18:M24">IF((C18&lt;&gt;0),ROUND((L18/C18)*100,1),"")</f>
      </c>
    </row>
    <row r="19" spans="1:13" ht="12.75">
      <c r="A19" s="267" t="s">
        <v>102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69">
        <f t="shared" si="3"/>
        <v>0</v>
      </c>
      <c r="M19" s="281">
        <f t="shared" si="4"/>
      </c>
    </row>
    <row r="20" spans="1:13" ht="12.75">
      <c r="A20" s="267" t="s">
        <v>103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69">
        <f t="shared" si="3"/>
        <v>0</v>
      </c>
      <c r="M20" s="281">
        <f t="shared" si="4"/>
      </c>
    </row>
    <row r="21" spans="1:13" ht="12.75">
      <c r="A21" s="267" t="s">
        <v>104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69">
        <f t="shared" si="3"/>
        <v>0</v>
      </c>
      <c r="M21" s="281">
        <f t="shared" si="4"/>
      </c>
    </row>
    <row r="22" spans="1:13" ht="12.75">
      <c r="A22" s="270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69">
        <f t="shared" si="3"/>
        <v>0</v>
      </c>
      <c r="M22" s="281">
        <f t="shared" si="4"/>
      </c>
    </row>
    <row r="23" spans="1:13" ht="13.5" thickBot="1">
      <c r="A23" s="271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69">
        <f t="shared" si="3"/>
        <v>0</v>
      </c>
      <c r="M23" s="282">
        <f t="shared" si="4"/>
      </c>
    </row>
    <row r="24" spans="1:13" ht="13.5" thickBot="1">
      <c r="A24" s="273" t="s">
        <v>83</v>
      </c>
      <c r="B24" s="257">
        <f aca="true" t="shared" si="5" ref="B24:L24">SUM(B18:B23)</f>
        <v>0</v>
      </c>
      <c r="C24" s="257">
        <f t="shared" si="5"/>
        <v>0</v>
      </c>
      <c r="D24" s="257">
        <f t="shared" si="5"/>
        <v>0</v>
      </c>
      <c r="E24" s="257">
        <f t="shared" si="5"/>
        <v>0</v>
      </c>
      <c r="F24" s="257">
        <f t="shared" si="5"/>
        <v>0</v>
      </c>
      <c r="G24" s="257">
        <f t="shared" si="5"/>
        <v>0</v>
      </c>
      <c r="H24" s="257">
        <f t="shared" si="5"/>
        <v>0</v>
      </c>
      <c r="I24" s="257">
        <f t="shared" si="5"/>
        <v>0</v>
      </c>
      <c r="J24" s="257">
        <f t="shared" si="5"/>
        <v>0</v>
      </c>
      <c r="K24" s="257">
        <f t="shared" si="5"/>
        <v>0</v>
      </c>
      <c r="L24" s="257">
        <f t="shared" si="5"/>
        <v>0</v>
      </c>
      <c r="M24" s="449">
        <f t="shared" si="4"/>
      </c>
    </row>
    <row r="25" spans="1:13" ht="12.75">
      <c r="A25" s="505" t="s">
        <v>211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  <c r="L25" s="505"/>
      <c r="M25" s="505"/>
    </row>
    <row r="26" spans="1:13" ht="5.25" customHeight="1">
      <c r="A26" s="274"/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</row>
    <row r="27" spans="1:13" ht="15.75">
      <c r="A27" s="499" t="s">
        <v>470</v>
      </c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</row>
    <row r="28" spans="1:13" ht="12" customHeight="1" thickBo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502" t="s">
        <v>52</v>
      </c>
      <c r="M28" s="502"/>
    </row>
    <row r="29" spans="1:13" ht="21.75" thickBot="1">
      <c r="A29" s="491" t="s">
        <v>99</v>
      </c>
      <c r="B29" s="492"/>
      <c r="C29" s="492"/>
      <c r="D29" s="492"/>
      <c r="E29" s="492"/>
      <c r="F29" s="492"/>
      <c r="G29" s="492"/>
      <c r="H29" s="492"/>
      <c r="I29" s="492"/>
      <c r="J29" s="492"/>
      <c r="K29" s="275" t="s">
        <v>219</v>
      </c>
      <c r="L29" s="275" t="s">
        <v>220</v>
      </c>
      <c r="M29" s="275" t="s">
        <v>218</v>
      </c>
    </row>
    <row r="30" spans="1:13" ht="12.75">
      <c r="A30" s="485"/>
      <c r="B30" s="486"/>
      <c r="C30" s="486"/>
      <c r="D30" s="486"/>
      <c r="E30" s="486"/>
      <c r="F30" s="486"/>
      <c r="G30" s="486"/>
      <c r="H30" s="486"/>
      <c r="I30" s="486"/>
      <c r="J30" s="486"/>
      <c r="K30" s="276"/>
      <c r="L30" s="277"/>
      <c r="M30" s="277"/>
    </row>
    <row r="31" spans="1:13" ht="13.5" thickBot="1">
      <c r="A31" s="487"/>
      <c r="B31" s="488"/>
      <c r="C31" s="488"/>
      <c r="D31" s="488"/>
      <c r="E31" s="488"/>
      <c r="F31" s="488"/>
      <c r="G31" s="488"/>
      <c r="H31" s="488"/>
      <c r="I31" s="488"/>
      <c r="J31" s="488"/>
      <c r="K31" s="278"/>
      <c r="L31" s="272"/>
      <c r="M31" s="272"/>
    </row>
    <row r="32" spans="1:13" ht="13.5" thickBot="1">
      <c r="A32" s="500" t="s">
        <v>41</v>
      </c>
      <c r="B32" s="501"/>
      <c r="C32" s="501"/>
      <c r="D32" s="501"/>
      <c r="E32" s="501"/>
      <c r="F32" s="501"/>
      <c r="G32" s="501"/>
      <c r="H32" s="501"/>
      <c r="I32" s="501"/>
      <c r="J32" s="501"/>
      <c r="K32" s="279">
        <f>SUM(K30:K31)</f>
        <v>0</v>
      </c>
      <c r="L32" s="279">
        <f>SUM(L30:L31)</f>
        <v>0</v>
      </c>
      <c r="M32" s="279">
        <f>SUM(M30:M31)</f>
        <v>0</v>
      </c>
    </row>
    <row r="48" ht="12.75">
      <c r="A48" s="35"/>
    </row>
  </sheetData>
  <sheetProtection sheet="1"/>
  <mergeCells count="20"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zoomScale="130" zoomScaleNormal="130" workbookViewId="0" topLeftCell="B1">
      <selection activeCell="H10" sqref="H10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542</v>
      </c>
    </row>
    <row r="2" spans="1:5" s="54" customFormat="1" ht="15.75" customHeight="1">
      <c r="A2" s="311" t="s">
        <v>53</v>
      </c>
      <c r="B2" s="510" t="s">
        <v>176</v>
      </c>
      <c r="C2" s="511"/>
      <c r="D2" s="512"/>
      <c r="E2" s="212"/>
    </row>
    <row r="3" spans="1:5" s="54" customFormat="1" ht="24.75" thickBot="1">
      <c r="A3" s="365" t="s">
        <v>155</v>
      </c>
      <c r="B3" s="513" t="s">
        <v>471</v>
      </c>
      <c r="C3" s="514"/>
      <c r="D3" s="515"/>
      <c r="E3" s="213"/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533</v>
      </c>
      <c r="E5" s="129" t="s">
        <v>217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423" t="s">
        <v>222</v>
      </c>
      <c r="C8" s="157">
        <f>+C9+C10+C11+C12+C13+C14</f>
        <v>166522</v>
      </c>
      <c r="D8" s="157">
        <f>+D9+D10+D11+D12+D13+D14</f>
        <v>-12193</v>
      </c>
      <c r="E8" s="157">
        <f>+E9+E10+E11+E12+E13+E14</f>
        <v>154329</v>
      </c>
    </row>
    <row r="9" spans="1:5" s="56" customFormat="1" ht="12" customHeight="1">
      <c r="A9" s="366" t="s">
        <v>72</v>
      </c>
      <c r="B9" s="424" t="s">
        <v>223</v>
      </c>
      <c r="C9" s="160">
        <v>85696</v>
      </c>
      <c r="D9" s="160"/>
      <c r="E9" s="160">
        <v>85696</v>
      </c>
    </row>
    <row r="10" spans="1:5" s="57" customFormat="1" ht="12" customHeight="1">
      <c r="A10" s="367" t="s">
        <v>73</v>
      </c>
      <c r="B10" s="421" t="s">
        <v>224</v>
      </c>
      <c r="C10" s="159">
        <v>20854</v>
      </c>
      <c r="D10" s="159"/>
      <c r="E10" s="159">
        <v>20854</v>
      </c>
    </row>
    <row r="11" spans="1:5" s="57" customFormat="1" ht="12" customHeight="1">
      <c r="A11" s="367" t="s">
        <v>74</v>
      </c>
      <c r="B11" s="421" t="s">
        <v>225</v>
      </c>
      <c r="C11" s="159">
        <v>14602</v>
      </c>
      <c r="D11" s="159">
        <v>20129</v>
      </c>
      <c r="E11" s="159">
        <v>34731</v>
      </c>
    </row>
    <row r="12" spans="1:5" s="57" customFormat="1" ht="12" customHeight="1">
      <c r="A12" s="367" t="s">
        <v>75</v>
      </c>
      <c r="B12" s="421" t="s">
        <v>226</v>
      </c>
      <c r="C12" s="159">
        <v>1420</v>
      </c>
      <c r="D12" s="159"/>
      <c r="E12" s="159">
        <v>1420</v>
      </c>
    </row>
    <row r="13" spans="1:5" s="57" customFormat="1" ht="12" customHeight="1">
      <c r="A13" s="367" t="s">
        <v>107</v>
      </c>
      <c r="B13" s="421" t="s">
        <v>227</v>
      </c>
      <c r="C13" s="376">
        <v>43950</v>
      </c>
      <c r="D13" s="376">
        <v>-32322</v>
      </c>
      <c r="E13" s="376">
        <v>11628</v>
      </c>
    </row>
    <row r="14" spans="1:5" s="56" customFormat="1" ht="12" customHeight="1" thickBot="1">
      <c r="A14" s="368" t="s">
        <v>76</v>
      </c>
      <c r="B14" s="420" t="s">
        <v>228</v>
      </c>
      <c r="C14" s="377"/>
      <c r="D14" s="377"/>
      <c r="E14" s="377"/>
    </row>
    <row r="15" spans="1:5" s="56" customFormat="1" ht="12" customHeight="1" thickBot="1">
      <c r="A15" s="24" t="s">
        <v>10</v>
      </c>
      <c r="B15" s="425" t="s">
        <v>229</v>
      </c>
      <c r="C15" s="157">
        <f>+C16+C17+C18+C19+C20</f>
        <v>0</v>
      </c>
      <c r="D15" s="157">
        <f>+D16+D17+D18+D19+D20</f>
        <v>38755</v>
      </c>
      <c r="E15" s="157">
        <f>+E16+E17+E18+E19+E20</f>
        <v>38755</v>
      </c>
    </row>
    <row r="16" spans="1:5" s="56" customFormat="1" ht="12" customHeight="1">
      <c r="A16" s="366" t="s">
        <v>78</v>
      </c>
      <c r="B16" s="424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421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421" t="s">
        <v>232</v>
      </c>
      <c r="C18" s="159"/>
      <c r="D18" s="159"/>
      <c r="E18" s="159"/>
    </row>
    <row r="19" spans="1:5" s="56" customFormat="1" ht="12" customHeight="1">
      <c r="A19" s="367" t="s">
        <v>81</v>
      </c>
      <c r="B19" s="421" t="s">
        <v>233</v>
      </c>
      <c r="C19" s="159"/>
      <c r="D19" s="159"/>
      <c r="E19" s="159"/>
    </row>
    <row r="20" spans="1:5" s="56" customFormat="1" ht="12" customHeight="1">
      <c r="A20" s="367" t="s">
        <v>82</v>
      </c>
      <c r="B20" s="421" t="s">
        <v>234</v>
      </c>
      <c r="C20" s="159"/>
      <c r="D20" s="159">
        <v>38755</v>
      </c>
      <c r="E20" s="159">
        <v>38755</v>
      </c>
    </row>
    <row r="21" spans="1:5" s="57" customFormat="1" ht="12" customHeight="1" thickBot="1">
      <c r="A21" s="368" t="s">
        <v>89</v>
      </c>
      <c r="B21" s="420" t="s">
        <v>235</v>
      </c>
      <c r="C21" s="161"/>
      <c r="D21" s="161"/>
      <c r="E21" s="161"/>
    </row>
    <row r="22" spans="1:5" s="57" customFormat="1" ht="12" customHeight="1" thickBot="1">
      <c r="A22" s="24" t="s">
        <v>11</v>
      </c>
      <c r="B22" s="423" t="s">
        <v>236</v>
      </c>
      <c r="C22" s="157">
        <f>+C23+C24+C25+C26+C27</f>
        <v>0</v>
      </c>
      <c r="D22" s="157">
        <f>+D23+D24+D25+D26+D27</f>
        <v>271</v>
      </c>
      <c r="E22" s="157">
        <f>+E23+E24+E25+E26+E27</f>
        <v>271</v>
      </c>
    </row>
    <row r="23" spans="1:5" s="57" customFormat="1" ht="12" customHeight="1">
      <c r="A23" s="366" t="s">
        <v>61</v>
      </c>
      <c r="B23" s="424" t="s">
        <v>237</v>
      </c>
      <c r="C23" s="160"/>
      <c r="D23" s="160">
        <v>271</v>
      </c>
      <c r="E23" s="160">
        <v>271</v>
      </c>
    </row>
    <row r="24" spans="1:5" s="56" customFormat="1" ht="12" customHeight="1">
      <c r="A24" s="367" t="s">
        <v>62</v>
      </c>
      <c r="B24" s="421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421" t="s">
        <v>239</v>
      </c>
      <c r="C25" s="159"/>
      <c r="D25" s="159"/>
      <c r="E25" s="159"/>
    </row>
    <row r="26" spans="1:5" s="56" customFormat="1" ht="12" customHeight="1">
      <c r="A26" s="367" t="s">
        <v>64</v>
      </c>
      <c r="B26" s="421" t="s">
        <v>240</v>
      </c>
      <c r="C26" s="159"/>
      <c r="D26" s="159"/>
      <c r="E26" s="159"/>
    </row>
    <row r="27" spans="1:5" s="56" customFormat="1" ht="12" customHeight="1">
      <c r="A27" s="367" t="s">
        <v>121</v>
      </c>
      <c r="B27" s="421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420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423" t="s">
        <v>243</v>
      </c>
      <c r="C29" s="163">
        <f>+C30+C33+C34+C35</f>
        <v>20620</v>
      </c>
      <c r="D29" s="163">
        <f>+D30+D33+D34+D35</f>
        <v>0</v>
      </c>
      <c r="E29" s="163">
        <f>+E30+E33+E34+E35</f>
        <v>20620</v>
      </c>
    </row>
    <row r="30" spans="1:5" s="56" customFormat="1" ht="12" customHeight="1">
      <c r="A30" s="366" t="s">
        <v>244</v>
      </c>
      <c r="B30" s="424" t="s">
        <v>245</v>
      </c>
      <c r="C30" s="369">
        <f>+C31+C32</f>
        <v>17700</v>
      </c>
      <c r="D30" s="369"/>
      <c r="E30" s="369">
        <v>17700</v>
      </c>
    </row>
    <row r="31" spans="1:5" s="56" customFormat="1" ht="12" customHeight="1">
      <c r="A31" s="367" t="s">
        <v>246</v>
      </c>
      <c r="B31" s="421" t="s">
        <v>524</v>
      </c>
      <c r="C31" s="159">
        <v>17700</v>
      </c>
      <c r="D31" s="159"/>
      <c r="E31" s="159">
        <v>17700</v>
      </c>
    </row>
    <row r="32" spans="1:5" s="56" customFormat="1" ht="12" customHeight="1">
      <c r="A32" s="367" t="s">
        <v>248</v>
      </c>
      <c r="B32" s="421" t="s">
        <v>249</v>
      </c>
      <c r="C32" s="159"/>
      <c r="D32" s="159"/>
      <c r="E32" s="159"/>
    </row>
    <row r="33" spans="1:5" s="56" customFormat="1" ht="12" customHeight="1">
      <c r="A33" s="367" t="s">
        <v>250</v>
      </c>
      <c r="B33" s="421" t="s">
        <v>251</v>
      </c>
      <c r="C33" s="159">
        <v>2600</v>
      </c>
      <c r="D33" s="159"/>
      <c r="E33" s="159">
        <v>2600</v>
      </c>
    </row>
    <row r="34" spans="1:5" s="56" customFormat="1" ht="12" customHeight="1">
      <c r="A34" s="367" t="s">
        <v>252</v>
      </c>
      <c r="B34" s="421" t="s">
        <v>525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420" t="s">
        <v>255</v>
      </c>
      <c r="C35" s="161">
        <v>320</v>
      </c>
      <c r="D35" s="161"/>
      <c r="E35" s="161">
        <v>320</v>
      </c>
    </row>
    <row r="36" spans="1:5" s="56" customFormat="1" ht="12" customHeight="1" thickBot="1">
      <c r="A36" s="24" t="s">
        <v>13</v>
      </c>
      <c r="B36" s="423" t="s">
        <v>256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>
      <c r="A37" s="366" t="s">
        <v>65</v>
      </c>
      <c r="B37" s="424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421" t="s">
        <v>258</v>
      </c>
      <c r="C38" s="159"/>
      <c r="D38" s="159"/>
      <c r="E38" s="159"/>
    </row>
    <row r="39" spans="1:5" s="56" customFormat="1" ht="12" customHeight="1">
      <c r="A39" s="367" t="s">
        <v>67</v>
      </c>
      <c r="B39" s="421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421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421" t="s">
        <v>261</v>
      </c>
      <c r="C41" s="159"/>
      <c r="D41" s="159"/>
      <c r="E41" s="159"/>
    </row>
    <row r="42" spans="1:5" s="56" customFormat="1" ht="12" customHeight="1">
      <c r="A42" s="367" t="s">
        <v>127</v>
      </c>
      <c r="B42" s="421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421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421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421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420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423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424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421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421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421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420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423" t="s">
        <v>278</v>
      </c>
      <c r="C53" s="157">
        <f>SUM(C54:C56)</f>
        <v>71830</v>
      </c>
      <c r="D53" s="157">
        <f>SUM(D54:D56)</f>
        <v>-13801</v>
      </c>
      <c r="E53" s="157">
        <f>SUM(E54:E56)</f>
        <v>58029</v>
      </c>
    </row>
    <row r="54" spans="1:5" s="57" customFormat="1" ht="12" customHeight="1">
      <c r="A54" s="366" t="s">
        <v>70</v>
      </c>
      <c r="B54" s="424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421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421" t="s">
        <v>282</v>
      </c>
      <c r="C56" s="159">
        <v>71830</v>
      </c>
      <c r="D56" s="159">
        <v>-13801</v>
      </c>
      <c r="E56" s="159">
        <v>58029</v>
      </c>
    </row>
    <row r="57" spans="1:5" s="57" customFormat="1" ht="12" customHeight="1" thickBot="1">
      <c r="A57" s="368" t="s">
        <v>283</v>
      </c>
      <c r="B57" s="420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425" t="s">
        <v>285</v>
      </c>
      <c r="C58" s="157">
        <f>SUM(C59:C61)</f>
        <v>59939</v>
      </c>
      <c r="D58" s="157">
        <f>SUM(D59:D61)</f>
        <v>0</v>
      </c>
      <c r="E58" s="157">
        <f>SUM(E59:E61)</f>
        <v>59939</v>
      </c>
    </row>
    <row r="59" spans="1:5" s="57" customFormat="1" ht="12" customHeight="1">
      <c r="A59" s="366" t="s">
        <v>131</v>
      </c>
      <c r="B59" s="424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421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421" t="s">
        <v>288</v>
      </c>
      <c r="C61" s="162">
        <v>59939</v>
      </c>
      <c r="D61" s="162"/>
      <c r="E61" s="162">
        <v>59939</v>
      </c>
    </row>
    <row r="62" spans="1:5" s="57" customFormat="1" ht="12" customHeight="1" thickBot="1">
      <c r="A62" s="368" t="s">
        <v>289</v>
      </c>
      <c r="B62" s="420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423" t="s">
        <v>291</v>
      </c>
      <c r="C63" s="163">
        <f>+C8+C15+C22+C29+C36+C47+C53+C58</f>
        <v>318911</v>
      </c>
      <c r="D63" s="163">
        <f>+D8+D15+D22+D29+D36+D47+D53+D58</f>
        <v>13032</v>
      </c>
      <c r="E63" s="163">
        <f>+E8+E15+E22+E29+E36+E47+E53+E58</f>
        <v>331943</v>
      </c>
    </row>
    <row r="64" spans="1:5" s="57" customFormat="1" ht="12" customHeight="1" thickBot="1">
      <c r="A64" s="370" t="s">
        <v>473</v>
      </c>
      <c r="B64" s="425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424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421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410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425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424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421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421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420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425" t="s">
        <v>309</v>
      </c>
      <c r="C73" s="157">
        <f>SUM(C74:C75)</f>
        <v>15644</v>
      </c>
      <c r="D73" s="157">
        <f>SUM(D74:D75)</f>
        <v>0</v>
      </c>
      <c r="E73" s="157">
        <f>SUM(E74:E75)</f>
        <v>15644</v>
      </c>
    </row>
    <row r="74" spans="1:5" s="57" customFormat="1" ht="12" customHeight="1">
      <c r="A74" s="366" t="s">
        <v>310</v>
      </c>
      <c r="B74" s="424" t="s">
        <v>311</v>
      </c>
      <c r="C74" s="162">
        <v>15644</v>
      </c>
      <c r="D74" s="162"/>
      <c r="E74" s="162">
        <v>15644</v>
      </c>
    </row>
    <row r="75" spans="1:5" s="56" customFormat="1" ht="12" customHeight="1" thickBot="1">
      <c r="A75" s="368" t="s">
        <v>312</v>
      </c>
      <c r="B75" s="420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425" t="s">
        <v>526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 hidden="1" thickBot="1">
      <c r="A77" s="366" t="s">
        <v>316</v>
      </c>
      <c r="B77" s="424" t="s">
        <v>317</v>
      </c>
      <c r="C77" s="162"/>
      <c r="D77" s="162"/>
      <c r="E77" s="162"/>
    </row>
    <row r="78" spans="1:5" s="57" customFormat="1" ht="12" customHeight="1" hidden="1" thickBot="1">
      <c r="A78" s="367" t="s">
        <v>318</v>
      </c>
      <c r="B78" s="421" t="s">
        <v>319</v>
      </c>
      <c r="C78" s="162"/>
      <c r="D78" s="162"/>
      <c r="E78" s="162"/>
    </row>
    <row r="79" spans="1:5" s="57" customFormat="1" ht="12" customHeight="1" hidden="1" thickBot="1">
      <c r="A79" s="368" t="s">
        <v>320</v>
      </c>
      <c r="B79" s="420" t="s">
        <v>321</v>
      </c>
      <c r="C79" s="162"/>
      <c r="D79" s="162"/>
      <c r="E79" s="162"/>
    </row>
    <row r="80" spans="1:5" s="57" customFormat="1" ht="11.25" customHeight="1" thickBot="1">
      <c r="A80" s="370" t="s">
        <v>322</v>
      </c>
      <c r="B80" s="425" t="s">
        <v>527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 hidden="1" thickBot="1">
      <c r="A81" s="371" t="s">
        <v>324</v>
      </c>
      <c r="B81" s="424" t="s">
        <v>325</v>
      </c>
      <c r="C81" s="162"/>
      <c r="D81" s="162"/>
      <c r="E81" s="162"/>
    </row>
    <row r="82" spans="1:5" s="57" customFormat="1" ht="12" customHeight="1" hidden="1" thickBot="1">
      <c r="A82" s="372" t="s">
        <v>326</v>
      </c>
      <c r="B82" s="421" t="s">
        <v>327</v>
      </c>
      <c r="C82" s="162"/>
      <c r="D82" s="162"/>
      <c r="E82" s="162"/>
    </row>
    <row r="83" spans="1:5" s="56" customFormat="1" ht="12" customHeight="1" hidden="1" thickBot="1">
      <c r="A83" s="372" t="s">
        <v>328</v>
      </c>
      <c r="B83" s="421" t="s">
        <v>329</v>
      </c>
      <c r="C83" s="162"/>
      <c r="D83" s="162"/>
      <c r="E83" s="162"/>
    </row>
    <row r="84" spans="1:5" s="56" customFormat="1" ht="12" customHeight="1" hidden="1" thickBot="1">
      <c r="A84" s="373" t="s">
        <v>330</v>
      </c>
      <c r="B84" s="420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425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85" t="s">
        <v>335</v>
      </c>
      <c r="C86" s="163">
        <f>+C64+C68+C73+C76+C80+C85</f>
        <v>15644</v>
      </c>
      <c r="D86" s="163">
        <f>+D64+D68+D73+D76+D80+D85</f>
        <v>0</v>
      </c>
      <c r="E86" s="163">
        <f>+E64+E68+E73+E76+E80+E85</f>
        <v>15644</v>
      </c>
    </row>
    <row r="87" spans="1:5" s="57" customFormat="1" ht="12" customHeight="1" thickBot="1">
      <c r="A87" s="375" t="s">
        <v>336</v>
      </c>
      <c r="B87" s="386" t="s">
        <v>474</v>
      </c>
      <c r="C87" s="163">
        <f>+C63+C86</f>
        <v>334555</v>
      </c>
      <c r="D87" s="163">
        <f>+D63+D86</f>
        <v>13032</v>
      </c>
      <c r="E87" s="163">
        <f>+E63+E86</f>
        <v>347587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497</v>
      </c>
      <c r="C91" s="156">
        <f>SUM(C92:C96)</f>
        <v>163813</v>
      </c>
      <c r="D91" s="156">
        <f>SUM(D92:D96)</f>
        <v>7533</v>
      </c>
      <c r="E91" s="156">
        <f>SUM(E92:E96)</f>
        <v>171346</v>
      </c>
    </row>
    <row r="92" spans="1:5" ht="12" customHeight="1">
      <c r="A92" s="379" t="s">
        <v>72</v>
      </c>
      <c r="B92" s="413" t="s">
        <v>38</v>
      </c>
      <c r="C92" s="158">
        <v>61605</v>
      </c>
      <c r="D92" s="158">
        <v>327</v>
      </c>
      <c r="E92" s="158">
        <v>61932</v>
      </c>
    </row>
    <row r="93" spans="1:5" ht="12" customHeight="1">
      <c r="A93" s="367" t="s">
        <v>73</v>
      </c>
      <c r="B93" s="414" t="s">
        <v>133</v>
      </c>
      <c r="C93" s="159">
        <v>10222</v>
      </c>
      <c r="D93" s="159"/>
      <c r="E93" s="159">
        <v>10222</v>
      </c>
    </row>
    <row r="94" spans="1:5" ht="12" customHeight="1">
      <c r="A94" s="367" t="s">
        <v>74</v>
      </c>
      <c r="B94" s="414" t="s">
        <v>100</v>
      </c>
      <c r="C94" s="161">
        <v>28585</v>
      </c>
      <c r="D94" s="161">
        <v>4859</v>
      </c>
      <c r="E94" s="161">
        <v>33444</v>
      </c>
    </row>
    <row r="95" spans="1:5" ht="12" customHeight="1">
      <c r="A95" s="367" t="s">
        <v>75</v>
      </c>
      <c r="B95" s="415" t="s">
        <v>134</v>
      </c>
      <c r="C95" s="161">
        <v>56465</v>
      </c>
      <c r="D95" s="161">
        <v>-10000</v>
      </c>
      <c r="E95" s="161">
        <v>46465</v>
      </c>
    </row>
    <row r="96" spans="1:5" ht="12" customHeight="1">
      <c r="A96" s="367" t="s">
        <v>84</v>
      </c>
      <c r="B96" s="416" t="s">
        <v>135</v>
      </c>
      <c r="C96" s="161">
        <v>6936</v>
      </c>
      <c r="D96" s="161">
        <v>12347</v>
      </c>
      <c r="E96" s="161">
        <v>19283</v>
      </c>
    </row>
    <row r="97" spans="1:5" ht="12" customHeight="1">
      <c r="A97" s="367" t="s">
        <v>76</v>
      </c>
      <c r="B97" s="414" t="s">
        <v>339</v>
      </c>
      <c r="C97" s="161"/>
      <c r="D97" s="161">
        <v>2817</v>
      </c>
      <c r="E97" s="161">
        <v>2817</v>
      </c>
    </row>
    <row r="98" spans="1:5" ht="12" customHeight="1">
      <c r="A98" s="367" t="s">
        <v>77</v>
      </c>
      <c r="B98" s="417" t="s">
        <v>340</v>
      </c>
      <c r="C98" s="161"/>
      <c r="D98" s="161"/>
      <c r="E98" s="161"/>
    </row>
    <row r="99" spans="1:5" ht="12" customHeight="1">
      <c r="A99" s="367" t="s">
        <v>85</v>
      </c>
      <c r="B99" s="414" t="s">
        <v>341</v>
      </c>
      <c r="C99" s="161"/>
      <c r="D99" s="161"/>
      <c r="E99" s="161"/>
    </row>
    <row r="100" spans="1:5" ht="12" customHeight="1">
      <c r="A100" s="367" t="s">
        <v>86</v>
      </c>
      <c r="B100" s="414" t="s">
        <v>342</v>
      </c>
      <c r="C100" s="161"/>
      <c r="D100" s="161"/>
      <c r="E100" s="161"/>
    </row>
    <row r="101" spans="1:5" ht="12" customHeight="1">
      <c r="A101" s="367" t="s">
        <v>87</v>
      </c>
      <c r="B101" s="417" t="s">
        <v>343</v>
      </c>
      <c r="C101" s="161">
        <v>4636</v>
      </c>
      <c r="D101" s="161"/>
      <c r="E101" s="161">
        <v>4636</v>
      </c>
    </row>
    <row r="102" spans="1:5" ht="12" customHeight="1">
      <c r="A102" s="367" t="s">
        <v>88</v>
      </c>
      <c r="B102" s="417" t="s">
        <v>344</v>
      </c>
      <c r="C102" s="161"/>
      <c r="D102" s="161"/>
      <c r="E102" s="161"/>
    </row>
    <row r="103" spans="1:5" ht="12" customHeight="1">
      <c r="A103" s="367" t="s">
        <v>90</v>
      </c>
      <c r="B103" s="414" t="s">
        <v>345</v>
      </c>
      <c r="C103" s="161"/>
      <c r="D103" s="161"/>
      <c r="E103" s="161"/>
    </row>
    <row r="104" spans="1:5" ht="12" customHeight="1">
      <c r="A104" s="380" t="s">
        <v>136</v>
      </c>
      <c r="B104" s="418" t="s">
        <v>346</v>
      </c>
      <c r="C104" s="161"/>
      <c r="D104" s="161"/>
      <c r="E104" s="161"/>
    </row>
    <row r="105" spans="1:5" ht="12" customHeight="1">
      <c r="A105" s="367" t="s">
        <v>347</v>
      </c>
      <c r="B105" s="418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419" t="s">
        <v>350</v>
      </c>
      <c r="C106" s="164">
        <v>2300</v>
      </c>
      <c r="D106" s="164">
        <v>9530</v>
      </c>
      <c r="E106" s="164">
        <v>11830</v>
      </c>
    </row>
    <row r="107" spans="1:5" ht="12" customHeight="1" thickBot="1">
      <c r="A107" s="24" t="s">
        <v>10</v>
      </c>
      <c r="B107" s="22" t="s">
        <v>498</v>
      </c>
      <c r="C107" s="157">
        <f>+C108+C110+C112</f>
        <v>72514</v>
      </c>
      <c r="D107" s="157">
        <f>+D108+D110+D112</f>
        <v>456</v>
      </c>
      <c r="E107" s="157">
        <f>+E108+E110+E112</f>
        <v>72970</v>
      </c>
    </row>
    <row r="108" spans="1:5" ht="12" customHeight="1">
      <c r="A108" s="366" t="s">
        <v>78</v>
      </c>
      <c r="B108" s="414" t="s">
        <v>180</v>
      </c>
      <c r="C108" s="160"/>
      <c r="D108" s="160">
        <v>457</v>
      </c>
      <c r="E108" s="160">
        <v>457</v>
      </c>
    </row>
    <row r="109" spans="1:5" ht="12" customHeight="1">
      <c r="A109" s="366" t="s">
        <v>79</v>
      </c>
      <c r="B109" s="418" t="s">
        <v>352</v>
      </c>
      <c r="C109" s="160"/>
      <c r="D109" s="160"/>
      <c r="E109" s="160"/>
    </row>
    <row r="110" spans="1:5" ht="12" customHeight="1">
      <c r="A110" s="366" t="s">
        <v>80</v>
      </c>
      <c r="B110" s="418" t="s">
        <v>137</v>
      </c>
      <c r="C110" s="159">
        <v>72514</v>
      </c>
      <c r="D110" s="159">
        <v>-1</v>
      </c>
      <c r="E110" s="159">
        <v>72513</v>
      </c>
    </row>
    <row r="111" spans="1:5" ht="12" customHeight="1">
      <c r="A111" s="366" t="s">
        <v>81</v>
      </c>
      <c r="B111" s="418" t="s">
        <v>353</v>
      </c>
      <c r="C111" s="320">
        <v>66133</v>
      </c>
      <c r="D111" s="320"/>
      <c r="E111" s="320">
        <v>66133</v>
      </c>
    </row>
    <row r="112" spans="1:5" ht="12" customHeight="1">
      <c r="A112" s="366" t="s">
        <v>82</v>
      </c>
      <c r="B112" s="420" t="s">
        <v>183</v>
      </c>
      <c r="C112" s="320"/>
      <c r="D112" s="320"/>
      <c r="E112" s="320"/>
    </row>
    <row r="113" spans="1:5" ht="12" customHeight="1">
      <c r="A113" s="366" t="s">
        <v>89</v>
      </c>
      <c r="B113" s="421" t="s">
        <v>496</v>
      </c>
      <c r="C113" s="320"/>
      <c r="D113" s="320"/>
      <c r="E113" s="320"/>
    </row>
    <row r="114" spans="1:5" ht="12" customHeight="1">
      <c r="A114" s="366" t="s">
        <v>91</v>
      </c>
      <c r="B114" s="411" t="s">
        <v>354</v>
      </c>
      <c r="C114" s="320"/>
      <c r="D114" s="320"/>
      <c r="E114" s="320"/>
    </row>
    <row r="115" spans="1:5" ht="12" customHeight="1">
      <c r="A115" s="366" t="s">
        <v>138</v>
      </c>
      <c r="B115" s="414" t="s">
        <v>342</v>
      </c>
      <c r="C115" s="320"/>
      <c r="D115" s="320"/>
      <c r="E115" s="320"/>
    </row>
    <row r="116" spans="1:5" ht="12" customHeight="1">
      <c r="A116" s="366" t="s">
        <v>139</v>
      </c>
      <c r="B116" s="414" t="s">
        <v>355</v>
      </c>
      <c r="C116" s="320"/>
      <c r="D116" s="320"/>
      <c r="E116" s="320"/>
    </row>
    <row r="117" spans="1:5" ht="12" customHeight="1">
      <c r="A117" s="366" t="s">
        <v>140</v>
      </c>
      <c r="B117" s="414" t="s">
        <v>356</v>
      </c>
      <c r="C117" s="320"/>
      <c r="D117" s="320"/>
      <c r="E117" s="320"/>
    </row>
    <row r="118" spans="1:5" ht="12" customHeight="1">
      <c r="A118" s="366" t="s">
        <v>357</v>
      </c>
      <c r="B118" s="414" t="s">
        <v>345</v>
      </c>
      <c r="C118" s="320"/>
      <c r="D118" s="320"/>
      <c r="E118" s="320"/>
    </row>
    <row r="119" spans="1:5" ht="12" customHeight="1">
      <c r="A119" s="366" t="s">
        <v>358</v>
      </c>
      <c r="B119" s="414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414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6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411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418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6" t="s">
        <v>363</v>
      </c>
      <c r="C124" s="157">
        <f>+C91+C107+C121</f>
        <v>236327</v>
      </c>
      <c r="D124" s="157">
        <f>+D91+D107+D121</f>
        <v>7989</v>
      </c>
      <c r="E124" s="157">
        <f>+E91+E107+E121</f>
        <v>244316</v>
      </c>
    </row>
    <row r="125" spans="1:5" ht="12" customHeight="1" thickBot="1">
      <c r="A125" s="24" t="s">
        <v>13</v>
      </c>
      <c r="B125" s="66" t="s">
        <v>364</v>
      </c>
      <c r="C125" s="157">
        <f>+C126+C127+C128</f>
        <v>0</v>
      </c>
      <c r="D125" s="157">
        <f>+D126+D127+D128</f>
        <v>5043</v>
      </c>
      <c r="E125" s="157">
        <f>+E126+E127+E128</f>
        <v>5043</v>
      </c>
    </row>
    <row r="126" spans="1:5" ht="12" customHeight="1">
      <c r="A126" s="366" t="s">
        <v>65</v>
      </c>
      <c r="B126" s="411" t="s">
        <v>365</v>
      </c>
      <c r="C126" s="320"/>
      <c r="D126" s="320"/>
      <c r="E126" s="320"/>
    </row>
    <row r="127" spans="1:5" ht="12" customHeight="1">
      <c r="A127" s="366" t="s">
        <v>66</v>
      </c>
      <c r="B127" s="411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22" t="s">
        <v>367</v>
      </c>
      <c r="C128" s="320"/>
      <c r="D128" s="320">
        <v>5043</v>
      </c>
      <c r="E128" s="320">
        <v>5043</v>
      </c>
    </row>
    <row r="129" spans="1:5" ht="12" customHeight="1" thickBot="1">
      <c r="A129" s="24" t="s">
        <v>14</v>
      </c>
      <c r="B129" s="66" t="s">
        <v>522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 hidden="1" thickBot="1">
      <c r="A130" s="366" t="s">
        <v>68</v>
      </c>
      <c r="B130" s="411" t="s">
        <v>486</v>
      </c>
      <c r="C130" s="320"/>
      <c r="D130" s="320"/>
      <c r="E130" s="320"/>
    </row>
    <row r="131" spans="1:11" ht="23.25" customHeight="1" hidden="1" thickBot="1">
      <c r="A131" s="366" t="s">
        <v>69</v>
      </c>
      <c r="B131" s="411" t="s">
        <v>487</v>
      </c>
      <c r="C131" s="320"/>
      <c r="D131" s="320"/>
      <c r="E131" s="320"/>
      <c r="K131" s="135"/>
    </row>
    <row r="132" spans="1:5" ht="21" customHeight="1" hidden="1" thickBot="1">
      <c r="A132" s="366" t="s">
        <v>272</v>
      </c>
      <c r="B132" s="411" t="s">
        <v>488</v>
      </c>
      <c r="C132" s="320"/>
      <c r="D132" s="320"/>
      <c r="E132" s="320"/>
    </row>
    <row r="133" spans="1:5" ht="12" customHeight="1" hidden="1" thickBot="1">
      <c r="A133" s="380" t="s">
        <v>274</v>
      </c>
      <c r="B133" s="422" t="s">
        <v>489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6" t="s">
        <v>373</v>
      </c>
      <c r="C134" s="163">
        <f>+C135+C136+C137+C138</f>
        <v>98228</v>
      </c>
      <c r="D134" s="163">
        <f>+D135+D136+D137+D138</f>
        <v>0</v>
      </c>
      <c r="E134" s="163">
        <f>+E135+E136+E137+E138</f>
        <v>98228</v>
      </c>
    </row>
    <row r="135" spans="1:5" s="58" customFormat="1" ht="12" customHeight="1">
      <c r="A135" s="366" t="s">
        <v>70</v>
      </c>
      <c r="B135" s="411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411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411" t="s">
        <v>521</v>
      </c>
      <c r="C137" s="320">
        <v>98228</v>
      </c>
      <c r="D137" s="320"/>
      <c r="E137" s="320">
        <v>98228</v>
      </c>
    </row>
    <row r="138" spans="1:5" s="58" customFormat="1" ht="12" customHeight="1" thickBot="1">
      <c r="A138" s="380" t="s">
        <v>283</v>
      </c>
      <c r="B138" s="422" t="s">
        <v>419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6" t="s">
        <v>523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 hidden="1" thickBot="1">
      <c r="A140" s="366" t="s">
        <v>131</v>
      </c>
      <c r="B140" s="411" t="s">
        <v>502</v>
      </c>
      <c r="C140" s="320"/>
      <c r="D140" s="320"/>
      <c r="E140" s="320"/>
    </row>
    <row r="141" spans="1:5" ht="12" customHeight="1" hidden="1" thickBot="1">
      <c r="A141" s="366" t="s">
        <v>132</v>
      </c>
      <c r="B141" s="411" t="s">
        <v>503</v>
      </c>
      <c r="C141" s="320"/>
      <c r="D141" s="320"/>
      <c r="E141" s="320"/>
    </row>
    <row r="142" spans="1:5" ht="15" customHeight="1" hidden="1" thickBot="1">
      <c r="A142" s="366" t="s">
        <v>182</v>
      </c>
      <c r="B142" s="411" t="s">
        <v>504</v>
      </c>
      <c r="C142" s="320"/>
      <c r="D142" s="320"/>
      <c r="E142" s="320"/>
    </row>
    <row r="143" spans="1:5" ht="13.5" hidden="1" thickBot="1">
      <c r="A143" s="366" t="s">
        <v>289</v>
      </c>
      <c r="B143" s="411" t="s">
        <v>505</v>
      </c>
      <c r="C143" s="320"/>
      <c r="D143" s="320"/>
      <c r="E143" s="320"/>
    </row>
    <row r="144" spans="1:5" ht="15" customHeight="1" thickBot="1">
      <c r="A144" s="24" t="s">
        <v>17</v>
      </c>
      <c r="B144" s="66" t="s">
        <v>383</v>
      </c>
      <c r="C144" s="348">
        <f>+C125+C129+C134+C139</f>
        <v>98228</v>
      </c>
      <c r="D144" s="348">
        <f>+D125+D129+D134+D139</f>
        <v>5043</v>
      </c>
      <c r="E144" s="348">
        <f>+E125+E129+E134+E139</f>
        <v>103271</v>
      </c>
    </row>
    <row r="145" spans="1:5" ht="14.25" customHeight="1" thickBot="1">
      <c r="A145" s="382" t="s">
        <v>18</v>
      </c>
      <c r="B145" s="412" t="s">
        <v>384</v>
      </c>
      <c r="C145" s="348">
        <f>+C124+C144</f>
        <v>334555</v>
      </c>
      <c r="D145" s="348">
        <f>+D124+D144</f>
        <v>13032</v>
      </c>
      <c r="E145" s="348">
        <f>+E124+E144</f>
        <v>347587</v>
      </c>
    </row>
  </sheetData>
  <sheetProtection formatCells="0"/>
  <mergeCells count="4"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workbookViewId="0" topLeftCell="A1">
      <selection activeCell="D19" sqref="D19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543</v>
      </c>
    </row>
    <row r="2" spans="1:5" s="54" customFormat="1" ht="15.75" customHeight="1">
      <c r="A2" s="311" t="s">
        <v>53</v>
      </c>
      <c r="B2" s="510" t="s">
        <v>176</v>
      </c>
      <c r="C2" s="511"/>
      <c r="D2" s="512"/>
      <c r="E2" s="212"/>
    </row>
    <row r="3" spans="1:5" s="54" customFormat="1" ht="24.75" thickBot="1">
      <c r="A3" s="365" t="s">
        <v>155</v>
      </c>
      <c r="B3" s="513" t="s">
        <v>475</v>
      </c>
      <c r="C3" s="514"/>
      <c r="D3" s="515"/>
      <c r="E3" s="383"/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533</v>
      </c>
      <c r="E5" s="129" t="s">
        <v>217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18" t="s">
        <v>222</v>
      </c>
      <c r="C8" s="157">
        <f>+C9+C10+C11+C12+C13+C14</f>
        <v>122572</v>
      </c>
      <c r="D8" s="157">
        <f>+D9+D10+D11+D12+D13+D14</f>
        <v>20129</v>
      </c>
      <c r="E8" s="157">
        <f>+E9+E10+E11+E12+E13+E14</f>
        <v>142701</v>
      </c>
    </row>
    <row r="9" spans="1:5" s="56" customFormat="1" ht="12" customHeight="1">
      <c r="A9" s="366" t="s">
        <v>72</v>
      </c>
      <c r="B9" s="317" t="s">
        <v>223</v>
      </c>
      <c r="C9" s="160">
        <v>85696</v>
      </c>
      <c r="D9" s="160"/>
      <c r="E9" s="160">
        <v>85696</v>
      </c>
    </row>
    <row r="10" spans="1:5" s="57" customFormat="1" ht="12" customHeight="1">
      <c r="A10" s="367" t="s">
        <v>73</v>
      </c>
      <c r="B10" s="319" t="s">
        <v>224</v>
      </c>
      <c r="C10" s="159">
        <v>20854</v>
      </c>
      <c r="D10" s="159"/>
      <c r="E10" s="159">
        <v>20854</v>
      </c>
    </row>
    <row r="11" spans="1:5" s="57" customFormat="1" ht="12" customHeight="1">
      <c r="A11" s="367" t="s">
        <v>74</v>
      </c>
      <c r="B11" s="319" t="s">
        <v>225</v>
      </c>
      <c r="C11" s="159">
        <v>14602</v>
      </c>
      <c r="D11" s="159">
        <v>20129</v>
      </c>
      <c r="E11" s="159">
        <v>34731</v>
      </c>
    </row>
    <row r="12" spans="1:5" s="57" customFormat="1" ht="12" customHeight="1">
      <c r="A12" s="367" t="s">
        <v>75</v>
      </c>
      <c r="B12" s="319" t="s">
        <v>226</v>
      </c>
      <c r="C12" s="159">
        <v>1420</v>
      </c>
      <c r="D12" s="159"/>
      <c r="E12" s="159">
        <v>1420</v>
      </c>
    </row>
    <row r="13" spans="1:5" s="57" customFormat="1" ht="12" customHeigh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thickBot="1">
      <c r="A14" s="368" t="s">
        <v>76</v>
      </c>
      <c r="B14" s="154" t="s">
        <v>228</v>
      </c>
      <c r="C14" s="377"/>
      <c r="D14" s="377"/>
      <c r="E14" s="377"/>
    </row>
    <row r="15" spans="1:5" s="56" customFormat="1" ht="21.75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0</v>
      </c>
      <c r="E15" s="157">
        <f>+E16+E17+E18+E19+E20</f>
        <v>0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153" t="s">
        <v>234</v>
      </c>
      <c r="C20" s="159"/>
      <c r="D20" s="159"/>
      <c r="E20" s="159"/>
    </row>
    <row r="21" spans="1:5" s="57" customFormat="1" ht="12" customHeight="1" thickBot="1">
      <c r="A21" s="368" t="s">
        <v>89</v>
      </c>
      <c r="B21" s="154" t="s">
        <v>235</v>
      </c>
      <c r="C21" s="161"/>
      <c r="D21" s="161"/>
      <c r="E21" s="161"/>
    </row>
    <row r="22" spans="1:5" s="57" customFormat="1" ht="23.25" customHeight="1" thickBot="1">
      <c r="A22" s="24" t="s">
        <v>11</v>
      </c>
      <c r="B22" s="18" t="s">
        <v>236</v>
      </c>
      <c r="C22" s="157">
        <f>+C23+C24+C25+C26+C27</f>
        <v>0</v>
      </c>
      <c r="D22" s="157">
        <f>+D23+D24+D25+D26+D27</f>
        <v>271</v>
      </c>
      <c r="E22" s="157">
        <f>+E23+E24+E25+E26+E27</f>
        <v>271</v>
      </c>
    </row>
    <row r="23" spans="1:5" s="57" customFormat="1" ht="12" customHeight="1">
      <c r="A23" s="366" t="s">
        <v>61</v>
      </c>
      <c r="B23" s="317" t="s">
        <v>237</v>
      </c>
      <c r="C23" s="160"/>
      <c r="D23" s="160">
        <v>271</v>
      </c>
      <c r="E23" s="160">
        <v>271</v>
      </c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243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319" t="s">
        <v>258</v>
      </c>
      <c r="C38" s="159"/>
      <c r="D38" s="159"/>
      <c r="E38" s="159"/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/>
      <c r="E41" s="159"/>
    </row>
    <row r="42" spans="1:5" s="56" customFormat="1" ht="12" customHeigh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278</v>
      </c>
      <c r="C53" s="157">
        <f>SUM(C54:C56)</f>
        <v>13748</v>
      </c>
      <c r="D53" s="157">
        <f>SUM(D54:D56)</f>
        <v>-12397</v>
      </c>
      <c r="E53" s="157">
        <f>SUM(E54:E56)</f>
        <v>1351</v>
      </c>
    </row>
    <row r="54" spans="1:5" s="57" customFormat="1" ht="12" customHeigh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319" t="s">
        <v>282</v>
      </c>
      <c r="C56" s="159">
        <v>13748</v>
      </c>
      <c r="D56" s="159">
        <v>-12397</v>
      </c>
      <c r="E56" s="159">
        <v>1351</v>
      </c>
    </row>
    <row r="57" spans="1:5" s="57" customFormat="1" ht="12" customHeight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285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/>
      <c r="D61" s="162"/>
      <c r="E61" s="162"/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136320</v>
      </c>
      <c r="D63" s="163">
        <f>+D8+D15+D22+D29+D36+D47+D53+D58</f>
        <v>8003</v>
      </c>
      <c r="E63" s="163">
        <f>+E8+E15+E22+E29+E36+E47+E53+E58</f>
        <v>144323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0</v>
      </c>
      <c r="D73" s="157">
        <f>SUM(D74:D75)</f>
        <v>0</v>
      </c>
      <c r="E73" s="157">
        <f>SUM(E74:E75)</f>
        <v>0</v>
      </c>
    </row>
    <row r="74" spans="1:5" s="57" customFormat="1" ht="12" customHeight="1">
      <c r="A74" s="366" t="s">
        <v>310</v>
      </c>
      <c r="B74" s="317" t="s">
        <v>311</v>
      </c>
      <c r="C74" s="162"/>
      <c r="D74" s="162"/>
      <c r="E74" s="162"/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321</v>
      </c>
      <c r="C79" s="162"/>
      <c r="D79" s="162"/>
      <c r="E79" s="162"/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0</v>
      </c>
      <c r="D86" s="163">
        <f>+D64+D68+D73+D76+D80+D85</f>
        <v>0</v>
      </c>
      <c r="E86" s="163">
        <f>+E64+E68+E73+E76+E80+E85</f>
        <v>0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136320</v>
      </c>
      <c r="D87" s="163">
        <f>+D63+D86</f>
        <v>8003</v>
      </c>
      <c r="E87" s="163">
        <f>+E63+E86</f>
        <v>144323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38092</v>
      </c>
      <c r="D91" s="156">
        <f>SUM(D92:D96)</f>
        <v>8003</v>
      </c>
      <c r="E91" s="156">
        <f>SUM(E92:E96)</f>
        <v>46095</v>
      </c>
    </row>
    <row r="92" spans="1:5" ht="12" customHeight="1">
      <c r="A92" s="379" t="s">
        <v>72</v>
      </c>
      <c r="B92" s="7" t="s">
        <v>38</v>
      </c>
      <c r="C92" s="158">
        <v>12235</v>
      </c>
      <c r="D92" s="158">
        <v>327</v>
      </c>
      <c r="E92" s="158">
        <v>12562</v>
      </c>
    </row>
    <row r="93" spans="1:5" ht="12" customHeight="1">
      <c r="A93" s="367" t="s">
        <v>73</v>
      </c>
      <c r="B93" s="5" t="s">
        <v>133</v>
      </c>
      <c r="C93" s="159">
        <v>3309</v>
      </c>
      <c r="D93" s="159"/>
      <c r="E93" s="159">
        <v>3309</v>
      </c>
    </row>
    <row r="94" spans="1:5" ht="12" customHeight="1">
      <c r="A94" s="367" t="s">
        <v>74</v>
      </c>
      <c r="B94" s="5" t="s">
        <v>100</v>
      </c>
      <c r="C94" s="161">
        <v>22548</v>
      </c>
      <c r="D94" s="161">
        <v>4859</v>
      </c>
      <c r="E94" s="161">
        <v>27407</v>
      </c>
    </row>
    <row r="95" spans="1:5" ht="12" customHeight="1">
      <c r="A95" s="367" t="s">
        <v>75</v>
      </c>
      <c r="B95" s="8" t="s">
        <v>134</v>
      </c>
      <c r="C95" s="161"/>
      <c r="D95" s="161"/>
      <c r="E95" s="161"/>
    </row>
    <row r="96" spans="1:5" ht="12" customHeight="1">
      <c r="A96" s="367" t="s">
        <v>84</v>
      </c>
      <c r="B96" s="16" t="s">
        <v>135</v>
      </c>
      <c r="C96" s="161"/>
      <c r="D96" s="161">
        <v>2817</v>
      </c>
      <c r="E96" s="161">
        <v>2817</v>
      </c>
    </row>
    <row r="97" spans="1:5" ht="12" customHeight="1">
      <c r="A97" s="367" t="s">
        <v>76</v>
      </c>
      <c r="B97" s="5" t="s">
        <v>339</v>
      </c>
      <c r="C97" s="161"/>
      <c r="D97" s="161">
        <v>2817</v>
      </c>
      <c r="E97" s="161">
        <v>2817</v>
      </c>
    </row>
    <row r="98" spans="1:5" ht="12" customHeight="1">
      <c r="A98" s="367" t="s">
        <v>77</v>
      </c>
      <c r="B98" s="71" t="s">
        <v>340</v>
      </c>
      <c r="C98" s="161"/>
      <c r="D98" s="161"/>
      <c r="E98" s="161"/>
    </row>
    <row r="99" spans="1:5" ht="12" customHeight="1">
      <c r="A99" s="367" t="s">
        <v>85</v>
      </c>
      <c r="B99" s="72" t="s">
        <v>341</v>
      </c>
      <c r="C99" s="161"/>
      <c r="D99" s="161"/>
      <c r="E99" s="161"/>
    </row>
    <row r="100" spans="1:5" ht="12" customHeight="1">
      <c r="A100" s="367" t="s">
        <v>86</v>
      </c>
      <c r="B100" s="72" t="s">
        <v>342</v>
      </c>
      <c r="C100" s="161"/>
      <c r="D100" s="161"/>
      <c r="E100" s="161"/>
    </row>
    <row r="101" spans="1:5" ht="12" customHeight="1">
      <c r="A101" s="367" t="s">
        <v>87</v>
      </c>
      <c r="B101" s="71" t="s">
        <v>343</v>
      </c>
      <c r="C101" s="161"/>
      <c r="D101" s="161"/>
      <c r="E101" s="161"/>
    </row>
    <row r="102" spans="1:5" ht="12" customHeight="1">
      <c r="A102" s="367" t="s">
        <v>88</v>
      </c>
      <c r="B102" s="71" t="s">
        <v>344</v>
      </c>
      <c r="C102" s="161"/>
      <c r="D102" s="161"/>
      <c r="E102" s="161"/>
    </row>
    <row r="103" spans="1:5" ht="12" customHeight="1">
      <c r="A103" s="367" t="s">
        <v>90</v>
      </c>
      <c r="B103" s="72" t="s">
        <v>345</v>
      </c>
      <c r="C103" s="161"/>
      <c r="D103" s="161"/>
      <c r="E103" s="161"/>
    </row>
    <row r="104" spans="1:5" ht="12" customHeigh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351</v>
      </c>
      <c r="C107" s="157">
        <f>+C108+C110+C112</f>
        <v>0</v>
      </c>
      <c r="D107" s="157">
        <f>+D108+D110+D112</f>
        <v>0</v>
      </c>
      <c r="E107" s="157">
        <f>+E108+E110+E112</f>
        <v>0</v>
      </c>
    </row>
    <row r="108" spans="1:5" ht="12" customHeight="1">
      <c r="A108" s="366" t="s">
        <v>78</v>
      </c>
      <c r="B108" s="5" t="s">
        <v>180</v>
      </c>
      <c r="C108" s="160"/>
      <c r="D108" s="160"/>
      <c r="E108" s="160"/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/>
      <c r="D110" s="159"/>
      <c r="E110" s="159"/>
    </row>
    <row r="111" spans="1:5" ht="12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12" customHeigh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38092</v>
      </c>
      <c r="D124" s="157">
        <f>+D91+D107+D121</f>
        <v>8003</v>
      </c>
      <c r="E124" s="157">
        <f>+E91+E107+E121</f>
        <v>46095</v>
      </c>
    </row>
    <row r="125" spans="1:5" ht="21.75" customHeight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>
      <c r="A126" s="366" t="s">
        <v>65</v>
      </c>
      <c r="B126" s="6" t="s">
        <v>365</v>
      </c>
      <c r="C126" s="320"/>
      <c r="D126" s="320"/>
      <c r="E126" s="320"/>
    </row>
    <row r="127" spans="1:5" ht="12" customHeight="1">
      <c r="A127" s="366" t="s">
        <v>66</v>
      </c>
      <c r="B127" s="6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" t="s">
        <v>367</v>
      </c>
      <c r="C128" s="320"/>
      <c r="D128" s="320"/>
      <c r="E128" s="320"/>
    </row>
    <row r="129" spans="1:5" ht="12" customHeight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1" t="s">
        <v>373</v>
      </c>
      <c r="C134" s="163">
        <f>+C135+C136+C137+C138</f>
        <v>98228</v>
      </c>
      <c r="D134" s="163">
        <f>+D135+D136+D137+D138</f>
        <v>0</v>
      </c>
      <c r="E134" s="163">
        <f>+E135+E136+E137+E138</f>
        <v>98228</v>
      </c>
    </row>
    <row r="135" spans="1:5" s="58" customFormat="1" ht="12" customHeigh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6" t="s">
        <v>534</v>
      </c>
      <c r="C137" s="320">
        <v>98228</v>
      </c>
      <c r="D137" s="320"/>
      <c r="E137" s="320">
        <v>98228</v>
      </c>
    </row>
    <row r="138" spans="1:5" s="58" customFormat="1" ht="12" customHeight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>
      <c r="A140" s="366" t="s">
        <v>131</v>
      </c>
      <c r="B140" s="6" t="s">
        <v>379</v>
      </c>
      <c r="C140" s="320"/>
      <c r="D140" s="320"/>
      <c r="E140" s="320"/>
    </row>
    <row r="141" spans="1:5" ht="12" customHeight="1">
      <c r="A141" s="366" t="s">
        <v>132</v>
      </c>
      <c r="B141" s="6" t="s">
        <v>380</v>
      </c>
      <c r="C141" s="320"/>
      <c r="D141" s="320"/>
      <c r="E141" s="320"/>
    </row>
    <row r="142" spans="1:5" ht="15" customHeight="1">
      <c r="A142" s="366" t="s">
        <v>182</v>
      </c>
      <c r="B142" s="6" t="s">
        <v>381</v>
      </c>
      <c r="C142" s="320"/>
      <c r="D142" s="320"/>
      <c r="E142" s="320"/>
    </row>
    <row r="143" spans="1:5" ht="13.5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thickBot="1">
      <c r="A144" s="24" t="s">
        <v>17</v>
      </c>
      <c r="B144" s="61" t="s">
        <v>383</v>
      </c>
      <c r="C144" s="348">
        <f>+C125+C129+C134+C139</f>
        <v>98228</v>
      </c>
      <c r="D144" s="348">
        <f>+D125+D129+D134+D139</f>
        <v>0</v>
      </c>
      <c r="E144" s="348">
        <f>+E125+E129+E134+E139</f>
        <v>98228</v>
      </c>
    </row>
    <row r="145" spans="1:5" ht="14.25" customHeight="1" thickBot="1">
      <c r="A145" s="382" t="s">
        <v>18</v>
      </c>
      <c r="B145" s="216" t="s">
        <v>384</v>
      </c>
      <c r="C145" s="348">
        <f>+C124+C144</f>
        <v>136320</v>
      </c>
      <c r="D145" s="348">
        <f>+D124+D144</f>
        <v>8003</v>
      </c>
      <c r="E145" s="348">
        <f>+E124+E144</f>
        <v>144323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workbookViewId="0" topLeftCell="A1">
      <selection activeCell="J16" sqref="J16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544</v>
      </c>
    </row>
    <row r="2" spans="1:5" s="54" customFormat="1" ht="15.75" customHeight="1">
      <c r="A2" s="311" t="s">
        <v>53</v>
      </c>
      <c r="B2" s="510" t="s">
        <v>176</v>
      </c>
      <c r="C2" s="511"/>
      <c r="D2" s="512"/>
      <c r="E2" s="212"/>
    </row>
    <row r="3" spans="1:5" s="54" customFormat="1" ht="24.75" thickBot="1">
      <c r="A3" s="365" t="s">
        <v>155</v>
      </c>
      <c r="B3" s="513" t="s">
        <v>476</v>
      </c>
      <c r="C3" s="514"/>
      <c r="D3" s="515"/>
      <c r="E3" s="383"/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533</v>
      </c>
      <c r="E5" s="129" t="s">
        <v>217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18" t="s">
        <v>222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>
      <c r="A9" s="366" t="s">
        <v>72</v>
      </c>
      <c r="B9" s="317" t="s">
        <v>223</v>
      </c>
      <c r="C9" s="160"/>
      <c r="D9" s="160"/>
      <c r="E9" s="160"/>
    </row>
    <row r="10" spans="1:5" s="57" customFormat="1" ht="12" customHeigh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>
      <c r="A11" s="367" t="s">
        <v>74</v>
      </c>
      <c r="B11" s="319" t="s">
        <v>225</v>
      </c>
      <c r="C11" s="159"/>
      <c r="D11" s="159"/>
      <c r="E11" s="159"/>
    </row>
    <row r="12" spans="1:5" s="57" customFormat="1" ht="12" customHeigh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21.75" customHeight="1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5029</v>
      </c>
      <c r="E15" s="157">
        <f>+E16+E17+E18+E19+E20</f>
        <v>5029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319" t="s">
        <v>234</v>
      </c>
      <c r="C20" s="159"/>
      <c r="D20" s="159">
        <v>5029</v>
      </c>
      <c r="E20" s="159">
        <v>5029</v>
      </c>
    </row>
    <row r="21" spans="1:5" s="57" customFormat="1" ht="12" customHeight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21" customHeight="1" thickBot="1">
      <c r="A22" s="24" t="s">
        <v>11</v>
      </c>
      <c r="B22" s="18" t="s">
        <v>236</v>
      </c>
      <c r="C22" s="157">
        <f>+C23+C24+C25+C26+C27</f>
        <v>0</v>
      </c>
      <c r="D22" s="157">
        <f>+D23+D24+D25+D26+D27</f>
        <v>0</v>
      </c>
      <c r="E22" s="157">
        <f>+E23+E24+E25+E26+E27</f>
        <v>0</v>
      </c>
    </row>
    <row r="23" spans="1:5" s="57" customFormat="1" ht="12" customHeigh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243</v>
      </c>
      <c r="C29" s="163">
        <f>+C30+C33+C34+C35</f>
        <v>20620</v>
      </c>
      <c r="D29" s="163">
        <f>+D30+D33+D34+D35</f>
        <v>0</v>
      </c>
      <c r="E29" s="163">
        <f>+E30+E33+E34+E35</f>
        <v>20620</v>
      </c>
    </row>
    <row r="30" spans="1:5" s="56" customFormat="1" ht="12" customHeight="1">
      <c r="A30" s="366" t="s">
        <v>244</v>
      </c>
      <c r="B30" s="317" t="s">
        <v>245</v>
      </c>
      <c r="C30" s="369">
        <f>+C31+C32</f>
        <v>17700</v>
      </c>
      <c r="D30" s="369">
        <f>+D31+D32</f>
        <v>0</v>
      </c>
      <c r="E30" s="369">
        <v>17700</v>
      </c>
    </row>
    <row r="31" spans="1:5" s="56" customFormat="1" ht="12" customHeigh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>
      <c r="A32" s="367" t="s">
        <v>248</v>
      </c>
      <c r="B32" s="319" t="s">
        <v>249</v>
      </c>
      <c r="C32" s="159">
        <v>17700</v>
      </c>
      <c r="D32" s="159"/>
      <c r="E32" s="159">
        <v>17700</v>
      </c>
    </row>
    <row r="33" spans="1:5" s="56" customFormat="1" ht="12" customHeight="1">
      <c r="A33" s="367" t="s">
        <v>250</v>
      </c>
      <c r="B33" s="319" t="s">
        <v>251</v>
      </c>
      <c r="C33" s="159">
        <v>2600</v>
      </c>
      <c r="D33" s="159"/>
      <c r="E33" s="159">
        <v>2600</v>
      </c>
    </row>
    <row r="34" spans="1:5" s="56" customFormat="1" ht="12" customHeigh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322" t="s">
        <v>255</v>
      </c>
      <c r="C35" s="161">
        <v>320</v>
      </c>
      <c r="D35" s="161"/>
      <c r="E35" s="161">
        <v>320</v>
      </c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319" t="s">
        <v>258</v>
      </c>
      <c r="C38" s="159"/>
      <c r="D38" s="159"/>
      <c r="E38" s="159"/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/>
      <c r="E41" s="159"/>
    </row>
    <row r="42" spans="1:5" s="56" customFormat="1" ht="12" customHeigh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278</v>
      </c>
      <c r="C53" s="157">
        <f>SUM(C54:C56)</f>
        <v>58082</v>
      </c>
      <c r="D53" s="157">
        <f>SUM(D54:D56)</f>
        <v>0</v>
      </c>
      <c r="E53" s="157">
        <f>SUM(E54:E56)</f>
        <v>58082</v>
      </c>
    </row>
    <row r="54" spans="1:5" s="57" customFormat="1" ht="12" customHeigh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319" t="s">
        <v>282</v>
      </c>
      <c r="C56" s="159">
        <v>58082</v>
      </c>
      <c r="D56" s="159"/>
      <c r="E56" s="159">
        <v>58082</v>
      </c>
    </row>
    <row r="57" spans="1:5" s="57" customFormat="1" ht="12" customHeight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285</v>
      </c>
      <c r="C58" s="157">
        <f>SUM(C59:C61)</f>
        <v>59939</v>
      </c>
      <c r="D58" s="157">
        <f>SUM(D59:D61)</f>
        <v>0</v>
      </c>
      <c r="E58" s="157">
        <f>SUM(E59:E61)</f>
        <v>59939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>
        <v>59939</v>
      </c>
      <c r="D61" s="162"/>
      <c r="E61" s="162">
        <v>59939</v>
      </c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138641</v>
      </c>
      <c r="D63" s="163">
        <f>+D8+D15+D22+D29+D36+D47+D53+D58</f>
        <v>5029</v>
      </c>
      <c r="E63" s="163">
        <f>+E8+E15+E22+E29+E36+E47+E53+E58</f>
        <v>143670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15644</v>
      </c>
      <c r="D73" s="157">
        <f>SUM(D74:D75)</f>
        <v>0</v>
      </c>
      <c r="E73" s="157">
        <f>SUM(E74:E75)</f>
        <v>15644</v>
      </c>
    </row>
    <row r="74" spans="1:5" s="57" customFormat="1" ht="12" customHeight="1">
      <c r="A74" s="366" t="s">
        <v>310</v>
      </c>
      <c r="B74" s="317" t="s">
        <v>311</v>
      </c>
      <c r="C74" s="162">
        <v>15644</v>
      </c>
      <c r="D74" s="162"/>
      <c r="E74" s="162">
        <v>15644</v>
      </c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321</v>
      </c>
      <c r="C79" s="162"/>
      <c r="D79" s="162"/>
      <c r="E79" s="162"/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15644</v>
      </c>
      <c r="D86" s="163">
        <f>+D64+D68+D73+D76+D80+D85</f>
        <v>0</v>
      </c>
      <c r="E86" s="163">
        <f>+E64+E68+E73+E76+E80+E85</f>
        <v>15644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154285</v>
      </c>
      <c r="D87" s="163">
        <f>+D63+D86</f>
        <v>5029</v>
      </c>
      <c r="E87" s="163">
        <f>+E63+E86</f>
        <v>159314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81771</v>
      </c>
      <c r="D91" s="156">
        <f>SUM(D92:D96)</f>
        <v>-470</v>
      </c>
      <c r="E91" s="156">
        <f>SUM(E92:E96)</f>
        <v>81301</v>
      </c>
    </row>
    <row r="92" spans="1:5" ht="12" customHeight="1">
      <c r="A92" s="379" t="s">
        <v>72</v>
      </c>
      <c r="B92" s="7" t="s">
        <v>38</v>
      </c>
      <c r="C92" s="158">
        <v>49370</v>
      </c>
      <c r="D92" s="158"/>
      <c r="E92" s="158">
        <v>49370</v>
      </c>
    </row>
    <row r="93" spans="1:5" ht="12" customHeight="1">
      <c r="A93" s="367" t="s">
        <v>73</v>
      </c>
      <c r="B93" s="5" t="s">
        <v>133</v>
      </c>
      <c r="C93" s="159">
        <v>6913</v>
      </c>
      <c r="D93" s="159"/>
      <c r="E93" s="159">
        <v>6913</v>
      </c>
    </row>
    <row r="94" spans="1:5" ht="12" customHeight="1">
      <c r="A94" s="367" t="s">
        <v>74</v>
      </c>
      <c r="B94" s="5" t="s">
        <v>100</v>
      </c>
      <c r="C94" s="161">
        <v>6037</v>
      </c>
      <c r="D94" s="161"/>
      <c r="E94" s="161">
        <v>6037</v>
      </c>
    </row>
    <row r="95" spans="1:5" ht="12" customHeight="1">
      <c r="A95" s="367" t="s">
        <v>75</v>
      </c>
      <c r="B95" s="8" t="s">
        <v>134</v>
      </c>
      <c r="C95" s="161">
        <v>12515</v>
      </c>
      <c r="D95" s="161">
        <v>-10000</v>
      </c>
      <c r="E95" s="161">
        <v>2515</v>
      </c>
    </row>
    <row r="96" spans="1:5" ht="12" customHeight="1">
      <c r="A96" s="367" t="s">
        <v>84</v>
      </c>
      <c r="B96" s="16" t="s">
        <v>135</v>
      </c>
      <c r="C96" s="161">
        <v>6936</v>
      </c>
      <c r="D96" s="161">
        <v>9530</v>
      </c>
      <c r="E96" s="161">
        <v>16466</v>
      </c>
    </row>
    <row r="97" spans="1:5" ht="12" customHeight="1">
      <c r="A97" s="367" t="s">
        <v>76</v>
      </c>
      <c r="B97" s="5" t="s">
        <v>339</v>
      </c>
      <c r="C97" s="161"/>
      <c r="D97" s="161"/>
      <c r="E97" s="161"/>
    </row>
    <row r="98" spans="1:5" ht="12" customHeight="1">
      <c r="A98" s="367" t="s">
        <v>77</v>
      </c>
      <c r="B98" s="71" t="s">
        <v>340</v>
      </c>
      <c r="C98" s="161"/>
      <c r="D98" s="161"/>
      <c r="E98" s="161"/>
    </row>
    <row r="99" spans="1:5" ht="12" customHeight="1">
      <c r="A99" s="367" t="s">
        <v>85</v>
      </c>
      <c r="B99" s="72" t="s">
        <v>341</v>
      </c>
      <c r="C99" s="161"/>
      <c r="D99" s="161"/>
      <c r="E99" s="161"/>
    </row>
    <row r="100" spans="1:5" ht="12" customHeight="1">
      <c r="A100" s="367" t="s">
        <v>86</v>
      </c>
      <c r="B100" s="72" t="s">
        <v>342</v>
      </c>
      <c r="C100" s="161"/>
      <c r="D100" s="161"/>
      <c r="E100" s="161"/>
    </row>
    <row r="101" spans="1:5" ht="12" customHeight="1">
      <c r="A101" s="367" t="s">
        <v>87</v>
      </c>
      <c r="B101" s="71" t="s">
        <v>343</v>
      </c>
      <c r="C101" s="161">
        <v>4636</v>
      </c>
      <c r="D101" s="161"/>
      <c r="E101" s="161">
        <v>4636</v>
      </c>
    </row>
    <row r="102" spans="1:5" ht="12" customHeight="1">
      <c r="A102" s="367" t="s">
        <v>88</v>
      </c>
      <c r="B102" s="71" t="s">
        <v>344</v>
      </c>
      <c r="C102" s="161"/>
      <c r="D102" s="161"/>
      <c r="E102" s="161"/>
    </row>
    <row r="103" spans="1:5" ht="12" customHeight="1">
      <c r="A103" s="367" t="s">
        <v>90</v>
      </c>
      <c r="B103" s="72" t="s">
        <v>345</v>
      </c>
      <c r="C103" s="161"/>
      <c r="D103" s="161"/>
      <c r="E103" s="161"/>
    </row>
    <row r="104" spans="1:5" ht="12" customHeigh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74" t="s">
        <v>350</v>
      </c>
      <c r="C106" s="164">
        <v>2300</v>
      </c>
      <c r="D106" s="164">
        <v>9530</v>
      </c>
      <c r="E106" s="164">
        <v>11830</v>
      </c>
    </row>
    <row r="107" spans="1:5" ht="12" customHeight="1" thickBot="1">
      <c r="A107" s="24" t="s">
        <v>10</v>
      </c>
      <c r="B107" s="22" t="s">
        <v>351</v>
      </c>
      <c r="C107" s="157">
        <f>+C108+C110+C112</f>
        <v>72514</v>
      </c>
      <c r="D107" s="157">
        <f>+D108+D110+D112</f>
        <v>456</v>
      </c>
      <c r="E107" s="157">
        <f>+E108+E110+E112</f>
        <v>72970</v>
      </c>
    </row>
    <row r="108" spans="1:5" ht="12" customHeight="1">
      <c r="A108" s="366" t="s">
        <v>78</v>
      </c>
      <c r="B108" s="5" t="s">
        <v>180</v>
      </c>
      <c r="C108" s="160"/>
      <c r="D108" s="160">
        <v>457</v>
      </c>
      <c r="E108" s="160">
        <v>457</v>
      </c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>
        <v>72514</v>
      </c>
      <c r="D110" s="159">
        <v>-1</v>
      </c>
      <c r="E110" s="159">
        <v>72513</v>
      </c>
    </row>
    <row r="111" spans="1:5" ht="12" customHeight="1">
      <c r="A111" s="366" t="s">
        <v>81</v>
      </c>
      <c r="B111" s="9" t="s">
        <v>353</v>
      </c>
      <c r="C111" s="320">
        <v>66133</v>
      </c>
      <c r="D111" s="320"/>
      <c r="E111" s="320">
        <v>66133</v>
      </c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12" customHeigh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154285</v>
      </c>
      <c r="D124" s="157">
        <f>+D91+D107+D121</f>
        <v>-14</v>
      </c>
      <c r="E124" s="157">
        <f>+E91+E107+E121</f>
        <v>154271</v>
      </c>
    </row>
    <row r="125" spans="1:5" ht="19.5" customHeight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5043</v>
      </c>
      <c r="E125" s="157">
        <f>+E126+E127+E128</f>
        <v>5043</v>
      </c>
    </row>
    <row r="126" spans="1:5" ht="12" customHeight="1">
      <c r="A126" s="366" t="s">
        <v>65</v>
      </c>
      <c r="B126" s="6" t="s">
        <v>365</v>
      </c>
      <c r="C126" s="320"/>
      <c r="D126" s="320"/>
      <c r="E126" s="320"/>
    </row>
    <row r="127" spans="1:5" ht="12" customHeight="1">
      <c r="A127" s="366" t="s">
        <v>66</v>
      </c>
      <c r="B127" s="6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" t="s">
        <v>367</v>
      </c>
      <c r="C128" s="320"/>
      <c r="D128" s="320">
        <v>5043</v>
      </c>
      <c r="E128" s="320">
        <v>5043</v>
      </c>
    </row>
    <row r="129" spans="1:5" ht="12" customHeight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1" t="s">
        <v>373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6" t="s">
        <v>376</v>
      </c>
      <c r="C137" s="320"/>
      <c r="D137" s="320"/>
      <c r="E137" s="320"/>
    </row>
    <row r="138" spans="1:5" s="58" customFormat="1" ht="12" customHeight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>
      <c r="A140" s="366" t="s">
        <v>131</v>
      </c>
      <c r="B140" s="6" t="s">
        <v>379</v>
      </c>
      <c r="C140" s="320"/>
      <c r="D140" s="320"/>
      <c r="E140" s="320"/>
    </row>
    <row r="141" spans="1:5" ht="12" customHeight="1">
      <c r="A141" s="366" t="s">
        <v>132</v>
      </c>
      <c r="B141" s="6" t="s">
        <v>380</v>
      </c>
      <c r="C141" s="320"/>
      <c r="D141" s="320"/>
      <c r="E141" s="320"/>
    </row>
    <row r="142" spans="1:5" ht="15" customHeight="1">
      <c r="A142" s="366" t="s">
        <v>182</v>
      </c>
      <c r="B142" s="6" t="s">
        <v>381</v>
      </c>
      <c r="C142" s="320"/>
      <c r="D142" s="320"/>
      <c r="E142" s="320"/>
    </row>
    <row r="143" spans="1:5" ht="13.5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thickBot="1">
      <c r="A144" s="24" t="s">
        <v>17</v>
      </c>
      <c r="B144" s="61" t="s">
        <v>383</v>
      </c>
      <c r="C144" s="348">
        <f>+C125+C129+C134+C139</f>
        <v>0</v>
      </c>
      <c r="D144" s="348">
        <f>+D125+D129+D134+D139</f>
        <v>5043</v>
      </c>
      <c r="E144" s="348">
        <f>+E125+E129+E134+E139</f>
        <v>5043</v>
      </c>
    </row>
    <row r="145" spans="1:5" ht="14.25" customHeight="1" thickBot="1">
      <c r="A145" s="382" t="s">
        <v>18</v>
      </c>
      <c r="B145" s="216" t="s">
        <v>384</v>
      </c>
      <c r="C145" s="348">
        <f>+C124+C144</f>
        <v>154285</v>
      </c>
      <c r="D145" s="348">
        <f>+D124+D144</f>
        <v>5029</v>
      </c>
      <c r="E145" s="348">
        <f>+E124+E144</f>
        <v>159314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workbookViewId="0" topLeftCell="A1">
      <selection activeCell="E16" sqref="E16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536</v>
      </c>
    </row>
    <row r="2" spans="1:5" s="54" customFormat="1" ht="15.75" customHeight="1">
      <c r="A2" s="311" t="s">
        <v>53</v>
      </c>
      <c r="B2" s="510" t="s">
        <v>176</v>
      </c>
      <c r="C2" s="511"/>
      <c r="D2" s="512"/>
      <c r="E2" s="212"/>
    </row>
    <row r="3" spans="1:5" s="54" customFormat="1" ht="24.75" thickBot="1">
      <c r="A3" s="365" t="s">
        <v>155</v>
      </c>
      <c r="B3" s="513" t="s">
        <v>477</v>
      </c>
      <c r="C3" s="514"/>
      <c r="D3" s="515"/>
      <c r="E3" s="383"/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533</v>
      </c>
      <c r="E5" s="129" t="s">
        <v>217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18" t="s">
        <v>222</v>
      </c>
      <c r="C8" s="157">
        <f>+C9+C10+C11+C12+C13+C14</f>
        <v>43950</v>
      </c>
      <c r="D8" s="157">
        <f>+D9+D10+D11+D12+D13+D14</f>
        <v>0</v>
      </c>
      <c r="E8" s="157">
        <f>+E9+E10+E11+E12+E13+E14</f>
        <v>43950</v>
      </c>
    </row>
    <row r="9" spans="1:5" s="56" customFormat="1" ht="12" customHeight="1">
      <c r="A9" s="366" t="s">
        <v>72</v>
      </c>
      <c r="B9" s="317" t="s">
        <v>223</v>
      </c>
      <c r="C9" s="160"/>
      <c r="D9" s="160"/>
      <c r="E9" s="160"/>
    </row>
    <row r="10" spans="1:5" s="57" customFormat="1" ht="12" customHeigh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>
      <c r="A11" s="367" t="s">
        <v>74</v>
      </c>
      <c r="B11" s="319" t="s">
        <v>225</v>
      </c>
      <c r="C11" s="159">
        <v>43950</v>
      </c>
      <c r="D11" s="159"/>
      <c r="E11" s="159">
        <v>43950</v>
      </c>
    </row>
    <row r="12" spans="1:5" s="57" customFormat="1" ht="12" customHeigh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21.75" customHeight="1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0</v>
      </c>
      <c r="E15" s="157">
        <f>+E16+E17+E18+E19+E20</f>
        <v>0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319" t="s">
        <v>234</v>
      </c>
      <c r="C20" s="159"/>
      <c r="D20" s="159"/>
      <c r="E20" s="159"/>
    </row>
    <row r="21" spans="1:5" s="57" customFormat="1" ht="12" customHeight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25.5" customHeight="1" thickBot="1">
      <c r="A22" s="24" t="s">
        <v>11</v>
      </c>
      <c r="B22" s="18" t="s">
        <v>236</v>
      </c>
      <c r="C22" s="157">
        <f>+C23+C24+C25+C26+C27</f>
        <v>0</v>
      </c>
      <c r="D22" s="157">
        <f>+D23+D24+D25+D26+D27</f>
        <v>0</v>
      </c>
      <c r="E22" s="157">
        <f>+E23+E24+E25+E26+E27</f>
        <v>0</v>
      </c>
    </row>
    <row r="23" spans="1:5" s="57" customFormat="1" ht="12" customHeigh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243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319" t="s">
        <v>258</v>
      </c>
      <c r="C38" s="159"/>
      <c r="D38" s="159"/>
      <c r="E38" s="159"/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/>
      <c r="E41" s="159"/>
    </row>
    <row r="42" spans="1:5" s="56" customFormat="1" ht="12" customHeigh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278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319" t="s">
        <v>282</v>
      </c>
      <c r="C56" s="159"/>
      <c r="D56" s="159"/>
      <c r="E56" s="159"/>
    </row>
    <row r="57" spans="1:5" s="57" customFormat="1" ht="12" customHeight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285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/>
      <c r="D61" s="162"/>
      <c r="E61" s="162"/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43950</v>
      </c>
      <c r="D63" s="163">
        <f>+D8+D15+D22+D29+D36+D47+D53+D58</f>
        <v>0</v>
      </c>
      <c r="E63" s="163">
        <f>+E8+E15+E22+E29+E36+E47+E53+E58</f>
        <v>43950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0</v>
      </c>
      <c r="D73" s="157">
        <f>SUM(D74:D75)</f>
        <v>0</v>
      </c>
      <c r="E73" s="157">
        <f>SUM(E74:E75)</f>
        <v>0</v>
      </c>
    </row>
    <row r="74" spans="1:5" s="57" customFormat="1" ht="12" customHeight="1">
      <c r="A74" s="366" t="s">
        <v>310</v>
      </c>
      <c r="B74" s="317" t="s">
        <v>311</v>
      </c>
      <c r="C74" s="162"/>
      <c r="D74" s="162"/>
      <c r="E74" s="162"/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321</v>
      </c>
      <c r="C79" s="162"/>
      <c r="D79" s="162"/>
      <c r="E79" s="162"/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0</v>
      </c>
      <c r="D86" s="163">
        <f>+D64+D68+D73+D76+D80+D85</f>
        <v>0</v>
      </c>
      <c r="E86" s="163">
        <f>+E64+E68+E73+E76+E80+E85</f>
        <v>0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43950</v>
      </c>
      <c r="D87" s="163">
        <f>+D63+D86</f>
        <v>0</v>
      </c>
      <c r="E87" s="163">
        <f>+E63+E86</f>
        <v>43950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43950</v>
      </c>
      <c r="D91" s="156">
        <f>SUM(D92:D96)</f>
        <v>0</v>
      </c>
      <c r="E91" s="156">
        <f>SUM(E92:E96)</f>
        <v>43950</v>
      </c>
    </row>
    <row r="92" spans="1:5" ht="12" customHeight="1">
      <c r="A92" s="379" t="s">
        <v>72</v>
      </c>
      <c r="B92" s="7" t="s">
        <v>38</v>
      </c>
      <c r="C92" s="158"/>
      <c r="D92" s="158"/>
      <c r="E92" s="158"/>
    </row>
    <row r="93" spans="1:5" ht="12" customHeight="1">
      <c r="A93" s="367" t="s">
        <v>73</v>
      </c>
      <c r="B93" s="5" t="s">
        <v>133</v>
      </c>
      <c r="C93" s="159"/>
      <c r="D93" s="159"/>
      <c r="E93" s="159"/>
    </row>
    <row r="94" spans="1:5" ht="12" customHeight="1">
      <c r="A94" s="367" t="s">
        <v>74</v>
      </c>
      <c r="B94" s="5" t="s">
        <v>100</v>
      </c>
      <c r="C94" s="161"/>
      <c r="D94" s="161"/>
      <c r="E94" s="161"/>
    </row>
    <row r="95" spans="1:5" ht="12" customHeight="1">
      <c r="A95" s="367" t="s">
        <v>75</v>
      </c>
      <c r="B95" s="8" t="s">
        <v>134</v>
      </c>
      <c r="C95" s="161">
        <v>43950</v>
      </c>
      <c r="D95" s="161"/>
      <c r="E95" s="161">
        <v>43950</v>
      </c>
    </row>
    <row r="96" spans="1:5" ht="12" customHeight="1">
      <c r="A96" s="367" t="s">
        <v>84</v>
      </c>
      <c r="B96" s="16" t="s">
        <v>135</v>
      </c>
      <c r="C96" s="161"/>
      <c r="D96" s="161"/>
      <c r="E96" s="161"/>
    </row>
    <row r="97" spans="1:5" ht="12" customHeight="1">
      <c r="A97" s="367" t="s">
        <v>76</v>
      </c>
      <c r="B97" s="5" t="s">
        <v>339</v>
      </c>
      <c r="C97" s="161"/>
      <c r="D97" s="161"/>
      <c r="E97" s="161"/>
    </row>
    <row r="98" spans="1:5" ht="12" customHeight="1">
      <c r="A98" s="367" t="s">
        <v>77</v>
      </c>
      <c r="B98" s="71" t="s">
        <v>340</v>
      </c>
      <c r="C98" s="161"/>
      <c r="D98" s="161"/>
      <c r="E98" s="161"/>
    </row>
    <row r="99" spans="1:5" ht="12" customHeight="1">
      <c r="A99" s="367" t="s">
        <v>85</v>
      </c>
      <c r="B99" s="72" t="s">
        <v>341</v>
      </c>
      <c r="C99" s="161"/>
      <c r="D99" s="161"/>
      <c r="E99" s="161"/>
    </row>
    <row r="100" spans="1:5" ht="12" customHeight="1">
      <c r="A100" s="367" t="s">
        <v>86</v>
      </c>
      <c r="B100" s="72" t="s">
        <v>342</v>
      </c>
      <c r="C100" s="161"/>
      <c r="D100" s="161"/>
      <c r="E100" s="161"/>
    </row>
    <row r="101" spans="1:5" ht="12" customHeight="1">
      <c r="A101" s="367" t="s">
        <v>87</v>
      </c>
      <c r="B101" s="71" t="s">
        <v>343</v>
      </c>
      <c r="C101" s="161"/>
      <c r="D101" s="161"/>
      <c r="E101" s="161"/>
    </row>
    <row r="102" spans="1:5" ht="12" customHeight="1">
      <c r="A102" s="367" t="s">
        <v>88</v>
      </c>
      <c r="B102" s="71" t="s">
        <v>344</v>
      </c>
      <c r="C102" s="161"/>
      <c r="D102" s="161"/>
      <c r="E102" s="161"/>
    </row>
    <row r="103" spans="1:5" ht="12" customHeight="1">
      <c r="A103" s="367" t="s">
        <v>90</v>
      </c>
      <c r="B103" s="72" t="s">
        <v>345</v>
      </c>
      <c r="C103" s="161"/>
      <c r="D103" s="161"/>
      <c r="E103" s="161"/>
    </row>
    <row r="104" spans="1:5" ht="12" customHeigh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351</v>
      </c>
      <c r="C107" s="157">
        <f>+C108+C110+C112</f>
        <v>0</v>
      </c>
      <c r="D107" s="157">
        <f>+D108+D110+D112</f>
        <v>0</v>
      </c>
      <c r="E107" s="157">
        <f>+E108+E110+E112</f>
        <v>0</v>
      </c>
    </row>
    <row r="108" spans="1:5" ht="12" customHeight="1">
      <c r="A108" s="366" t="s">
        <v>78</v>
      </c>
      <c r="B108" s="5" t="s">
        <v>180</v>
      </c>
      <c r="C108" s="160"/>
      <c r="D108" s="160"/>
      <c r="E108" s="160"/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/>
      <c r="D110" s="159"/>
      <c r="E110" s="159"/>
    </row>
    <row r="111" spans="1:5" ht="12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12" customHeigh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43950</v>
      </c>
      <c r="D124" s="157">
        <f>+D91+D107+D121</f>
        <v>0</v>
      </c>
      <c r="E124" s="157">
        <f>+E91+E107+E121</f>
        <v>43950</v>
      </c>
    </row>
    <row r="125" spans="1:5" ht="23.25" customHeight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>
      <c r="A126" s="366" t="s">
        <v>65</v>
      </c>
      <c r="B126" s="6" t="s">
        <v>365</v>
      </c>
      <c r="C126" s="320"/>
      <c r="D126" s="320"/>
      <c r="E126" s="320"/>
    </row>
    <row r="127" spans="1:5" ht="12" customHeight="1">
      <c r="A127" s="366" t="s">
        <v>66</v>
      </c>
      <c r="B127" s="6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" t="s">
        <v>367</v>
      </c>
      <c r="C128" s="320"/>
      <c r="D128" s="320"/>
      <c r="E128" s="320"/>
    </row>
    <row r="129" spans="1:5" ht="12" customHeight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1" t="s">
        <v>373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6" t="s">
        <v>376</v>
      </c>
      <c r="C137" s="320"/>
      <c r="D137" s="320"/>
      <c r="E137" s="320"/>
    </row>
    <row r="138" spans="1:5" s="58" customFormat="1" ht="12" customHeight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>
      <c r="A140" s="366" t="s">
        <v>131</v>
      </c>
      <c r="B140" s="6" t="s">
        <v>379</v>
      </c>
      <c r="C140" s="320"/>
      <c r="D140" s="320"/>
      <c r="E140" s="320"/>
    </row>
    <row r="141" spans="1:5" ht="12" customHeight="1">
      <c r="A141" s="366" t="s">
        <v>132</v>
      </c>
      <c r="B141" s="6" t="s">
        <v>380</v>
      </c>
      <c r="C141" s="320"/>
      <c r="D141" s="320"/>
      <c r="E141" s="320"/>
    </row>
    <row r="142" spans="1:5" ht="15" customHeight="1">
      <c r="A142" s="366" t="s">
        <v>182</v>
      </c>
      <c r="B142" s="6" t="s">
        <v>381</v>
      </c>
      <c r="C142" s="320"/>
      <c r="D142" s="320"/>
      <c r="E142" s="320"/>
    </row>
    <row r="143" spans="1:5" ht="13.5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thickBot="1">
      <c r="A144" s="24" t="s">
        <v>17</v>
      </c>
      <c r="B144" s="61" t="s">
        <v>383</v>
      </c>
      <c r="C144" s="348">
        <f>+C125+C129+C134+C139</f>
        <v>0</v>
      </c>
      <c r="D144" s="348">
        <f>+D125+D129+D134+D139</f>
        <v>0</v>
      </c>
      <c r="E144" s="348">
        <f>+E125+E129+E134+E139</f>
        <v>0</v>
      </c>
    </row>
    <row r="145" spans="1:5" ht="14.25" customHeight="1" thickBot="1">
      <c r="A145" s="382" t="s">
        <v>18</v>
      </c>
      <c r="B145" s="216" t="s">
        <v>384</v>
      </c>
      <c r="C145" s="348">
        <f>+C124+C144</f>
        <v>43950</v>
      </c>
      <c r="D145" s="348">
        <f>+D124+D144</f>
        <v>0</v>
      </c>
      <c r="E145" s="348">
        <f>+E124+E144</f>
        <v>43950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workbookViewId="0" topLeftCell="A1">
      <selection activeCell="E19" sqref="E19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537</v>
      </c>
    </row>
    <row r="2" spans="1:5" s="54" customFormat="1" ht="15.75" customHeight="1">
      <c r="A2" s="311" t="s">
        <v>53</v>
      </c>
      <c r="B2" s="510" t="s">
        <v>506</v>
      </c>
      <c r="C2" s="511"/>
      <c r="D2" s="512"/>
      <c r="E2" s="384"/>
    </row>
    <row r="3" spans="1:5" s="54" customFormat="1" ht="24.75" thickBot="1">
      <c r="A3" s="365" t="s">
        <v>155</v>
      </c>
      <c r="B3" s="513" t="s">
        <v>471</v>
      </c>
      <c r="C3" s="514"/>
      <c r="D3" s="515"/>
      <c r="E3" s="383"/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533</v>
      </c>
      <c r="E5" s="129" t="s">
        <v>217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1.25" customHeight="1" thickBot="1">
      <c r="A8" s="24" t="s">
        <v>9</v>
      </c>
      <c r="B8" s="18" t="s">
        <v>508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 hidden="1" thickBot="1">
      <c r="A9" s="366" t="s">
        <v>72</v>
      </c>
      <c r="B9" s="317" t="s">
        <v>223</v>
      </c>
      <c r="C9" s="160"/>
      <c r="D9" s="160"/>
      <c r="E9" s="160"/>
    </row>
    <row r="10" spans="1:5" s="57" customFormat="1" ht="11.25" customHeight="1" hidden="1" thickBo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 hidden="1" thickBot="1">
      <c r="A11" s="367" t="s">
        <v>74</v>
      </c>
      <c r="B11" s="319" t="s">
        <v>225</v>
      </c>
      <c r="C11" s="159"/>
      <c r="D11" s="159"/>
      <c r="E11" s="159"/>
    </row>
    <row r="12" spans="1:5" s="57" customFormat="1" ht="12" customHeight="1" hidden="1" thickBo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 hidden="1" thickBo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hidden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25.5" customHeight="1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4114</v>
      </c>
      <c r="E15" s="157">
        <f>+E16+E17+E18+E19+E20</f>
        <v>4114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319" t="s">
        <v>234</v>
      </c>
      <c r="C20" s="159"/>
      <c r="D20" s="159">
        <v>4114</v>
      </c>
      <c r="E20" s="159">
        <v>4114</v>
      </c>
    </row>
    <row r="21" spans="1:5" s="57" customFormat="1" ht="12" customHeight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20.25" customHeight="1" thickBot="1">
      <c r="A22" s="24" t="s">
        <v>11</v>
      </c>
      <c r="B22" s="18" t="s">
        <v>509</v>
      </c>
      <c r="C22" s="157">
        <f>+C23+C24+C25+C26+C27</f>
        <v>0</v>
      </c>
      <c r="D22" s="157">
        <f>+D23+D24+D25+D26+D27</f>
        <v>0</v>
      </c>
      <c r="E22" s="157">
        <f>+E23+E24+E25+E26+E27</f>
        <v>0</v>
      </c>
    </row>
    <row r="23" spans="1:5" s="57" customFormat="1" ht="12" customHeight="1" hidden="1" thickBo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 hidden="1" thickBo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 hidden="1" thickBo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 hidden="1" thickBo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 hidden="1" thickBo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hidden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510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 hidden="1" thickBo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 hidden="1" thickBo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 hidden="1" thickBo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 hidden="1" thickBo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 hidden="1" thickBo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hidden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1.25" customHeight="1" thickBot="1">
      <c r="A36" s="24" t="s">
        <v>13</v>
      </c>
      <c r="B36" s="18" t="s">
        <v>511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 hidden="1" thickBo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 hidden="1" thickBot="1">
      <c r="A38" s="367" t="s">
        <v>66</v>
      </c>
      <c r="B38" s="319" t="s">
        <v>258</v>
      </c>
      <c r="C38" s="159"/>
      <c r="D38" s="159"/>
      <c r="E38" s="159"/>
    </row>
    <row r="39" spans="1:5" s="56" customFormat="1" ht="12" customHeight="1" hidden="1" thickBo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 hidden="1" thickBo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 hidden="1" thickBot="1">
      <c r="A41" s="367" t="s">
        <v>126</v>
      </c>
      <c r="B41" s="319" t="s">
        <v>261</v>
      </c>
      <c r="C41" s="159"/>
      <c r="D41" s="159"/>
      <c r="E41" s="159"/>
    </row>
    <row r="42" spans="1:5" s="56" customFormat="1" ht="12" customHeight="1" hidden="1" thickBo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 hidden="1" thickBo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 hidden="1" thickBo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 hidden="1" thickBo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hidden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512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 hidden="1" thickBo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 hidden="1" thickBo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 hidden="1" thickBo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 hidden="1" thickBo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hidden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393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 hidden="1" thickBo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 hidden="1" thickBo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 hidden="1" thickBot="1">
      <c r="A56" s="367" t="s">
        <v>281</v>
      </c>
      <c r="B56" s="319" t="s">
        <v>282</v>
      </c>
      <c r="C56" s="159"/>
      <c r="D56" s="159"/>
      <c r="E56" s="159"/>
    </row>
    <row r="57" spans="1:5" s="57" customFormat="1" ht="12" customHeight="1" hidden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0.5" customHeight="1" thickBot="1">
      <c r="A58" s="24" t="s">
        <v>16</v>
      </c>
      <c r="B58" s="152" t="s">
        <v>513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 hidden="1" thickBo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 hidden="1" thickBo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 hidden="1" thickBot="1">
      <c r="A61" s="367" t="s">
        <v>182</v>
      </c>
      <c r="B61" s="319" t="s">
        <v>288</v>
      </c>
      <c r="C61" s="162"/>
      <c r="D61" s="162"/>
      <c r="E61" s="162"/>
    </row>
    <row r="62" spans="1:5" s="57" customFormat="1" ht="12" customHeight="1" hidden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0</v>
      </c>
      <c r="D63" s="163">
        <f>+D8+D15+D22+D29+D36+D47+D53+D58</f>
        <v>4114</v>
      </c>
      <c r="E63" s="163">
        <f>+E8+E15+E22+E29+E36+E47+E53+E58</f>
        <v>4114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0</v>
      </c>
      <c r="D73" s="157">
        <f>SUM(D74:D75)</f>
        <v>0</v>
      </c>
      <c r="E73" s="157">
        <f>SUM(E74:E75)</f>
        <v>0</v>
      </c>
    </row>
    <row r="74" spans="1:5" s="57" customFormat="1" ht="12" customHeight="1">
      <c r="A74" s="366" t="s">
        <v>310</v>
      </c>
      <c r="B74" s="317" t="s">
        <v>311</v>
      </c>
      <c r="C74" s="162"/>
      <c r="D74" s="162"/>
      <c r="E74" s="162"/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62654</v>
      </c>
      <c r="D76" s="157">
        <f>SUM(D77:D79)</f>
        <v>0</v>
      </c>
      <c r="E76" s="157">
        <f>SUM(E77:E79)</f>
        <v>62654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514</v>
      </c>
      <c r="C79" s="162">
        <v>62654</v>
      </c>
      <c r="D79" s="162"/>
      <c r="E79" s="162">
        <v>62654</v>
      </c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62654</v>
      </c>
      <c r="D86" s="163">
        <f>+D64+D68+D73+D76+D80+D85</f>
        <v>0</v>
      </c>
      <c r="E86" s="163">
        <f>+E64+E68+E73+E76+E80+E85</f>
        <v>62654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62654</v>
      </c>
      <c r="D87" s="163">
        <f>+D63+D86</f>
        <v>4114</v>
      </c>
      <c r="E87" s="163">
        <f>+E63+E86</f>
        <v>66768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62154</v>
      </c>
      <c r="D91" s="156">
        <f>SUM(D92:D96)</f>
        <v>4114</v>
      </c>
      <c r="E91" s="156">
        <f>SUM(E92:E96)</f>
        <v>66268</v>
      </c>
    </row>
    <row r="92" spans="1:5" ht="12" customHeight="1">
      <c r="A92" s="379" t="s">
        <v>72</v>
      </c>
      <c r="B92" s="7" t="s">
        <v>38</v>
      </c>
      <c r="C92" s="158">
        <v>40680</v>
      </c>
      <c r="D92" s="158">
        <v>5070</v>
      </c>
      <c r="E92" s="158">
        <v>45750</v>
      </c>
    </row>
    <row r="93" spans="1:5" ht="12" customHeight="1">
      <c r="A93" s="367" t="s">
        <v>73</v>
      </c>
      <c r="B93" s="5" t="s">
        <v>133</v>
      </c>
      <c r="C93" s="159">
        <v>11029</v>
      </c>
      <c r="D93" s="159"/>
      <c r="E93" s="159">
        <v>11029</v>
      </c>
    </row>
    <row r="94" spans="1:5" ht="12" customHeight="1">
      <c r="A94" s="367" t="s">
        <v>74</v>
      </c>
      <c r="B94" s="5" t="s">
        <v>100</v>
      </c>
      <c r="C94" s="161">
        <v>10445</v>
      </c>
      <c r="D94" s="161">
        <v>-956</v>
      </c>
      <c r="E94" s="161">
        <v>9489</v>
      </c>
    </row>
    <row r="95" spans="1:5" ht="12" customHeight="1">
      <c r="A95" s="367" t="s">
        <v>75</v>
      </c>
      <c r="B95" s="8" t="s">
        <v>134</v>
      </c>
      <c r="C95" s="161"/>
      <c r="D95" s="161"/>
      <c r="E95" s="161"/>
    </row>
    <row r="96" spans="1:5" ht="11.25" customHeight="1" thickBot="1">
      <c r="A96" s="367" t="s">
        <v>84</v>
      </c>
      <c r="B96" s="16" t="s">
        <v>135</v>
      </c>
      <c r="C96" s="161"/>
      <c r="D96" s="161"/>
      <c r="E96" s="161"/>
    </row>
    <row r="97" spans="1:5" ht="11.25" customHeight="1" hidden="1" thickBot="1">
      <c r="A97" s="367"/>
      <c r="B97" s="5"/>
      <c r="C97" s="161"/>
      <c r="D97" s="161"/>
      <c r="E97" s="161"/>
    </row>
    <row r="98" spans="1:5" ht="15.75" customHeight="1" hidden="1">
      <c r="A98" s="367"/>
      <c r="B98" s="71"/>
      <c r="C98" s="161"/>
      <c r="D98" s="161"/>
      <c r="E98" s="161"/>
    </row>
    <row r="99" spans="1:5" ht="42.75" customHeight="1" hidden="1">
      <c r="A99" s="367"/>
      <c r="B99" s="72"/>
      <c r="C99" s="161"/>
      <c r="D99" s="161"/>
      <c r="E99" s="161"/>
    </row>
    <row r="100" spans="1:5" ht="21.75" customHeight="1" hidden="1">
      <c r="A100" s="367"/>
      <c r="B100" s="72"/>
      <c r="C100" s="161"/>
      <c r="D100" s="161"/>
      <c r="E100" s="161"/>
    </row>
    <row r="101" spans="1:5" ht="0.75" customHeight="1" hidden="1" thickBot="1">
      <c r="A101" s="367"/>
      <c r="B101" s="71"/>
      <c r="C101" s="161"/>
      <c r="D101" s="161"/>
      <c r="E101" s="161"/>
    </row>
    <row r="102" spans="1:5" ht="12" customHeight="1" hidden="1">
      <c r="A102" s="367"/>
      <c r="B102" s="71"/>
      <c r="C102" s="161"/>
      <c r="D102" s="161"/>
      <c r="E102" s="161"/>
    </row>
    <row r="103" spans="1:5" ht="21" customHeight="1" hidden="1">
      <c r="A103" s="367"/>
      <c r="B103" s="72"/>
      <c r="C103" s="161"/>
      <c r="D103" s="161"/>
      <c r="E103" s="161"/>
    </row>
    <row r="104" spans="1:5" ht="12" customHeight="1" hidden="1" thickBot="1">
      <c r="A104" s="380"/>
      <c r="B104" s="73"/>
      <c r="C104" s="161"/>
      <c r="D104" s="161"/>
      <c r="E104" s="161"/>
    </row>
    <row r="105" spans="1:5" ht="12" customHeight="1" hidden="1" thickBot="1">
      <c r="A105" s="367"/>
      <c r="B105" s="73"/>
      <c r="C105" s="161"/>
      <c r="D105" s="161"/>
      <c r="E105" s="161"/>
    </row>
    <row r="106" spans="1:5" ht="12" customHeight="1" hidden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507</v>
      </c>
      <c r="C107" s="157">
        <f>+C108+C110+C112</f>
        <v>500</v>
      </c>
      <c r="D107" s="157">
        <f>+D108+D110+D112</f>
        <v>0</v>
      </c>
      <c r="E107" s="157">
        <f>+E108+E110+E112</f>
        <v>500</v>
      </c>
    </row>
    <row r="108" spans="1:5" ht="12" customHeight="1">
      <c r="A108" s="366" t="s">
        <v>78</v>
      </c>
      <c r="B108" s="5" t="s">
        <v>180</v>
      </c>
      <c r="C108" s="160">
        <v>500</v>
      </c>
      <c r="D108" s="160"/>
      <c r="E108" s="160">
        <v>500</v>
      </c>
    </row>
    <row r="109" spans="1:5" ht="0.75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79</v>
      </c>
      <c r="B110" s="9" t="s">
        <v>137</v>
      </c>
      <c r="C110" s="159"/>
      <c r="D110" s="159"/>
      <c r="E110" s="159"/>
    </row>
    <row r="111" spans="1:5" ht="0.75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 thickBot="1">
      <c r="A112" s="366" t="s">
        <v>80</v>
      </c>
      <c r="B112" s="154" t="s">
        <v>183</v>
      </c>
      <c r="C112" s="320"/>
      <c r="D112" s="320"/>
      <c r="E112" s="320"/>
    </row>
    <row r="113" spans="1:5" ht="0.75" customHeight="1" hidden="1">
      <c r="A113" s="366" t="s">
        <v>89</v>
      </c>
      <c r="B113" s="153" t="s">
        <v>496</v>
      </c>
      <c r="C113" s="320"/>
      <c r="D113" s="320"/>
      <c r="E113" s="320"/>
    </row>
    <row r="114" spans="1:5" ht="24" customHeight="1" hidden="1">
      <c r="A114" s="366" t="s">
        <v>91</v>
      </c>
      <c r="B114" s="347" t="s">
        <v>354</v>
      </c>
      <c r="C114" s="320"/>
      <c r="D114" s="320"/>
      <c r="E114" s="320"/>
    </row>
    <row r="115" spans="1:5" ht="23.25" customHeight="1" hidden="1">
      <c r="A115" s="366" t="s">
        <v>138</v>
      </c>
      <c r="B115" s="72" t="s">
        <v>342</v>
      </c>
      <c r="C115" s="320"/>
      <c r="D115" s="320"/>
      <c r="E115" s="320"/>
    </row>
    <row r="116" spans="1:5" ht="12" customHeight="1" hidden="1">
      <c r="A116" s="366" t="s">
        <v>139</v>
      </c>
      <c r="B116" s="72" t="s">
        <v>355</v>
      </c>
      <c r="C116" s="320"/>
      <c r="D116" s="320"/>
      <c r="E116" s="320"/>
    </row>
    <row r="117" spans="1:5" ht="12" customHeight="1" hidden="1">
      <c r="A117" s="366" t="s">
        <v>140</v>
      </c>
      <c r="B117" s="72" t="s">
        <v>356</v>
      </c>
      <c r="C117" s="320"/>
      <c r="D117" s="320"/>
      <c r="E117" s="320"/>
    </row>
    <row r="118" spans="1:5" ht="21" customHeight="1" hidden="1">
      <c r="A118" s="366" t="s">
        <v>357</v>
      </c>
      <c r="B118" s="72" t="s">
        <v>345</v>
      </c>
      <c r="C118" s="320"/>
      <c r="D118" s="320"/>
      <c r="E118" s="320"/>
    </row>
    <row r="119" spans="1:5" ht="0.75" customHeight="1" hidden="1" thickBot="1">
      <c r="A119" s="366" t="s">
        <v>358</v>
      </c>
      <c r="B119" s="72" t="s">
        <v>359</v>
      </c>
      <c r="C119" s="320"/>
      <c r="D119" s="320"/>
      <c r="E119" s="320"/>
    </row>
    <row r="120" spans="1:5" ht="24" customHeight="1" hidden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62654</v>
      </c>
      <c r="D124" s="157">
        <f>+D91+D107+D121</f>
        <v>4114</v>
      </c>
      <c r="E124" s="157">
        <f>+E91+E107+E121</f>
        <v>66768</v>
      </c>
    </row>
    <row r="125" spans="1:5" ht="22.5" customHeight="1" hidden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0.75" customHeight="1" hidden="1">
      <c r="A126" s="366" t="s">
        <v>65</v>
      </c>
      <c r="B126" s="6" t="s">
        <v>365</v>
      </c>
      <c r="C126" s="320"/>
      <c r="D126" s="320"/>
      <c r="E126" s="320"/>
    </row>
    <row r="127" spans="1:5" ht="12" customHeight="1" hidden="1">
      <c r="A127" s="366" t="s">
        <v>66</v>
      </c>
      <c r="B127" s="6" t="s">
        <v>366</v>
      </c>
      <c r="C127" s="320"/>
      <c r="D127" s="320"/>
      <c r="E127" s="320"/>
    </row>
    <row r="128" spans="1:5" ht="12" customHeight="1" hidden="1">
      <c r="A128" s="380" t="s">
        <v>67</v>
      </c>
      <c r="B128" s="4" t="s">
        <v>367</v>
      </c>
      <c r="C128" s="320"/>
      <c r="D128" s="320"/>
      <c r="E128" s="320"/>
    </row>
    <row r="129" spans="1:5" ht="11.25" customHeight="1" hidden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 hidden="1" thickBo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 hidden="1" thickBo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 hidden="1" thickBo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hidden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hidden="1" thickBot="1">
      <c r="A134" s="24" t="s">
        <v>15</v>
      </c>
      <c r="B134" s="61" t="s">
        <v>373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 hidden="1" thickBo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 hidden="1" thickBo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 hidden="1" thickBot="1">
      <c r="A137" s="366" t="s">
        <v>281</v>
      </c>
      <c r="B137" s="6" t="s">
        <v>376</v>
      </c>
      <c r="C137" s="320"/>
      <c r="D137" s="320"/>
      <c r="E137" s="320"/>
    </row>
    <row r="138" spans="1:5" s="58" customFormat="1" ht="12" customHeight="1" hidden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hidden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 hidden="1" thickBot="1">
      <c r="A140" s="366" t="s">
        <v>131</v>
      </c>
      <c r="B140" s="6" t="s">
        <v>379</v>
      </c>
      <c r="C140" s="320"/>
      <c r="D140" s="320"/>
      <c r="E140" s="320"/>
    </row>
    <row r="141" spans="1:5" ht="12" customHeight="1" hidden="1" thickBot="1">
      <c r="A141" s="366" t="s">
        <v>132</v>
      </c>
      <c r="B141" s="6" t="s">
        <v>380</v>
      </c>
      <c r="C141" s="320"/>
      <c r="D141" s="320"/>
      <c r="E141" s="320"/>
    </row>
    <row r="142" spans="1:5" ht="15" customHeight="1" hidden="1" thickBot="1">
      <c r="A142" s="366" t="s">
        <v>182</v>
      </c>
      <c r="B142" s="6" t="s">
        <v>381</v>
      </c>
      <c r="C142" s="320"/>
      <c r="D142" s="320"/>
      <c r="E142" s="320"/>
    </row>
    <row r="143" spans="1:5" ht="13.5" hidden="1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hidden="1" thickBot="1">
      <c r="A144" s="24" t="s">
        <v>17</v>
      </c>
      <c r="B144" s="61" t="s">
        <v>383</v>
      </c>
      <c r="C144" s="348">
        <f>+C125+C129+C134+C139</f>
        <v>0</v>
      </c>
      <c r="D144" s="348">
        <f>+D125+D129+D134+D139</f>
        <v>0</v>
      </c>
      <c r="E144" s="348">
        <f>+E125+E129+E134+E139</f>
        <v>0</v>
      </c>
    </row>
    <row r="145" spans="1:5" ht="15" customHeight="1" thickBot="1">
      <c r="A145" s="450" t="s">
        <v>13</v>
      </c>
      <c r="B145" s="451" t="s">
        <v>516</v>
      </c>
      <c r="C145" s="348"/>
      <c r="D145" s="348"/>
      <c r="E145" s="348"/>
    </row>
    <row r="146" spans="1:5" ht="15" customHeight="1" thickBot="1">
      <c r="A146" s="450" t="s">
        <v>14</v>
      </c>
      <c r="B146" s="451" t="s">
        <v>522</v>
      </c>
      <c r="C146" s="348"/>
      <c r="D146" s="348"/>
      <c r="E146" s="348"/>
    </row>
    <row r="147" spans="1:5" ht="15" customHeight="1" thickBot="1">
      <c r="A147" s="450" t="s">
        <v>15</v>
      </c>
      <c r="B147" s="451" t="s">
        <v>532</v>
      </c>
      <c r="C147" s="348"/>
      <c r="D147" s="348"/>
      <c r="E147" s="348"/>
    </row>
    <row r="148" spans="1:5" ht="15" customHeight="1" thickBot="1">
      <c r="A148" s="450" t="s">
        <v>16</v>
      </c>
      <c r="B148" s="451" t="s">
        <v>523</v>
      </c>
      <c r="C148" s="348"/>
      <c r="D148" s="348"/>
      <c r="E148" s="348"/>
    </row>
    <row r="149" spans="1:5" ht="15" customHeight="1" thickBot="1">
      <c r="A149" s="450" t="s">
        <v>17</v>
      </c>
      <c r="B149" s="451" t="s">
        <v>383</v>
      </c>
      <c r="C149" s="348"/>
      <c r="D149" s="348"/>
      <c r="E149" s="348"/>
    </row>
    <row r="150" spans="1:5" ht="14.25" customHeight="1" thickBot="1">
      <c r="A150" s="382" t="s">
        <v>18</v>
      </c>
      <c r="B150" s="216" t="s">
        <v>384</v>
      </c>
      <c r="C150" s="348">
        <f>+C124+C144</f>
        <v>62654</v>
      </c>
      <c r="D150" s="348">
        <f>+D124+D144</f>
        <v>4114</v>
      </c>
      <c r="E150" s="348">
        <f>+E124+E144</f>
        <v>66768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zoomScale="120" zoomScaleNormal="120" zoomScaleSheetLayoutView="130" workbookViewId="0" topLeftCell="A1">
      <selection activeCell="C21" sqref="C21"/>
    </sheetView>
  </sheetViews>
  <sheetFormatPr defaultColWidth="9.00390625" defaultRowHeight="12.75"/>
  <cols>
    <col min="1" max="1" width="9.00390625" style="217" customWidth="1"/>
    <col min="2" max="2" width="75.875" style="217" customWidth="1"/>
    <col min="3" max="3" width="15.50390625" style="218" customWidth="1"/>
    <col min="4" max="5" width="15.50390625" style="217" customWidth="1"/>
    <col min="6" max="6" width="9.00390625" style="27" customWidth="1"/>
    <col min="7" max="16384" width="9.375" style="27" customWidth="1"/>
  </cols>
  <sheetData>
    <row r="1" spans="1:5" ht="15.75" customHeight="1">
      <c r="A1" s="455" t="s">
        <v>6</v>
      </c>
      <c r="B1" s="455"/>
      <c r="C1" s="455"/>
      <c r="D1" s="455"/>
      <c r="E1" s="455"/>
    </row>
    <row r="2" spans="1:5" ht="15.75" customHeight="1" thickBot="1">
      <c r="A2" s="456"/>
      <c r="B2" s="456"/>
      <c r="D2" s="314"/>
      <c r="E2" s="166" t="s">
        <v>181</v>
      </c>
    </row>
    <row r="3" spans="1:5" ht="15.75" customHeight="1">
      <c r="A3" s="458" t="s">
        <v>60</v>
      </c>
      <c r="B3" s="460" t="s">
        <v>8</v>
      </c>
      <c r="C3" s="462" t="s">
        <v>385</v>
      </c>
      <c r="D3" s="462"/>
      <c r="E3" s="463"/>
    </row>
    <row r="4" spans="1:5" ht="37.5" customHeight="1" thickBot="1">
      <c r="A4" s="459"/>
      <c r="B4" s="461"/>
      <c r="C4" s="225" t="s">
        <v>210</v>
      </c>
      <c r="D4" s="225" t="s">
        <v>533</v>
      </c>
      <c r="E4" s="226" t="s">
        <v>217</v>
      </c>
    </row>
    <row r="5" spans="1:5" s="28" customFormat="1" ht="12" customHeight="1" thickBot="1">
      <c r="A5" s="24">
        <v>1</v>
      </c>
      <c r="B5" s="25">
        <v>2</v>
      </c>
      <c r="C5" s="25">
        <v>3</v>
      </c>
      <c r="D5" s="25">
        <v>4</v>
      </c>
      <c r="E5" s="315">
        <v>5</v>
      </c>
    </row>
    <row r="6" spans="1:5" s="1" customFormat="1" ht="12" customHeight="1" thickBot="1">
      <c r="A6" s="17" t="s">
        <v>9</v>
      </c>
      <c r="B6" s="423" t="s">
        <v>222</v>
      </c>
      <c r="C6" s="285">
        <f>+C7+C8+C9+C10+C11+C12</f>
        <v>166522</v>
      </c>
      <c r="D6" s="285">
        <f>+D7+D8+D9+D10+D11+D12</f>
        <v>-12193</v>
      </c>
      <c r="E6" s="316">
        <f>+E7+E8+E9+E10+E11+E12</f>
        <v>154329</v>
      </c>
    </row>
    <row r="7" spans="1:5" s="1" customFormat="1" ht="12" customHeight="1">
      <c r="A7" s="12" t="s">
        <v>72</v>
      </c>
      <c r="B7" s="424" t="s">
        <v>223</v>
      </c>
      <c r="C7" s="287">
        <v>85696</v>
      </c>
      <c r="D7" s="287"/>
      <c r="E7" s="318">
        <v>85696</v>
      </c>
    </row>
    <row r="8" spans="1:5" s="1" customFormat="1" ht="12" customHeight="1">
      <c r="A8" s="11" t="s">
        <v>73</v>
      </c>
      <c r="B8" s="421" t="s">
        <v>224</v>
      </c>
      <c r="C8" s="286">
        <v>20854</v>
      </c>
      <c r="D8" s="286"/>
      <c r="E8" s="320">
        <v>20854</v>
      </c>
    </row>
    <row r="9" spans="1:5" s="1" customFormat="1" ht="12" customHeight="1">
      <c r="A9" s="11" t="s">
        <v>74</v>
      </c>
      <c r="B9" s="421" t="s">
        <v>225</v>
      </c>
      <c r="C9" s="286">
        <v>14602</v>
      </c>
      <c r="D9" s="286">
        <v>20129</v>
      </c>
      <c r="E9" s="320">
        <v>34731</v>
      </c>
    </row>
    <row r="10" spans="1:5" s="1" customFormat="1" ht="12" customHeight="1">
      <c r="A10" s="11" t="s">
        <v>75</v>
      </c>
      <c r="B10" s="421" t="s">
        <v>226</v>
      </c>
      <c r="C10" s="286">
        <v>1420</v>
      </c>
      <c r="D10" s="286"/>
      <c r="E10" s="320">
        <v>1420</v>
      </c>
    </row>
    <row r="11" spans="1:5" s="1" customFormat="1" ht="12" customHeight="1">
      <c r="A11" s="11" t="s">
        <v>107</v>
      </c>
      <c r="B11" s="421" t="s">
        <v>227</v>
      </c>
      <c r="C11" s="321">
        <v>43950</v>
      </c>
      <c r="D11" s="321">
        <v>-32322</v>
      </c>
      <c r="E11" s="408">
        <v>11628</v>
      </c>
    </row>
    <row r="12" spans="1:5" s="1" customFormat="1" ht="12" customHeight="1" thickBot="1">
      <c r="A12" s="13" t="s">
        <v>76</v>
      </c>
      <c r="B12" s="420" t="s">
        <v>228</v>
      </c>
      <c r="C12" s="323"/>
      <c r="D12" s="323"/>
      <c r="E12" s="409"/>
    </row>
    <row r="13" spans="1:5" s="1" customFormat="1" ht="12" customHeight="1" thickBot="1">
      <c r="A13" s="17" t="s">
        <v>10</v>
      </c>
      <c r="B13" s="425" t="s">
        <v>229</v>
      </c>
      <c r="C13" s="285">
        <f>+C14+C15+C16+C17+C18</f>
        <v>0</v>
      </c>
      <c r="D13" s="285">
        <f>+D14+D15+D16+D17+D18</f>
        <v>42869</v>
      </c>
      <c r="E13" s="316">
        <f>+E14+E15+E16+E17+E18</f>
        <v>42869</v>
      </c>
    </row>
    <row r="14" spans="1:5" s="1" customFormat="1" ht="12" customHeight="1">
      <c r="A14" s="12" t="s">
        <v>78</v>
      </c>
      <c r="B14" s="424" t="s">
        <v>230</v>
      </c>
      <c r="C14" s="287"/>
      <c r="D14" s="287"/>
      <c r="E14" s="318"/>
    </row>
    <row r="15" spans="1:5" s="1" customFormat="1" ht="12" customHeight="1">
      <c r="A15" s="11" t="s">
        <v>79</v>
      </c>
      <c r="B15" s="421" t="s">
        <v>231</v>
      </c>
      <c r="C15" s="286"/>
      <c r="D15" s="286"/>
      <c r="E15" s="320"/>
    </row>
    <row r="16" spans="1:5" s="1" customFormat="1" ht="12" customHeight="1">
      <c r="A16" s="11" t="s">
        <v>80</v>
      </c>
      <c r="B16" s="421" t="s">
        <v>492</v>
      </c>
      <c r="C16" s="286"/>
      <c r="D16" s="286"/>
      <c r="E16" s="320"/>
    </row>
    <row r="17" spans="1:5" s="1" customFormat="1" ht="12" customHeight="1">
      <c r="A17" s="11" t="s">
        <v>81</v>
      </c>
      <c r="B17" s="421" t="s">
        <v>493</v>
      </c>
      <c r="C17" s="286"/>
      <c r="D17" s="286"/>
      <c r="E17" s="320"/>
    </row>
    <row r="18" spans="1:5" s="1" customFormat="1" ht="12" customHeight="1">
      <c r="A18" s="11" t="s">
        <v>82</v>
      </c>
      <c r="B18" s="421" t="s">
        <v>234</v>
      </c>
      <c r="C18" s="286"/>
      <c r="D18" s="286">
        <v>42869</v>
      </c>
      <c r="E18" s="320">
        <v>42869</v>
      </c>
    </row>
    <row r="19" spans="1:5" s="1" customFormat="1" ht="12" customHeight="1" thickBot="1">
      <c r="A19" s="13" t="s">
        <v>89</v>
      </c>
      <c r="B19" s="420" t="s">
        <v>235</v>
      </c>
      <c r="C19" s="288"/>
      <c r="D19" s="288"/>
      <c r="E19" s="324"/>
    </row>
    <row r="20" spans="1:5" s="1" customFormat="1" ht="12" customHeight="1" thickBot="1">
      <c r="A20" s="17" t="s">
        <v>11</v>
      </c>
      <c r="B20" s="423" t="s">
        <v>236</v>
      </c>
      <c r="C20" s="285">
        <f>+C21+C22+C23+C24+C25</f>
        <v>0</v>
      </c>
      <c r="D20" s="285">
        <f>+D21+D22+D23+D24+D25</f>
        <v>271</v>
      </c>
      <c r="E20" s="316">
        <f>+E21+E22+E23+E24+E25</f>
        <v>271</v>
      </c>
    </row>
    <row r="21" spans="1:5" s="1" customFormat="1" ht="12" customHeight="1">
      <c r="A21" s="12" t="s">
        <v>61</v>
      </c>
      <c r="B21" s="424" t="s">
        <v>237</v>
      </c>
      <c r="C21" s="287"/>
      <c r="D21" s="287">
        <v>271</v>
      </c>
      <c r="E21" s="318">
        <v>271</v>
      </c>
    </row>
    <row r="22" spans="1:5" s="1" customFormat="1" ht="12" customHeight="1">
      <c r="A22" s="11" t="s">
        <v>62</v>
      </c>
      <c r="B22" s="421" t="s">
        <v>238</v>
      </c>
      <c r="C22" s="286"/>
      <c r="D22" s="286"/>
      <c r="E22" s="320"/>
    </row>
    <row r="23" spans="1:5" s="1" customFormat="1" ht="12" customHeight="1">
      <c r="A23" s="11" t="s">
        <v>63</v>
      </c>
      <c r="B23" s="421" t="s">
        <v>494</v>
      </c>
      <c r="C23" s="286"/>
      <c r="D23" s="286"/>
      <c r="E23" s="320"/>
    </row>
    <row r="24" spans="1:5" s="1" customFormat="1" ht="12" customHeight="1">
      <c r="A24" s="11" t="s">
        <v>64</v>
      </c>
      <c r="B24" s="421" t="s">
        <v>495</v>
      </c>
      <c r="C24" s="286"/>
      <c r="D24" s="286"/>
      <c r="E24" s="320"/>
    </row>
    <row r="25" spans="1:5" s="1" customFormat="1" ht="12" customHeight="1">
      <c r="A25" s="11" t="s">
        <v>121</v>
      </c>
      <c r="B25" s="421" t="s">
        <v>241</v>
      </c>
      <c r="C25" s="286"/>
      <c r="D25" s="286"/>
      <c r="E25" s="320"/>
    </row>
    <row r="26" spans="1:5" s="1" customFormat="1" ht="12" customHeight="1" thickBot="1">
      <c r="A26" s="13" t="s">
        <v>122</v>
      </c>
      <c r="B26" s="420" t="s">
        <v>242</v>
      </c>
      <c r="C26" s="288"/>
      <c r="D26" s="288"/>
      <c r="E26" s="324"/>
    </row>
    <row r="27" spans="1:5" s="1" customFormat="1" ht="12" customHeight="1" thickBot="1">
      <c r="A27" s="17" t="s">
        <v>123</v>
      </c>
      <c r="B27" s="423" t="s">
        <v>243</v>
      </c>
      <c r="C27" s="294">
        <f>+C28+C31+C32+C33</f>
        <v>20620</v>
      </c>
      <c r="D27" s="294">
        <f>+D28+D31+D32+D33</f>
        <v>0</v>
      </c>
      <c r="E27" s="325">
        <f>+E28+E31+E32+E33</f>
        <v>20620</v>
      </c>
    </row>
    <row r="28" spans="1:5" s="1" customFormat="1" ht="12" customHeight="1">
      <c r="A28" s="12" t="s">
        <v>244</v>
      </c>
      <c r="B28" s="424" t="s">
        <v>245</v>
      </c>
      <c r="C28" s="326">
        <f>+C29+C30</f>
        <v>17700</v>
      </c>
      <c r="D28" s="326"/>
      <c r="E28" s="327">
        <v>17700</v>
      </c>
    </row>
    <row r="29" spans="1:5" s="1" customFormat="1" ht="12" customHeight="1">
      <c r="A29" s="11" t="s">
        <v>246</v>
      </c>
      <c r="B29" s="421" t="s">
        <v>524</v>
      </c>
      <c r="C29" s="286">
        <v>17700</v>
      </c>
      <c r="D29" s="286"/>
      <c r="E29" s="320">
        <v>17700</v>
      </c>
    </row>
    <row r="30" spans="1:5" s="1" customFormat="1" ht="12" customHeight="1">
      <c r="A30" s="11" t="s">
        <v>248</v>
      </c>
      <c r="B30" s="421" t="s">
        <v>249</v>
      </c>
      <c r="C30" s="286"/>
      <c r="D30" s="286"/>
      <c r="E30" s="320"/>
    </row>
    <row r="31" spans="1:5" s="1" customFormat="1" ht="12" customHeight="1">
      <c r="A31" s="11" t="s">
        <v>250</v>
      </c>
      <c r="B31" s="421" t="s">
        <v>251</v>
      </c>
      <c r="C31" s="286">
        <v>2600</v>
      </c>
      <c r="D31" s="286"/>
      <c r="E31" s="320">
        <v>2600</v>
      </c>
    </row>
    <row r="32" spans="1:5" s="1" customFormat="1" ht="12" customHeight="1">
      <c r="A32" s="11" t="s">
        <v>252</v>
      </c>
      <c r="B32" s="421" t="s">
        <v>525</v>
      </c>
      <c r="C32" s="286"/>
      <c r="D32" s="286"/>
      <c r="E32" s="320"/>
    </row>
    <row r="33" spans="1:5" s="1" customFormat="1" ht="12" customHeight="1" thickBot="1">
      <c r="A33" s="13" t="s">
        <v>254</v>
      </c>
      <c r="B33" s="420" t="s">
        <v>255</v>
      </c>
      <c r="C33" s="288">
        <v>320</v>
      </c>
      <c r="D33" s="288"/>
      <c r="E33" s="324">
        <v>320</v>
      </c>
    </row>
    <row r="34" spans="1:5" s="1" customFormat="1" ht="12" customHeight="1" thickBot="1">
      <c r="A34" s="17" t="s">
        <v>13</v>
      </c>
      <c r="B34" s="423" t="s">
        <v>256</v>
      </c>
      <c r="C34" s="285">
        <f>SUM(C35:C44)</f>
        <v>4622</v>
      </c>
      <c r="D34" s="285">
        <f>SUM(D35:D44)</f>
        <v>753</v>
      </c>
      <c r="E34" s="316">
        <f>SUM(E35:E44)</f>
        <v>5375</v>
      </c>
    </row>
    <row r="35" spans="1:5" s="1" customFormat="1" ht="12" customHeight="1">
      <c r="A35" s="12" t="s">
        <v>65</v>
      </c>
      <c r="B35" s="424" t="s">
        <v>257</v>
      </c>
      <c r="C35" s="287">
        <v>3639</v>
      </c>
      <c r="D35" s="287"/>
      <c r="E35" s="318">
        <v>3639</v>
      </c>
    </row>
    <row r="36" spans="1:5" s="1" customFormat="1" ht="12" customHeight="1">
      <c r="A36" s="11" t="s">
        <v>66</v>
      </c>
      <c r="B36" s="421" t="s">
        <v>258</v>
      </c>
      <c r="C36" s="286"/>
      <c r="D36" s="286"/>
      <c r="E36" s="320"/>
    </row>
    <row r="37" spans="1:5" s="1" customFormat="1" ht="12" customHeight="1">
      <c r="A37" s="11" t="s">
        <v>67</v>
      </c>
      <c r="B37" s="421" t="s">
        <v>259</v>
      </c>
      <c r="C37" s="286"/>
      <c r="D37" s="286"/>
      <c r="E37" s="320"/>
    </row>
    <row r="38" spans="1:5" s="1" customFormat="1" ht="12" customHeight="1">
      <c r="A38" s="11" t="s">
        <v>125</v>
      </c>
      <c r="B38" s="421" t="s">
        <v>260</v>
      </c>
      <c r="C38" s="286"/>
      <c r="D38" s="286"/>
      <c r="E38" s="320"/>
    </row>
    <row r="39" spans="1:5" s="1" customFormat="1" ht="12" customHeight="1">
      <c r="A39" s="11" t="s">
        <v>126</v>
      </c>
      <c r="B39" s="421" t="s">
        <v>261</v>
      </c>
      <c r="C39" s="286"/>
      <c r="D39" s="286">
        <v>753</v>
      </c>
      <c r="E39" s="320">
        <v>753</v>
      </c>
    </row>
    <row r="40" spans="1:5" s="1" customFormat="1" ht="12" customHeight="1">
      <c r="A40" s="11" t="s">
        <v>127</v>
      </c>
      <c r="B40" s="421" t="s">
        <v>262</v>
      </c>
      <c r="C40" s="286">
        <v>983</v>
      </c>
      <c r="D40" s="286"/>
      <c r="E40" s="320">
        <v>983</v>
      </c>
    </row>
    <row r="41" spans="1:5" s="1" customFormat="1" ht="12" customHeight="1">
      <c r="A41" s="11" t="s">
        <v>128</v>
      </c>
      <c r="B41" s="421" t="s">
        <v>263</v>
      </c>
      <c r="C41" s="286"/>
      <c r="D41" s="286"/>
      <c r="E41" s="320"/>
    </row>
    <row r="42" spans="1:5" s="1" customFormat="1" ht="12" customHeight="1">
      <c r="A42" s="11" t="s">
        <v>129</v>
      </c>
      <c r="B42" s="421" t="s">
        <v>264</v>
      </c>
      <c r="C42" s="286"/>
      <c r="D42" s="286"/>
      <c r="E42" s="320"/>
    </row>
    <row r="43" spans="1:5" s="1" customFormat="1" ht="12" customHeight="1">
      <c r="A43" s="11" t="s">
        <v>265</v>
      </c>
      <c r="B43" s="421" t="s">
        <v>266</v>
      </c>
      <c r="C43" s="289"/>
      <c r="D43" s="289"/>
      <c r="E43" s="328"/>
    </row>
    <row r="44" spans="1:5" s="1" customFormat="1" ht="12" customHeight="1" thickBot="1">
      <c r="A44" s="13" t="s">
        <v>267</v>
      </c>
      <c r="B44" s="420" t="s">
        <v>268</v>
      </c>
      <c r="C44" s="290"/>
      <c r="D44" s="290"/>
      <c r="E44" s="329"/>
    </row>
    <row r="45" spans="1:5" s="1" customFormat="1" ht="12" customHeight="1" thickBot="1">
      <c r="A45" s="17" t="s">
        <v>14</v>
      </c>
      <c r="B45" s="423" t="s">
        <v>269</v>
      </c>
      <c r="C45" s="285">
        <f>SUM(C46:C50)</f>
        <v>0</v>
      </c>
      <c r="D45" s="285">
        <f>SUM(D46:D50)</f>
        <v>0</v>
      </c>
      <c r="E45" s="316">
        <f>SUM(E46:E50)</f>
        <v>0</v>
      </c>
    </row>
    <row r="46" spans="1:5" s="1" customFormat="1" ht="12" customHeight="1">
      <c r="A46" s="12" t="s">
        <v>68</v>
      </c>
      <c r="B46" s="424" t="s">
        <v>270</v>
      </c>
      <c r="C46" s="292"/>
      <c r="D46" s="292"/>
      <c r="E46" s="330"/>
    </row>
    <row r="47" spans="1:5" s="1" customFormat="1" ht="12" customHeight="1">
      <c r="A47" s="11" t="s">
        <v>69</v>
      </c>
      <c r="B47" s="421" t="s">
        <v>271</v>
      </c>
      <c r="C47" s="289"/>
      <c r="D47" s="289"/>
      <c r="E47" s="328"/>
    </row>
    <row r="48" spans="1:5" s="1" customFormat="1" ht="12" customHeight="1">
      <c r="A48" s="11" t="s">
        <v>272</v>
      </c>
      <c r="B48" s="421" t="s">
        <v>273</v>
      </c>
      <c r="C48" s="289"/>
      <c r="D48" s="289"/>
      <c r="E48" s="328"/>
    </row>
    <row r="49" spans="1:5" s="1" customFormat="1" ht="12" customHeight="1">
      <c r="A49" s="11" t="s">
        <v>274</v>
      </c>
      <c r="B49" s="421" t="s">
        <v>275</v>
      </c>
      <c r="C49" s="289"/>
      <c r="D49" s="289"/>
      <c r="E49" s="328"/>
    </row>
    <row r="50" spans="1:5" s="1" customFormat="1" ht="12" customHeight="1" thickBot="1">
      <c r="A50" s="13" t="s">
        <v>276</v>
      </c>
      <c r="B50" s="420" t="s">
        <v>277</v>
      </c>
      <c r="C50" s="290"/>
      <c r="D50" s="290"/>
      <c r="E50" s="329"/>
    </row>
    <row r="51" spans="1:5" s="1" customFormat="1" ht="12" customHeight="1" thickBot="1">
      <c r="A51" s="17" t="s">
        <v>130</v>
      </c>
      <c r="B51" s="423" t="s">
        <v>278</v>
      </c>
      <c r="C51" s="285">
        <f>SUM(C52:C54)</f>
        <v>71830</v>
      </c>
      <c r="D51" s="285">
        <f>SUM(D52:D54)</f>
        <v>-13801</v>
      </c>
      <c r="E51" s="316">
        <f>SUM(E52:E54)</f>
        <v>58029</v>
      </c>
    </row>
    <row r="52" spans="1:5" s="1" customFormat="1" ht="12" customHeight="1">
      <c r="A52" s="12" t="s">
        <v>70</v>
      </c>
      <c r="B52" s="424" t="s">
        <v>279</v>
      </c>
      <c r="C52" s="287"/>
      <c r="D52" s="287"/>
      <c r="E52" s="318"/>
    </row>
    <row r="53" spans="1:5" s="1" customFormat="1" ht="12" customHeight="1">
      <c r="A53" s="11" t="s">
        <v>71</v>
      </c>
      <c r="B53" s="421" t="s">
        <v>280</v>
      </c>
      <c r="C53" s="286"/>
      <c r="D53" s="286"/>
      <c r="E53" s="320"/>
    </row>
    <row r="54" spans="1:5" s="1" customFormat="1" ht="12" customHeight="1">
      <c r="A54" s="11" t="s">
        <v>281</v>
      </c>
      <c r="B54" s="421" t="s">
        <v>282</v>
      </c>
      <c r="C54" s="286">
        <v>71830</v>
      </c>
      <c r="D54" s="286">
        <v>-13801</v>
      </c>
      <c r="E54" s="320">
        <v>58029</v>
      </c>
    </row>
    <row r="55" spans="1:5" s="1" customFormat="1" ht="12" customHeight="1" thickBot="1">
      <c r="A55" s="13" t="s">
        <v>283</v>
      </c>
      <c r="B55" s="420" t="s">
        <v>284</v>
      </c>
      <c r="C55" s="288"/>
      <c r="D55" s="288"/>
      <c r="E55" s="324"/>
    </row>
    <row r="56" spans="1:5" s="1" customFormat="1" ht="12" customHeight="1" thickBot="1">
      <c r="A56" s="17" t="s">
        <v>16</v>
      </c>
      <c r="B56" s="425" t="s">
        <v>285</v>
      </c>
      <c r="C56" s="285">
        <f>SUM(C57:C59)</f>
        <v>64939</v>
      </c>
      <c r="D56" s="285">
        <f>SUM(D57:D59)</f>
        <v>0</v>
      </c>
      <c r="E56" s="316">
        <f>SUM(E57:E59)</f>
        <v>64939</v>
      </c>
    </row>
    <row r="57" spans="1:5" s="1" customFormat="1" ht="12" customHeight="1">
      <c r="A57" s="11" t="s">
        <v>131</v>
      </c>
      <c r="B57" s="424" t="s">
        <v>286</v>
      </c>
      <c r="C57" s="289"/>
      <c r="D57" s="289"/>
      <c r="E57" s="328"/>
    </row>
    <row r="58" spans="1:5" s="1" customFormat="1" ht="12" customHeight="1">
      <c r="A58" s="11" t="s">
        <v>132</v>
      </c>
      <c r="B58" s="421" t="s">
        <v>287</v>
      </c>
      <c r="C58" s="289"/>
      <c r="D58" s="289"/>
      <c r="E58" s="328"/>
    </row>
    <row r="59" spans="1:5" s="1" customFormat="1" ht="12" customHeight="1">
      <c r="A59" s="11" t="s">
        <v>182</v>
      </c>
      <c r="B59" s="421" t="s">
        <v>288</v>
      </c>
      <c r="C59" s="289">
        <v>64939</v>
      </c>
      <c r="D59" s="289"/>
      <c r="E59" s="328">
        <v>64939</v>
      </c>
    </row>
    <row r="60" spans="1:5" s="1" customFormat="1" ht="12" customHeight="1" thickBot="1">
      <c r="A60" s="11" t="s">
        <v>289</v>
      </c>
      <c r="B60" s="420" t="s">
        <v>290</v>
      </c>
      <c r="C60" s="289"/>
      <c r="D60" s="289"/>
      <c r="E60" s="328"/>
    </row>
    <row r="61" spans="1:5" s="1" customFormat="1" ht="12" customHeight="1" thickBot="1">
      <c r="A61" s="17" t="s">
        <v>17</v>
      </c>
      <c r="B61" s="423" t="s">
        <v>291</v>
      </c>
      <c r="C61" s="294">
        <f>+C6+C13+C20+C27+C34+C45+C51+C56</f>
        <v>328533</v>
      </c>
      <c r="D61" s="294">
        <f>+D6+D13+D20+D27+D34+D45+D51+D56</f>
        <v>17899</v>
      </c>
      <c r="E61" s="325">
        <f>+E6+E13+E20+E27+E34+E45+E51+E56</f>
        <v>346432</v>
      </c>
    </row>
    <row r="62" spans="1:5" s="1" customFormat="1" ht="12" customHeight="1" thickBot="1">
      <c r="A62" s="331" t="s">
        <v>292</v>
      </c>
      <c r="B62" s="425" t="s">
        <v>293</v>
      </c>
      <c r="C62" s="285">
        <f>SUM(C63:C65)</f>
        <v>0</v>
      </c>
      <c r="D62" s="285">
        <f>SUM(D63:D65)</f>
        <v>0</v>
      </c>
      <c r="E62" s="316">
        <f>SUM(E63:E65)</f>
        <v>0</v>
      </c>
    </row>
    <row r="63" spans="1:5" s="1" customFormat="1" ht="12" customHeight="1">
      <c r="A63" s="11" t="s">
        <v>294</v>
      </c>
      <c r="B63" s="424" t="s">
        <v>295</v>
      </c>
      <c r="C63" s="289"/>
      <c r="D63" s="289"/>
      <c r="E63" s="328"/>
    </row>
    <row r="64" spans="1:5" s="1" customFormat="1" ht="12" customHeight="1">
      <c r="A64" s="11" t="s">
        <v>296</v>
      </c>
      <c r="B64" s="421" t="s">
        <v>297</v>
      </c>
      <c r="C64" s="289"/>
      <c r="D64" s="289"/>
      <c r="E64" s="328"/>
    </row>
    <row r="65" spans="1:5" s="1" customFormat="1" ht="12" customHeight="1" thickBot="1">
      <c r="A65" s="11" t="s">
        <v>298</v>
      </c>
      <c r="B65" s="410" t="s">
        <v>491</v>
      </c>
      <c r="C65" s="289"/>
      <c r="D65" s="289"/>
      <c r="E65" s="328"/>
    </row>
    <row r="66" spans="1:5" s="1" customFormat="1" ht="12" customHeight="1" thickBot="1">
      <c r="A66" s="331" t="s">
        <v>300</v>
      </c>
      <c r="B66" s="425" t="s">
        <v>301</v>
      </c>
      <c r="C66" s="285">
        <f>SUM(C67:C70)</f>
        <v>0</v>
      </c>
      <c r="D66" s="285">
        <f>SUM(D67:D70)</f>
        <v>0</v>
      </c>
      <c r="E66" s="316">
        <f>SUM(E67:E70)</f>
        <v>0</v>
      </c>
    </row>
    <row r="67" spans="1:5" s="1" customFormat="1" ht="12" customHeight="1">
      <c r="A67" s="11" t="s">
        <v>108</v>
      </c>
      <c r="B67" s="424" t="s">
        <v>302</v>
      </c>
      <c r="C67" s="289"/>
      <c r="D67" s="289"/>
      <c r="E67" s="328"/>
    </row>
    <row r="68" spans="1:5" s="1" customFormat="1" ht="12" customHeight="1">
      <c r="A68" s="11" t="s">
        <v>109</v>
      </c>
      <c r="B68" s="421" t="s">
        <v>303</v>
      </c>
      <c r="C68" s="289"/>
      <c r="D68" s="289"/>
      <c r="E68" s="328"/>
    </row>
    <row r="69" spans="1:5" s="1" customFormat="1" ht="12" customHeight="1">
      <c r="A69" s="11" t="s">
        <v>304</v>
      </c>
      <c r="B69" s="421" t="s">
        <v>305</v>
      </c>
      <c r="C69" s="289"/>
      <c r="D69" s="289"/>
      <c r="E69" s="328"/>
    </row>
    <row r="70" spans="1:7" s="1" customFormat="1" ht="12" customHeight="1" thickBot="1">
      <c r="A70" s="11" t="s">
        <v>306</v>
      </c>
      <c r="B70" s="420" t="s">
        <v>307</v>
      </c>
      <c r="C70" s="289"/>
      <c r="D70" s="289"/>
      <c r="E70" s="328"/>
      <c r="G70" s="29"/>
    </row>
    <row r="71" spans="1:5" s="1" customFormat="1" ht="12" customHeight="1" thickBot="1">
      <c r="A71" s="331" t="s">
        <v>308</v>
      </c>
      <c r="B71" s="425" t="s">
        <v>309</v>
      </c>
      <c r="C71" s="285">
        <f>SUM(C72:C73)</f>
        <v>17150</v>
      </c>
      <c r="D71" s="285">
        <f>SUM(D72:D73)</f>
        <v>0</v>
      </c>
      <c r="E71" s="316">
        <f>SUM(E72:E73)</f>
        <v>17150</v>
      </c>
    </row>
    <row r="72" spans="1:5" s="1" customFormat="1" ht="12" customHeight="1">
      <c r="A72" s="11" t="s">
        <v>310</v>
      </c>
      <c r="B72" s="424" t="s">
        <v>311</v>
      </c>
      <c r="C72" s="289">
        <v>17150</v>
      </c>
      <c r="D72" s="289"/>
      <c r="E72" s="328">
        <v>17150</v>
      </c>
    </row>
    <row r="73" spans="1:5" s="1" customFormat="1" ht="12" customHeight="1" thickBot="1">
      <c r="A73" s="11" t="s">
        <v>312</v>
      </c>
      <c r="B73" s="420" t="s">
        <v>313</v>
      </c>
      <c r="C73" s="289"/>
      <c r="D73" s="289"/>
      <c r="E73" s="328"/>
    </row>
    <row r="74" spans="1:5" s="1" customFormat="1" ht="12" customHeight="1" thickBot="1">
      <c r="A74" s="331" t="s">
        <v>314</v>
      </c>
      <c r="B74" s="425" t="s">
        <v>526</v>
      </c>
      <c r="C74" s="285"/>
      <c r="D74" s="285"/>
      <c r="E74" s="316"/>
    </row>
    <row r="75" spans="1:5" s="1" customFormat="1" ht="2.25" customHeight="1" hidden="1" thickBot="1">
      <c r="A75" s="11" t="s">
        <v>316</v>
      </c>
      <c r="B75" s="424" t="s">
        <v>317</v>
      </c>
      <c r="C75" s="289"/>
      <c r="D75" s="289"/>
      <c r="E75" s="328"/>
    </row>
    <row r="76" spans="1:5" s="1" customFormat="1" ht="12" customHeight="1" hidden="1" thickBot="1">
      <c r="A76" s="11" t="s">
        <v>318</v>
      </c>
      <c r="B76" s="421" t="s">
        <v>319</v>
      </c>
      <c r="C76" s="289"/>
      <c r="D76" s="289"/>
      <c r="E76" s="328"/>
    </row>
    <row r="77" spans="1:5" s="1" customFormat="1" ht="12" customHeight="1" hidden="1" thickBot="1">
      <c r="A77" s="11" t="s">
        <v>320</v>
      </c>
      <c r="B77" s="420" t="s">
        <v>530</v>
      </c>
      <c r="C77" s="289">
        <v>98228</v>
      </c>
      <c r="D77" s="289">
        <v>98228</v>
      </c>
      <c r="E77" s="328">
        <v>49695</v>
      </c>
    </row>
    <row r="78" spans="1:5" s="1" customFormat="1" ht="12" customHeight="1" thickBot="1">
      <c r="A78" s="331" t="s">
        <v>322</v>
      </c>
      <c r="B78" s="425" t="s">
        <v>323</v>
      </c>
      <c r="C78" s="285">
        <f>SUM(C79:C82)</f>
        <v>0</v>
      </c>
      <c r="D78" s="285">
        <f>SUM(D79:D82)</f>
        <v>0</v>
      </c>
      <c r="E78" s="316">
        <f>SUM(E79:E82)</f>
        <v>0</v>
      </c>
    </row>
    <row r="79" spans="1:5" s="1" customFormat="1" ht="12" customHeight="1">
      <c r="A79" s="333" t="s">
        <v>324</v>
      </c>
      <c r="B79" s="424" t="s">
        <v>325</v>
      </c>
      <c r="C79" s="289"/>
      <c r="D79" s="289"/>
      <c r="E79" s="328"/>
    </row>
    <row r="80" spans="1:5" s="1" customFormat="1" ht="12" customHeight="1">
      <c r="A80" s="334" t="s">
        <v>326</v>
      </c>
      <c r="B80" s="421" t="s">
        <v>327</v>
      </c>
      <c r="C80" s="289"/>
      <c r="D80" s="289"/>
      <c r="E80" s="328"/>
    </row>
    <row r="81" spans="1:5" s="1" customFormat="1" ht="12" customHeight="1">
      <c r="A81" s="334" t="s">
        <v>328</v>
      </c>
      <c r="B81" s="421" t="s">
        <v>329</v>
      </c>
      <c r="C81" s="289"/>
      <c r="D81" s="289"/>
      <c r="E81" s="328"/>
    </row>
    <row r="82" spans="1:5" s="1" customFormat="1" ht="12" customHeight="1" thickBot="1">
      <c r="A82" s="335" t="s">
        <v>330</v>
      </c>
      <c r="B82" s="420" t="s">
        <v>331</v>
      </c>
      <c r="C82" s="289"/>
      <c r="D82" s="289"/>
      <c r="E82" s="328"/>
    </row>
    <row r="83" spans="1:5" s="1" customFormat="1" ht="12" customHeight="1" thickBot="1">
      <c r="A83" s="331" t="s">
        <v>332</v>
      </c>
      <c r="B83" s="425" t="s">
        <v>333</v>
      </c>
      <c r="C83" s="336"/>
      <c r="D83" s="336"/>
      <c r="E83" s="337"/>
    </row>
    <row r="84" spans="1:5" s="1" customFormat="1" ht="12" customHeight="1" thickBot="1">
      <c r="A84" s="331" t="s">
        <v>334</v>
      </c>
      <c r="B84" s="385" t="s">
        <v>335</v>
      </c>
      <c r="C84" s="294">
        <f>+C62+C66+C71+C74+C78+C83</f>
        <v>17150</v>
      </c>
      <c r="D84" s="294">
        <f>+D62+D66+D71+D74+D78+D83</f>
        <v>0</v>
      </c>
      <c r="E84" s="325">
        <f>+E62+E66+E71+E74+E78+E83</f>
        <v>17150</v>
      </c>
    </row>
    <row r="85" spans="1:5" s="1" customFormat="1" ht="12" customHeight="1" thickBot="1">
      <c r="A85" s="339" t="s">
        <v>336</v>
      </c>
      <c r="B85" s="386" t="s">
        <v>337</v>
      </c>
      <c r="C85" s="294">
        <f>+C61+C84</f>
        <v>345683</v>
      </c>
      <c r="D85" s="294">
        <f>+D61+D84</f>
        <v>17899</v>
      </c>
      <c r="E85" s="325">
        <f>+E61+E84</f>
        <v>363582</v>
      </c>
    </row>
    <row r="86" spans="1:5" s="1" customFormat="1" ht="12" customHeight="1">
      <c r="A86" s="341"/>
      <c r="B86" s="342"/>
      <c r="C86" s="343"/>
      <c r="D86" s="344"/>
      <c r="E86" s="345"/>
    </row>
    <row r="87" spans="1:5" s="1" customFormat="1" ht="12" customHeight="1">
      <c r="A87" s="455" t="s">
        <v>37</v>
      </c>
      <c r="B87" s="455"/>
      <c r="C87" s="455"/>
      <c r="D87" s="455"/>
      <c r="E87" s="455"/>
    </row>
    <row r="88" spans="1:5" s="1" customFormat="1" ht="12" customHeight="1" thickBot="1">
      <c r="A88" s="457"/>
      <c r="B88" s="457"/>
      <c r="C88" s="218"/>
      <c r="D88" s="314"/>
      <c r="E88" s="166" t="s">
        <v>181</v>
      </c>
    </row>
    <row r="89" spans="1:5" s="1" customFormat="1" ht="12" customHeight="1">
      <c r="A89" s="458" t="s">
        <v>60</v>
      </c>
      <c r="B89" s="460" t="s">
        <v>499</v>
      </c>
      <c r="C89" s="462" t="s">
        <v>385</v>
      </c>
      <c r="D89" s="462"/>
      <c r="E89" s="463"/>
    </row>
    <row r="90" spans="1:6" s="1" customFormat="1" ht="24" customHeight="1" thickBot="1">
      <c r="A90" s="459"/>
      <c r="B90" s="461"/>
      <c r="C90" s="225" t="s">
        <v>210</v>
      </c>
      <c r="D90" s="225" t="s">
        <v>533</v>
      </c>
      <c r="E90" s="226" t="s">
        <v>217</v>
      </c>
      <c r="F90" s="346"/>
    </row>
    <row r="91" spans="1:6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6">
        <v>5</v>
      </c>
      <c r="F91" s="346"/>
    </row>
    <row r="92" spans="1:6" s="1" customFormat="1" ht="15" customHeight="1" thickBot="1">
      <c r="A92" s="19" t="s">
        <v>9</v>
      </c>
      <c r="B92" s="23" t="s">
        <v>497</v>
      </c>
      <c r="C92" s="387">
        <f>SUM(C93:C97)</f>
        <v>272669</v>
      </c>
      <c r="D92" s="284">
        <f>+D93+D94+D95+D96+D97</f>
        <v>12155</v>
      </c>
      <c r="E92" s="399">
        <f>+E93+E94+E95+E96+E97</f>
        <v>284824</v>
      </c>
      <c r="F92" s="346"/>
    </row>
    <row r="93" spans="1:5" s="1" customFormat="1" ht="12.75" customHeight="1">
      <c r="A93" s="14" t="s">
        <v>72</v>
      </c>
      <c r="B93" s="413" t="s">
        <v>38</v>
      </c>
      <c r="C93" s="388">
        <v>124611</v>
      </c>
      <c r="D93" s="404">
        <v>5473</v>
      </c>
      <c r="E93" s="400">
        <v>130084</v>
      </c>
    </row>
    <row r="94" spans="1:5" ht="16.5" customHeight="1">
      <c r="A94" s="11" t="s">
        <v>73</v>
      </c>
      <c r="B94" s="414" t="s">
        <v>133</v>
      </c>
      <c r="C94" s="389">
        <v>27315</v>
      </c>
      <c r="D94" s="286"/>
      <c r="E94" s="320">
        <v>27315</v>
      </c>
    </row>
    <row r="95" spans="1:5" ht="15.75">
      <c r="A95" s="11" t="s">
        <v>74</v>
      </c>
      <c r="B95" s="414" t="s">
        <v>100</v>
      </c>
      <c r="C95" s="390">
        <v>57342</v>
      </c>
      <c r="D95" s="288">
        <v>4335</v>
      </c>
      <c r="E95" s="324">
        <v>61677</v>
      </c>
    </row>
    <row r="96" spans="1:5" s="28" customFormat="1" ht="12" customHeight="1">
      <c r="A96" s="11" t="s">
        <v>75</v>
      </c>
      <c r="B96" s="415" t="s">
        <v>134</v>
      </c>
      <c r="C96" s="390">
        <v>56465</v>
      </c>
      <c r="D96" s="288">
        <v>-10000</v>
      </c>
      <c r="E96" s="324">
        <v>46465</v>
      </c>
    </row>
    <row r="97" spans="1:5" ht="12" customHeight="1">
      <c r="A97" s="11" t="s">
        <v>84</v>
      </c>
      <c r="B97" s="416" t="s">
        <v>135</v>
      </c>
      <c r="C97" s="390">
        <v>6936</v>
      </c>
      <c r="D97" s="288">
        <v>12347</v>
      </c>
      <c r="E97" s="324">
        <v>19283</v>
      </c>
    </row>
    <row r="98" spans="1:5" ht="12" customHeight="1">
      <c r="A98" s="11" t="s">
        <v>76</v>
      </c>
      <c r="B98" s="414" t="s">
        <v>339</v>
      </c>
      <c r="C98" s="390"/>
      <c r="D98" s="288">
        <v>2817</v>
      </c>
      <c r="E98" s="324">
        <v>2817</v>
      </c>
    </row>
    <row r="99" spans="1:5" ht="12" customHeight="1">
      <c r="A99" s="11" t="s">
        <v>77</v>
      </c>
      <c r="B99" s="417" t="s">
        <v>340</v>
      </c>
      <c r="C99" s="390"/>
      <c r="D99" s="288"/>
      <c r="E99" s="324"/>
    </row>
    <row r="100" spans="1:5" ht="12" customHeight="1">
      <c r="A100" s="11" t="s">
        <v>85</v>
      </c>
      <c r="B100" s="414" t="s">
        <v>341</v>
      </c>
      <c r="C100" s="390"/>
      <c r="D100" s="288"/>
      <c r="E100" s="324"/>
    </row>
    <row r="101" spans="1:5" ht="12" customHeight="1">
      <c r="A101" s="11" t="s">
        <v>86</v>
      </c>
      <c r="B101" s="414" t="s">
        <v>342</v>
      </c>
      <c r="C101" s="390"/>
      <c r="D101" s="288"/>
      <c r="E101" s="324"/>
    </row>
    <row r="102" spans="1:5" ht="12" customHeight="1">
      <c r="A102" s="11" t="s">
        <v>87</v>
      </c>
      <c r="B102" s="417" t="s">
        <v>343</v>
      </c>
      <c r="C102" s="390">
        <v>4636</v>
      </c>
      <c r="D102" s="288"/>
      <c r="E102" s="324">
        <v>4636</v>
      </c>
    </row>
    <row r="103" spans="1:5" ht="12" customHeight="1">
      <c r="A103" s="11" t="s">
        <v>88</v>
      </c>
      <c r="B103" s="417" t="s">
        <v>344</v>
      </c>
      <c r="C103" s="390"/>
      <c r="D103" s="288"/>
      <c r="E103" s="324"/>
    </row>
    <row r="104" spans="1:5" ht="12" customHeight="1">
      <c r="A104" s="11" t="s">
        <v>90</v>
      </c>
      <c r="B104" s="414" t="s">
        <v>345</v>
      </c>
      <c r="C104" s="390"/>
      <c r="D104" s="288"/>
      <c r="E104" s="324"/>
    </row>
    <row r="105" spans="1:5" ht="12" customHeight="1">
      <c r="A105" s="10" t="s">
        <v>136</v>
      </c>
      <c r="B105" s="418" t="s">
        <v>346</v>
      </c>
      <c r="C105" s="390"/>
      <c r="D105" s="288"/>
      <c r="E105" s="324"/>
    </row>
    <row r="106" spans="1:5" ht="12" customHeight="1">
      <c r="A106" s="11" t="s">
        <v>347</v>
      </c>
      <c r="B106" s="418" t="s">
        <v>348</v>
      </c>
      <c r="C106" s="390"/>
      <c r="D106" s="288"/>
      <c r="E106" s="324"/>
    </row>
    <row r="107" spans="1:5" ht="12" customHeight="1" thickBot="1">
      <c r="A107" s="15" t="s">
        <v>349</v>
      </c>
      <c r="B107" s="419" t="s">
        <v>350</v>
      </c>
      <c r="C107" s="391">
        <v>2300</v>
      </c>
      <c r="D107" s="405">
        <v>9530</v>
      </c>
      <c r="E107" s="401">
        <v>11830</v>
      </c>
    </row>
    <row r="108" spans="1:5" ht="12" customHeight="1" thickBot="1">
      <c r="A108" s="17" t="s">
        <v>10</v>
      </c>
      <c r="B108" s="22" t="s">
        <v>498</v>
      </c>
      <c r="C108" s="392">
        <f>+C109+C111+C113</f>
        <v>73014</v>
      </c>
      <c r="D108" s="285">
        <f>+D109+D111+D113</f>
        <v>701</v>
      </c>
      <c r="E108" s="316">
        <f>+E109+E111+E113</f>
        <v>73715</v>
      </c>
    </row>
    <row r="109" spans="1:5" ht="12" customHeight="1">
      <c r="A109" s="12" t="s">
        <v>78</v>
      </c>
      <c r="B109" s="414" t="s">
        <v>180</v>
      </c>
      <c r="C109" s="393">
        <v>500</v>
      </c>
      <c r="D109" s="287">
        <v>702</v>
      </c>
      <c r="E109" s="318">
        <v>1202</v>
      </c>
    </row>
    <row r="110" spans="1:5" ht="12" customHeight="1">
      <c r="A110" s="12" t="s">
        <v>79</v>
      </c>
      <c r="B110" s="418" t="s">
        <v>352</v>
      </c>
      <c r="C110" s="393"/>
      <c r="D110" s="287"/>
      <c r="E110" s="318"/>
    </row>
    <row r="111" spans="1:5" ht="12" customHeight="1">
      <c r="A111" s="12" t="s">
        <v>80</v>
      </c>
      <c r="B111" s="418" t="s">
        <v>137</v>
      </c>
      <c r="C111" s="389">
        <v>72514</v>
      </c>
      <c r="D111" s="286">
        <v>-1</v>
      </c>
      <c r="E111" s="320">
        <v>72513</v>
      </c>
    </row>
    <row r="112" spans="1:5" ht="12" customHeight="1">
      <c r="A112" s="12" t="s">
        <v>81</v>
      </c>
      <c r="B112" s="418" t="s">
        <v>353</v>
      </c>
      <c r="C112" s="394">
        <v>66133</v>
      </c>
      <c r="D112" s="286"/>
      <c r="E112" s="320">
        <v>66133</v>
      </c>
    </row>
    <row r="113" spans="1:5" ht="12" customHeight="1">
      <c r="A113" s="12" t="s">
        <v>82</v>
      </c>
      <c r="B113" s="420" t="s">
        <v>183</v>
      </c>
      <c r="C113" s="394"/>
      <c r="D113" s="286"/>
      <c r="E113" s="320"/>
    </row>
    <row r="114" spans="1:5" ht="12" customHeight="1">
      <c r="A114" s="12" t="s">
        <v>89</v>
      </c>
      <c r="B114" s="421" t="s">
        <v>496</v>
      </c>
      <c r="C114" s="394"/>
      <c r="D114" s="286"/>
      <c r="E114" s="320"/>
    </row>
    <row r="115" spans="1:5" ht="15.75">
      <c r="A115" s="12" t="s">
        <v>91</v>
      </c>
      <c r="B115" s="411" t="s">
        <v>354</v>
      </c>
      <c r="C115" s="394"/>
      <c r="D115" s="286"/>
      <c r="E115" s="320"/>
    </row>
    <row r="116" spans="1:5" ht="12" customHeight="1">
      <c r="A116" s="12" t="s">
        <v>138</v>
      </c>
      <c r="B116" s="414" t="s">
        <v>342</v>
      </c>
      <c r="C116" s="394"/>
      <c r="D116" s="286"/>
      <c r="E116" s="320"/>
    </row>
    <row r="117" spans="1:5" ht="12" customHeight="1">
      <c r="A117" s="12" t="s">
        <v>139</v>
      </c>
      <c r="B117" s="414" t="s">
        <v>355</v>
      </c>
      <c r="C117" s="394"/>
      <c r="D117" s="286"/>
      <c r="E117" s="320"/>
    </row>
    <row r="118" spans="1:5" ht="12" customHeight="1">
      <c r="A118" s="12" t="s">
        <v>140</v>
      </c>
      <c r="B118" s="414" t="s">
        <v>356</v>
      </c>
      <c r="C118" s="394"/>
      <c r="D118" s="286"/>
      <c r="E118" s="320"/>
    </row>
    <row r="119" spans="1:5" ht="12" customHeight="1">
      <c r="A119" s="12" t="s">
        <v>357</v>
      </c>
      <c r="B119" s="414" t="s">
        <v>345</v>
      </c>
      <c r="C119" s="394"/>
      <c r="D119" s="286"/>
      <c r="E119" s="320"/>
    </row>
    <row r="120" spans="1:5" ht="12" customHeight="1">
      <c r="A120" s="12" t="s">
        <v>358</v>
      </c>
      <c r="B120" s="414" t="s">
        <v>359</v>
      </c>
      <c r="C120" s="394"/>
      <c r="D120" s="286"/>
      <c r="E120" s="320"/>
    </row>
    <row r="121" spans="1:5" ht="12" customHeight="1" thickBot="1">
      <c r="A121" s="10" t="s">
        <v>360</v>
      </c>
      <c r="B121" s="414" t="s">
        <v>361</v>
      </c>
      <c r="C121" s="395"/>
      <c r="D121" s="288"/>
      <c r="E121" s="324"/>
    </row>
    <row r="122" spans="1:5" ht="12" customHeight="1" thickBot="1">
      <c r="A122" s="17" t="s">
        <v>11</v>
      </c>
      <c r="B122" s="66" t="s">
        <v>362</v>
      </c>
      <c r="C122" s="392">
        <f>+C123+C124</f>
        <v>0</v>
      </c>
      <c r="D122" s="285">
        <f>+D123+D124</f>
        <v>0</v>
      </c>
      <c r="E122" s="316">
        <f>+E123+E124</f>
        <v>0</v>
      </c>
    </row>
    <row r="123" spans="1:5" ht="12" customHeight="1">
      <c r="A123" s="12" t="s">
        <v>61</v>
      </c>
      <c r="B123" s="411" t="s">
        <v>48</v>
      </c>
      <c r="C123" s="393"/>
      <c r="D123" s="287"/>
      <c r="E123" s="318"/>
    </row>
    <row r="124" spans="1:5" ht="12" customHeight="1" thickBot="1">
      <c r="A124" s="13" t="s">
        <v>62</v>
      </c>
      <c r="B124" s="418" t="s">
        <v>49</v>
      </c>
      <c r="C124" s="390"/>
      <c r="D124" s="288"/>
      <c r="E124" s="324"/>
    </row>
    <row r="125" spans="1:5" ht="12" customHeight="1" thickBot="1">
      <c r="A125" s="17" t="s">
        <v>12</v>
      </c>
      <c r="B125" s="66" t="s">
        <v>363</v>
      </c>
      <c r="C125" s="392">
        <f>+C92+C108+C122</f>
        <v>345683</v>
      </c>
      <c r="D125" s="285">
        <f>+D92+D108+D122</f>
        <v>12856</v>
      </c>
      <c r="E125" s="316">
        <f>+E92+E108+E122</f>
        <v>358539</v>
      </c>
    </row>
    <row r="126" spans="1:5" ht="12" customHeight="1" thickBot="1">
      <c r="A126" s="17" t="s">
        <v>13</v>
      </c>
      <c r="B126" s="66" t="s">
        <v>364</v>
      </c>
      <c r="C126" s="392">
        <f>+C127+C128+C129</f>
        <v>0</v>
      </c>
      <c r="D126" s="285">
        <f>+D127+D128+D129</f>
        <v>5043</v>
      </c>
      <c r="E126" s="316">
        <f>+E127+E128+E129</f>
        <v>5043</v>
      </c>
    </row>
    <row r="127" spans="1:5" ht="12" customHeight="1">
      <c r="A127" s="12" t="s">
        <v>65</v>
      </c>
      <c r="B127" s="411" t="s">
        <v>483</v>
      </c>
      <c r="C127" s="394"/>
      <c r="D127" s="286"/>
      <c r="E127" s="320"/>
    </row>
    <row r="128" spans="1:5" ht="12" customHeight="1">
      <c r="A128" s="12" t="s">
        <v>66</v>
      </c>
      <c r="B128" s="411" t="s">
        <v>484</v>
      </c>
      <c r="C128" s="394"/>
      <c r="D128" s="286"/>
      <c r="E128" s="320"/>
    </row>
    <row r="129" spans="1:5" ht="12" customHeight="1" thickBot="1">
      <c r="A129" s="10" t="s">
        <v>67</v>
      </c>
      <c r="B129" s="422" t="s">
        <v>485</v>
      </c>
      <c r="C129" s="394"/>
      <c r="D129" s="286">
        <v>5043</v>
      </c>
      <c r="E129" s="320">
        <v>5043</v>
      </c>
    </row>
    <row r="130" spans="1:5" ht="12" customHeight="1" thickBot="1">
      <c r="A130" s="17" t="s">
        <v>14</v>
      </c>
      <c r="B130" s="66" t="s">
        <v>368</v>
      </c>
      <c r="C130" s="392">
        <f>+C131+C132+C133+C134</f>
        <v>0</v>
      </c>
      <c r="D130" s="285">
        <f>+D131+D132+D133+D134</f>
        <v>0</v>
      </c>
      <c r="E130" s="316">
        <f>+E131+E132+E133+E134</f>
        <v>0</v>
      </c>
    </row>
    <row r="131" spans="1:5" ht="12" customHeight="1">
      <c r="A131" s="12" t="s">
        <v>68</v>
      </c>
      <c r="B131" s="411" t="s">
        <v>486</v>
      </c>
      <c r="C131" s="394"/>
      <c r="D131" s="286"/>
      <c r="E131" s="320"/>
    </row>
    <row r="132" spans="1:5" ht="12" customHeight="1">
      <c r="A132" s="12" t="s">
        <v>69</v>
      </c>
      <c r="B132" s="411" t="s">
        <v>487</v>
      </c>
      <c r="C132" s="394"/>
      <c r="D132" s="286"/>
      <c r="E132" s="320"/>
    </row>
    <row r="133" spans="1:5" ht="12" customHeight="1">
      <c r="A133" s="12" t="s">
        <v>272</v>
      </c>
      <c r="B133" s="411" t="s">
        <v>488</v>
      </c>
      <c r="C133" s="394"/>
      <c r="D133" s="286"/>
      <c r="E133" s="320"/>
    </row>
    <row r="134" spans="1:5" ht="12" customHeight="1" thickBot="1">
      <c r="A134" s="10" t="s">
        <v>274</v>
      </c>
      <c r="B134" s="422" t="s">
        <v>489</v>
      </c>
      <c r="C134" s="394"/>
      <c r="D134" s="286"/>
      <c r="E134" s="320"/>
    </row>
    <row r="135" spans="1:5" ht="12" customHeight="1" thickBot="1">
      <c r="A135" s="17" t="s">
        <v>15</v>
      </c>
      <c r="B135" s="66" t="s">
        <v>532</v>
      </c>
      <c r="C135" s="396">
        <f>+C136+C137+C138+C139</f>
        <v>0</v>
      </c>
      <c r="D135" s="294">
        <f>+D136+D137+D138+D139</f>
        <v>0</v>
      </c>
      <c r="E135" s="325">
        <f>+E136+E137+E138+E139</f>
        <v>0</v>
      </c>
    </row>
    <row r="136" spans="1:5" ht="12" customHeight="1" hidden="1" thickBot="1">
      <c r="A136" s="12" t="s">
        <v>70</v>
      </c>
      <c r="B136" s="411" t="s">
        <v>374</v>
      </c>
      <c r="C136" s="394"/>
      <c r="D136" s="286"/>
      <c r="E136" s="320"/>
    </row>
    <row r="137" spans="1:5" ht="12" customHeight="1" hidden="1" thickBot="1">
      <c r="A137" s="12" t="s">
        <v>71</v>
      </c>
      <c r="B137" s="411" t="s">
        <v>375</v>
      </c>
      <c r="C137" s="394"/>
      <c r="D137" s="286"/>
      <c r="E137" s="320"/>
    </row>
    <row r="138" spans="1:5" ht="12" customHeight="1" hidden="1" thickBot="1">
      <c r="A138" s="12" t="s">
        <v>281</v>
      </c>
      <c r="B138" s="411" t="s">
        <v>531</v>
      </c>
      <c r="C138" s="394"/>
      <c r="D138" s="286"/>
      <c r="E138" s="320"/>
    </row>
    <row r="139" spans="1:5" ht="12" customHeight="1" hidden="1" thickBot="1">
      <c r="A139" s="10" t="s">
        <v>283</v>
      </c>
      <c r="B139" s="422" t="s">
        <v>419</v>
      </c>
      <c r="C139" s="394"/>
      <c r="D139" s="286"/>
      <c r="E139" s="320"/>
    </row>
    <row r="140" spans="1:5" ht="9.75" customHeight="1" thickBot="1">
      <c r="A140" s="17" t="s">
        <v>16</v>
      </c>
      <c r="B140" s="66" t="s">
        <v>523</v>
      </c>
      <c r="C140" s="397">
        <f>+C141+C142+C143+C144</f>
        <v>0</v>
      </c>
      <c r="D140" s="406">
        <f>+D141+D142+D143+D144</f>
        <v>0</v>
      </c>
      <c r="E140" s="402">
        <f>+E141+E142+E143+E144</f>
        <v>0</v>
      </c>
    </row>
    <row r="141" spans="1:5" ht="0.75" customHeight="1" hidden="1" thickBot="1">
      <c r="A141" s="12" t="s">
        <v>131</v>
      </c>
      <c r="B141" s="411" t="s">
        <v>379</v>
      </c>
      <c r="C141" s="394"/>
      <c r="D141" s="286"/>
      <c r="E141" s="320"/>
    </row>
    <row r="142" spans="1:5" ht="12" customHeight="1" hidden="1" thickBot="1">
      <c r="A142" s="12" t="s">
        <v>132</v>
      </c>
      <c r="B142" s="411" t="s">
        <v>380</v>
      </c>
      <c r="C142" s="394"/>
      <c r="D142" s="286"/>
      <c r="E142" s="320"/>
    </row>
    <row r="143" spans="1:5" ht="12" customHeight="1" hidden="1" thickBot="1">
      <c r="A143" s="12" t="s">
        <v>182</v>
      </c>
      <c r="B143" s="411" t="s">
        <v>381</v>
      </c>
      <c r="C143" s="394"/>
      <c r="D143" s="286"/>
      <c r="E143" s="320"/>
    </row>
    <row r="144" spans="1:5" ht="12" customHeight="1" hidden="1" thickBot="1">
      <c r="A144" s="12" t="s">
        <v>289</v>
      </c>
      <c r="B144" s="411" t="s">
        <v>382</v>
      </c>
      <c r="C144" s="394"/>
      <c r="D144" s="286"/>
      <c r="E144" s="320"/>
    </row>
    <row r="145" spans="1:5" ht="12" customHeight="1" thickBot="1">
      <c r="A145" s="17" t="s">
        <v>17</v>
      </c>
      <c r="B145" s="66" t="s">
        <v>383</v>
      </c>
      <c r="C145" s="398">
        <f>+C126+C130+C135+C140</f>
        <v>0</v>
      </c>
      <c r="D145" s="407">
        <f>+D126+D130+D135+D140</f>
        <v>5043</v>
      </c>
      <c r="E145" s="403">
        <f>+E126+E130+E135+E140</f>
        <v>5043</v>
      </c>
    </row>
    <row r="146" spans="1:5" ht="12" customHeight="1" thickBot="1">
      <c r="A146" s="155" t="s">
        <v>18</v>
      </c>
      <c r="B146" s="412" t="s">
        <v>384</v>
      </c>
      <c r="C146" s="398">
        <f>+C125+C145</f>
        <v>345683</v>
      </c>
      <c r="D146" s="407">
        <f>+D125+D145</f>
        <v>17899</v>
      </c>
      <c r="E146" s="403">
        <f>+E125+E145</f>
        <v>363582</v>
      </c>
    </row>
    <row r="147" ht="12" customHeight="1">
      <c r="C147" s="217"/>
    </row>
    <row r="148" spans="1:5" ht="18" customHeight="1">
      <c r="A148" s="464"/>
      <c r="B148" s="464"/>
      <c r="C148" s="464"/>
      <c r="D148" s="464"/>
      <c r="E148" s="464"/>
    </row>
    <row r="149" spans="1:7" ht="11.25" customHeight="1" thickBot="1">
      <c r="A149" s="456"/>
      <c r="B149" s="456"/>
      <c r="C149" s="314"/>
      <c r="D149" s="314"/>
      <c r="E149" s="166"/>
      <c r="F149" s="217"/>
      <c r="G149" s="217"/>
    </row>
    <row r="150" spans="1:7" ht="0.75" customHeight="1" hidden="1" thickBot="1">
      <c r="A150" s="17"/>
      <c r="B150" s="22"/>
      <c r="C150" s="349"/>
      <c r="D150" s="349"/>
      <c r="E150" s="350"/>
      <c r="F150" s="217"/>
      <c r="G150" s="217"/>
    </row>
    <row r="151" spans="1:7" ht="21" customHeight="1" hidden="1" thickBot="1">
      <c r="A151" s="17"/>
      <c r="B151" s="22"/>
      <c r="C151" s="349"/>
      <c r="D151" s="349"/>
      <c r="E151" s="350"/>
      <c r="F151" s="217"/>
      <c r="G151" s="217"/>
    </row>
    <row r="152" spans="3:6" ht="15" customHeight="1">
      <c r="C152" s="62"/>
      <c r="D152" s="62"/>
      <c r="E152" s="62"/>
      <c r="F152" s="62"/>
    </row>
    <row r="153" s="1" customFormat="1" ht="12.75" customHeight="1"/>
    <row r="154" ht="15.75">
      <c r="C154" s="217"/>
    </row>
    <row r="155" ht="15.75">
      <c r="C155" s="217"/>
    </row>
    <row r="156" ht="15.75">
      <c r="C156" s="217"/>
    </row>
    <row r="157" ht="16.5" customHeight="1">
      <c r="C157" s="217"/>
    </row>
    <row r="158" ht="15.75">
      <c r="C158" s="217"/>
    </row>
    <row r="159" ht="15.75">
      <c r="C159" s="217"/>
    </row>
    <row r="160" ht="15.75">
      <c r="C160" s="217"/>
    </row>
    <row r="161" ht="15.75">
      <c r="C161" s="217"/>
    </row>
    <row r="162" ht="15.75">
      <c r="C162" s="217"/>
    </row>
    <row r="163" spans="6:7" s="217" customFormat="1" ht="15.75">
      <c r="F163" s="27"/>
      <c r="G163" s="27"/>
    </row>
    <row r="164" spans="6:7" s="217" customFormat="1" ht="15.75">
      <c r="F164" s="27"/>
      <c r="G164" s="27"/>
    </row>
    <row r="165" spans="6:7" s="217" customFormat="1" ht="15.75">
      <c r="F165" s="27"/>
      <c r="G165" s="27"/>
    </row>
    <row r="166" spans="6:7" s="217" customFormat="1" ht="15.75">
      <c r="F166" s="27"/>
      <c r="G166" s="27"/>
    </row>
  </sheetData>
  <sheetProtection/>
  <mergeCells count="12">
    <mergeCell ref="A89:A90"/>
    <mergeCell ref="B89:B90"/>
    <mergeCell ref="C89:E89"/>
    <mergeCell ref="A149:B149"/>
    <mergeCell ref="A148:E148"/>
    <mergeCell ref="A1:E1"/>
    <mergeCell ref="A2:B2"/>
    <mergeCell ref="A87:E87"/>
    <mergeCell ref="A88:B88"/>
    <mergeCell ref="A3:A4"/>
    <mergeCell ref="B3:B4"/>
    <mergeCell ref="C3:E3"/>
  </mergeCells>
  <printOptions horizontalCentered="1"/>
  <pageMargins left="0.7874015748031497" right="0.7874015748031497" top="1.4566929133858268" bottom="0.87" header="0.7874015748031497" footer="0.58"/>
  <pageSetup fitToHeight="0" fitToWidth="1" horizontalDpi="600" verticalDpi="600" orientation="portrait" paperSize="9" scale="72" r:id="rId1"/>
  <headerFooter alignWithMargins="0">
    <oddHeader xml:space="preserve">&amp;C&amp;"Times New Roman CE,Félkövér"&amp;12&amp;U
Borsosdzirák Község Önkormányzat
2014. ÉVI KÖLTSÉGVETÉSÉNEK MÓDOSÍTÁSA
ÖSSZEVONT MÉRLEG
&amp;R&amp;"Times New Roman CE,Félkövér dőlt"&amp;11 1.melléklet az 12/2014.(IX.15.)önkormányzati rendelethez 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479</v>
      </c>
    </row>
    <row r="2" spans="1:5" s="54" customFormat="1" ht="15.75" customHeight="1">
      <c r="A2" s="311" t="s">
        <v>53</v>
      </c>
      <c r="B2" s="510" t="s">
        <v>478</v>
      </c>
      <c r="C2" s="511"/>
      <c r="D2" s="512"/>
      <c r="E2" s="212" t="s">
        <v>50</v>
      </c>
    </row>
    <row r="3" spans="1:5" s="54" customFormat="1" ht="24.75" thickBot="1">
      <c r="A3" s="365" t="s">
        <v>155</v>
      </c>
      <c r="B3" s="513" t="s">
        <v>475</v>
      </c>
      <c r="C3" s="514"/>
      <c r="D3" s="515"/>
      <c r="E3" s="383" t="s">
        <v>42</v>
      </c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217</v>
      </c>
      <c r="E5" s="129" t="s">
        <v>472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18" t="s">
        <v>222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>
      <c r="A9" s="366" t="s">
        <v>72</v>
      </c>
      <c r="B9" s="317" t="s">
        <v>223</v>
      </c>
      <c r="C9" s="160"/>
      <c r="D9" s="160"/>
      <c r="E9" s="160"/>
    </row>
    <row r="10" spans="1:5" s="57" customFormat="1" ht="12" customHeigh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>
      <c r="A11" s="367" t="s">
        <v>74</v>
      </c>
      <c r="B11" s="319" t="s">
        <v>225</v>
      </c>
      <c r="C11" s="159"/>
      <c r="D11" s="159"/>
      <c r="E11" s="159"/>
    </row>
    <row r="12" spans="1:5" s="57" customFormat="1" ht="12" customHeigh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12" customHeight="1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0</v>
      </c>
      <c r="E15" s="157">
        <f>+E16+E17+E18+E19+E20</f>
        <v>0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319" t="s">
        <v>234</v>
      </c>
      <c r="C20" s="159"/>
      <c r="D20" s="159"/>
      <c r="E20" s="159"/>
    </row>
    <row r="21" spans="1:5" s="57" customFormat="1" ht="12" customHeight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12" customHeight="1" thickBot="1">
      <c r="A22" s="24" t="s">
        <v>11</v>
      </c>
      <c r="B22" s="18" t="s">
        <v>236</v>
      </c>
      <c r="C22" s="157">
        <f>+C23+C24+C25+C26+C27</f>
        <v>0</v>
      </c>
      <c r="D22" s="157">
        <f>+D23+D24+D25+D26+D27</f>
        <v>0</v>
      </c>
      <c r="E22" s="157">
        <f>+E23+E24+E25+E26+E27</f>
        <v>0</v>
      </c>
    </row>
    <row r="23" spans="1:5" s="57" customFormat="1" ht="12" customHeigh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243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319" t="s">
        <v>258</v>
      </c>
      <c r="C38" s="159"/>
      <c r="D38" s="159"/>
      <c r="E38" s="159"/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/>
      <c r="E41" s="159"/>
    </row>
    <row r="42" spans="1:5" s="56" customFormat="1" ht="12" customHeigh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278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319" t="s">
        <v>282</v>
      </c>
      <c r="C56" s="159"/>
      <c r="D56" s="159"/>
      <c r="E56" s="159"/>
    </row>
    <row r="57" spans="1:5" s="57" customFormat="1" ht="12" customHeight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285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/>
      <c r="D61" s="162"/>
      <c r="E61" s="162"/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0</v>
      </c>
      <c r="D63" s="163">
        <f>+D8+D15+D22+D29+D36+D47+D53+D58</f>
        <v>0</v>
      </c>
      <c r="E63" s="163">
        <f>+E8+E15+E22+E29+E36+E47+E53+E58</f>
        <v>0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0</v>
      </c>
      <c r="D73" s="157">
        <f>SUM(D74:D75)</f>
        <v>0</v>
      </c>
      <c r="E73" s="157">
        <f>SUM(E74:E75)</f>
        <v>0</v>
      </c>
    </row>
    <row r="74" spans="1:5" s="57" customFormat="1" ht="12" customHeight="1">
      <c r="A74" s="366" t="s">
        <v>310</v>
      </c>
      <c r="B74" s="317" t="s">
        <v>311</v>
      </c>
      <c r="C74" s="162"/>
      <c r="D74" s="162"/>
      <c r="E74" s="162"/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321</v>
      </c>
      <c r="C79" s="162"/>
      <c r="D79" s="162"/>
      <c r="E79" s="162"/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0</v>
      </c>
      <c r="D86" s="163">
        <f>+D64+D68+D73+D76+D80+D85</f>
        <v>0</v>
      </c>
      <c r="E86" s="163">
        <f>+E64+E68+E73+E76+E80+E85</f>
        <v>0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0</v>
      </c>
      <c r="D87" s="163">
        <f>+D63+D86</f>
        <v>0</v>
      </c>
      <c r="E87" s="163">
        <f>+E63+E86</f>
        <v>0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0</v>
      </c>
      <c r="D91" s="156">
        <f>SUM(D92:D96)</f>
        <v>0</v>
      </c>
      <c r="E91" s="156">
        <f>SUM(E92:E96)</f>
        <v>0</v>
      </c>
    </row>
    <row r="92" spans="1:5" ht="12" customHeight="1">
      <c r="A92" s="379" t="s">
        <v>72</v>
      </c>
      <c r="B92" s="7" t="s">
        <v>38</v>
      </c>
      <c r="C92" s="158"/>
      <c r="D92" s="158"/>
      <c r="E92" s="158"/>
    </row>
    <row r="93" spans="1:5" ht="12" customHeight="1">
      <c r="A93" s="367" t="s">
        <v>73</v>
      </c>
      <c r="B93" s="5" t="s">
        <v>133</v>
      </c>
      <c r="C93" s="159"/>
      <c r="D93" s="159"/>
      <c r="E93" s="159"/>
    </row>
    <row r="94" spans="1:5" ht="12" customHeight="1">
      <c r="A94" s="367" t="s">
        <v>74</v>
      </c>
      <c r="B94" s="5" t="s">
        <v>100</v>
      </c>
      <c r="C94" s="161"/>
      <c r="D94" s="161"/>
      <c r="E94" s="161"/>
    </row>
    <row r="95" spans="1:5" ht="12" customHeight="1">
      <c r="A95" s="367" t="s">
        <v>75</v>
      </c>
      <c r="B95" s="8" t="s">
        <v>134</v>
      </c>
      <c r="C95" s="161"/>
      <c r="D95" s="161"/>
      <c r="E95" s="161"/>
    </row>
    <row r="96" spans="1:5" ht="12" customHeight="1">
      <c r="A96" s="367" t="s">
        <v>84</v>
      </c>
      <c r="B96" s="16" t="s">
        <v>135</v>
      </c>
      <c r="C96" s="161"/>
      <c r="D96" s="161"/>
      <c r="E96" s="161"/>
    </row>
    <row r="97" spans="1:5" ht="12" customHeight="1">
      <c r="A97" s="367" t="s">
        <v>76</v>
      </c>
      <c r="B97" s="5" t="s">
        <v>339</v>
      </c>
      <c r="C97" s="161"/>
      <c r="D97" s="161"/>
      <c r="E97" s="161"/>
    </row>
    <row r="98" spans="1:5" ht="12" customHeight="1">
      <c r="A98" s="367" t="s">
        <v>77</v>
      </c>
      <c r="B98" s="71" t="s">
        <v>340</v>
      </c>
      <c r="C98" s="161"/>
      <c r="D98" s="161"/>
      <c r="E98" s="161"/>
    </row>
    <row r="99" spans="1:5" ht="12" customHeight="1">
      <c r="A99" s="367" t="s">
        <v>85</v>
      </c>
      <c r="B99" s="72" t="s">
        <v>341</v>
      </c>
      <c r="C99" s="161"/>
      <c r="D99" s="161"/>
      <c r="E99" s="161"/>
    </row>
    <row r="100" spans="1:5" ht="12" customHeight="1">
      <c r="A100" s="367" t="s">
        <v>86</v>
      </c>
      <c r="B100" s="72" t="s">
        <v>342</v>
      </c>
      <c r="C100" s="161"/>
      <c r="D100" s="161"/>
      <c r="E100" s="161"/>
    </row>
    <row r="101" spans="1:5" ht="12" customHeight="1">
      <c r="A101" s="367" t="s">
        <v>87</v>
      </c>
      <c r="B101" s="71" t="s">
        <v>343</v>
      </c>
      <c r="C101" s="161"/>
      <c r="D101" s="161"/>
      <c r="E101" s="161"/>
    </row>
    <row r="102" spans="1:5" ht="12" customHeight="1">
      <c r="A102" s="367" t="s">
        <v>88</v>
      </c>
      <c r="B102" s="71" t="s">
        <v>344</v>
      </c>
      <c r="C102" s="161"/>
      <c r="D102" s="161"/>
      <c r="E102" s="161"/>
    </row>
    <row r="103" spans="1:5" ht="12" customHeight="1">
      <c r="A103" s="367" t="s">
        <v>90</v>
      </c>
      <c r="B103" s="72" t="s">
        <v>345</v>
      </c>
      <c r="C103" s="161"/>
      <c r="D103" s="161"/>
      <c r="E103" s="161"/>
    </row>
    <row r="104" spans="1:5" ht="12" customHeigh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351</v>
      </c>
      <c r="C107" s="157">
        <f>+C108+C110+C112</f>
        <v>0</v>
      </c>
      <c r="D107" s="157">
        <f>+D108+D110+D112</f>
        <v>0</v>
      </c>
      <c r="E107" s="157">
        <f>+E108+E110+E112</f>
        <v>0</v>
      </c>
    </row>
    <row r="108" spans="1:5" ht="12" customHeight="1">
      <c r="A108" s="366" t="s">
        <v>78</v>
      </c>
      <c r="B108" s="5" t="s">
        <v>180</v>
      </c>
      <c r="C108" s="160"/>
      <c r="D108" s="160"/>
      <c r="E108" s="160"/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/>
      <c r="D110" s="159"/>
      <c r="E110" s="159"/>
    </row>
    <row r="111" spans="1:5" ht="12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12" customHeigh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0</v>
      </c>
      <c r="D124" s="157">
        <f>+D91+D107+D121</f>
        <v>0</v>
      </c>
      <c r="E124" s="157">
        <f>+E91+E107+E121</f>
        <v>0</v>
      </c>
    </row>
    <row r="125" spans="1:5" ht="12" customHeight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>
      <c r="A126" s="366" t="s">
        <v>65</v>
      </c>
      <c r="B126" s="6" t="s">
        <v>365</v>
      </c>
      <c r="C126" s="320"/>
      <c r="D126" s="320"/>
      <c r="E126" s="320"/>
    </row>
    <row r="127" spans="1:5" ht="12" customHeight="1">
      <c r="A127" s="366" t="s">
        <v>66</v>
      </c>
      <c r="B127" s="6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" t="s">
        <v>367</v>
      </c>
      <c r="C128" s="320"/>
      <c r="D128" s="320"/>
      <c r="E128" s="320"/>
    </row>
    <row r="129" spans="1:5" ht="12" customHeight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1" t="s">
        <v>373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6" t="s">
        <v>376</v>
      </c>
      <c r="C137" s="320"/>
      <c r="D137" s="320"/>
      <c r="E137" s="320"/>
    </row>
    <row r="138" spans="1:5" s="58" customFormat="1" ht="12" customHeight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>
      <c r="A140" s="366" t="s">
        <v>131</v>
      </c>
      <c r="B140" s="6" t="s">
        <v>379</v>
      </c>
      <c r="C140" s="320"/>
      <c r="D140" s="320"/>
      <c r="E140" s="320"/>
    </row>
    <row r="141" spans="1:5" ht="12" customHeight="1">
      <c r="A141" s="366" t="s">
        <v>132</v>
      </c>
      <c r="B141" s="6" t="s">
        <v>380</v>
      </c>
      <c r="C141" s="320"/>
      <c r="D141" s="320"/>
      <c r="E141" s="320"/>
    </row>
    <row r="142" spans="1:5" ht="15" customHeight="1">
      <c r="A142" s="366" t="s">
        <v>182</v>
      </c>
      <c r="B142" s="6" t="s">
        <v>381</v>
      </c>
      <c r="C142" s="320"/>
      <c r="D142" s="320"/>
      <c r="E142" s="320"/>
    </row>
    <row r="143" spans="1:5" ht="13.5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thickBot="1">
      <c r="A144" s="24" t="s">
        <v>17</v>
      </c>
      <c r="B144" s="61" t="s">
        <v>383</v>
      </c>
      <c r="C144" s="348">
        <f>+C125+C129+C134+C139</f>
        <v>0</v>
      </c>
      <c r="D144" s="348">
        <f>+D125+D129+D134+D139</f>
        <v>0</v>
      </c>
      <c r="E144" s="348">
        <f>+E125+E129+E134+E139</f>
        <v>0</v>
      </c>
    </row>
    <row r="145" spans="1:5" ht="14.25" customHeight="1" thickBot="1">
      <c r="A145" s="382" t="s">
        <v>18</v>
      </c>
      <c r="B145" s="216" t="s">
        <v>384</v>
      </c>
      <c r="C145" s="348">
        <f>+C124+C144</f>
        <v>0</v>
      </c>
      <c r="D145" s="348">
        <f>+D124+D144</f>
        <v>0</v>
      </c>
      <c r="E145" s="348">
        <f>+E124+E144</f>
        <v>0</v>
      </c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8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E18" sqref="E18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480</v>
      </c>
    </row>
    <row r="2" spans="1:5" s="54" customFormat="1" ht="15.75" customHeight="1">
      <c r="A2" s="311" t="s">
        <v>53</v>
      </c>
      <c r="B2" s="510" t="s">
        <v>478</v>
      </c>
      <c r="C2" s="511"/>
      <c r="D2" s="512"/>
      <c r="E2" s="212" t="s">
        <v>50</v>
      </c>
    </row>
    <row r="3" spans="1:5" s="54" customFormat="1" ht="24.75" thickBot="1">
      <c r="A3" s="365" t="s">
        <v>155</v>
      </c>
      <c r="B3" s="513" t="s">
        <v>476</v>
      </c>
      <c r="C3" s="514"/>
      <c r="D3" s="515"/>
      <c r="E3" s="383" t="s">
        <v>50</v>
      </c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217</v>
      </c>
      <c r="E5" s="129" t="s">
        <v>472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18" t="s">
        <v>222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>
      <c r="A9" s="366" t="s">
        <v>72</v>
      </c>
      <c r="B9" s="317" t="s">
        <v>223</v>
      </c>
      <c r="C9" s="160"/>
      <c r="D9" s="160"/>
      <c r="E9" s="160"/>
    </row>
    <row r="10" spans="1:5" s="57" customFormat="1" ht="12" customHeigh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>
      <c r="A11" s="367" t="s">
        <v>74</v>
      </c>
      <c r="B11" s="319" t="s">
        <v>225</v>
      </c>
      <c r="C11" s="159"/>
      <c r="D11" s="159"/>
      <c r="E11" s="159"/>
    </row>
    <row r="12" spans="1:5" s="57" customFormat="1" ht="12" customHeigh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12" customHeight="1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0</v>
      </c>
      <c r="E15" s="157">
        <f>+E16+E17+E18+E19+E20</f>
        <v>0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319" t="s">
        <v>234</v>
      </c>
      <c r="C20" s="159"/>
      <c r="D20" s="159"/>
      <c r="E20" s="159"/>
    </row>
    <row r="21" spans="1:5" s="57" customFormat="1" ht="12" customHeight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12" customHeight="1" thickBot="1">
      <c r="A22" s="24" t="s">
        <v>11</v>
      </c>
      <c r="B22" s="18" t="s">
        <v>236</v>
      </c>
      <c r="C22" s="157">
        <f>+C23+C24+C25+C26+C27</f>
        <v>0</v>
      </c>
      <c r="D22" s="157">
        <f>+D23+D24+D25+D26+D27</f>
        <v>0</v>
      </c>
      <c r="E22" s="157">
        <f>+E23+E24+E25+E26+E27</f>
        <v>0</v>
      </c>
    </row>
    <row r="23" spans="1:5" s="57" customFormat="1" ht="12" customHeigh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243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319" t="s">
        <v>258</v>
      </c>
      <c r="C38" s="159"/>
      <c r="D38" s="159"/>
      <c r="E38" s="159"/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/>
      <c r="E41" s="159"/>
    </row>
    <row r="42" spans="1:5" s="56" customFormat="1" ht="12" customHeigh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278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319" t="s">
        <v>282</v>
      </c>
      <c r="C56" s="159"/>
      <c r="D56" s="159"/>
      <c r="E56" s="159"/>
    </row>
    <row r="57" spans="1:5" s="57" customFormat="1" ht="12" customHeight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285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/>
      <c r="D61" s="162"/>
      <c r="E61" s="162"/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0</v>
      </c>
      <c r="D63" s="163">
        <f>+D8+D15+D22+D29+D36+D47+D53+D58</f>
        <v>0</v>
      </c>
      <c r="E63" s="163">
        <f>+E8+E15+E22+E29+E36+E47+E53+E58</f>
        <v>0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0</v>
      </c>
      <c r="D73" s="157">
        <f>SUM(D74:D75)</f>
        <v>0</v>
      </c>
      <c r="E73" s="157">
        <f>SUM(E74:E75)</f>
        <v>0</v>
      </c>
    </row>
    <row r="74" spans="1:5" s="57" customFormat="1" ht="12" customHeight="1">
      <c r="A74" s="366" t="s">
        <v>310</v>
      </c>
      <c r="B74" s="317" t="s">
        <v>311</v>
      </c>
      <c r="C74" s="162"/>
      <c r="D74" s="162"/>
      <c r="E74" s="162"/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321</v>
      </c>
      <c r="C79" s="162"/>
      <c r="D79" s="162"/>
      <c r="E79" s="162"/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0</v>
      </c>
      <c r="D86" s="163">
        <f>+D64+D68+D73+D76+D80+D85</f>
        <v>0</v>
      </c>
      <c r="E86" s="163">
        <f>+E64+E68+E73+E76+E80+E85</f>
        <v>0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0</v>
      </c>
      <c r="D87" s="163">
        <f>+D63+D86</f>
        <v>0</v>
      </c>
      <c r="E87" s="163">
        <f>+E63+E86</f>
        <v>0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0</v>
      </c>
      <c r="D91" s="156">
        <f>SUM(D92:D96)</f>
        <v>0</v>
      </c>
      <c r="E91" s="156">
        <f>SUM(E92:E96)</f>
        <v>0</v>
      </c>
    </row>
    <row r="92" spans="1:5" ht="12" customHeight="1">
      <c r="A92" s="379" t="s">
        <v>72</v>
      </c>
      <c r="B92" s="7" t="s">
        <v>38</v>
      </c>
      <c r="C92" s="158"/>
      <c r="D92" s="158"/>
      <c r="E92" s="158"/>
    </row>
    <row r="93" spans="1:5" ht="12" customHeight="1">
      <c r="A93" s="367" t="s">
        <v>73</v>
      </c>
      <c r="B93" s="5" t="s">
        <v>133</v>
      </c>
      <c r="C93" s="159"/>
      <c r="D93" s="159"/>
      <c r="E93" s="159"/>
    </row>
    <row r="94" spans="1:5" ht="12" customHeight="1">
      <c r="A94" s="367" t="s">
        <v>74</v>
      </c>
      <c r="B94" s="5" t="s">
        <v>100</v>
      </c>
      <c r="C94" s="161"/>
      <c r="D94" s="161"/>
      <c r="E94" s="161"/>
    </row>
    <row r="95" spans="1:5" ht="12" customHeight="1">
      <c r="A95" s="367" t="s">
        <v>75</v>
      </c>
      <c r="B95" s="8" t="s">
        <v>134</v>
      </c>
      <c r="C95" s="161"/>
      <c r="D95" s="161"/>
      <c r="E95" s="161"/>
    </row>
    <row r="96" spans="1:5" ht="12" customHeight="1">
      <c r="A96" s="367" t="s">
        <v>84</v>
      </c>
      <c r="B96" s="16" t="s">
        <v>135</v>
      </c>
      <c r="C96" s="161"/>
      <c r="D96" s="161"/>
      <c r="E96" s="161"/>
    </row>
    <row r="97" spans="1:5" ht="12" customHeight="1">
      <c r="A97" s="367" t="s">
        <v>76</v>
      </c>
      <c r="B97" s="5" t="s">
        <v>339</v>
      </c>
      <c r="C97" s="161"/>
      <c r="D97" s="161"/>
      <c r="E97" s="161"/>
    </row>
    <row r="98" spans="1:5" ht="12" customHeight="1">
      <c r="A98" s="367" t="s">
        <v>77</v>
      </c>
      <c r="B98" s="71" t="s">
        <v>340</v>
      </c>
      <c r="C98" s="161"/>
      <c r="D98" s="161"/>
      <c r="E98" s="161"/>
    </row>
    <row r="99" spans="1:5" ht="12" customHeight="1">
      <c r="A99" s="367" t="s">
        <v>85</v>
      </c>
      <c r="B99" s="72" t="s">
        <v>341</v>
      </c>
      <c r="C99" s="161"/>
      <c r="D99" s="161"/>
      <c r="E99" s="161"/>
    </row>
    <row r="100" spans="1:5" ht="12" customHeight="1">
      <c r="A100" s="367" t="s">
        <v>86</v>
      </c>
      <c r="B100" s="72" t="s">
        <v>342</v>
      </c>
      <c r="C100" s="161"/>
      <c r="D100" s="161"/>
      <c r="E100" s="161"/>
    </row>
    <row r="101" spans="1:5" ht="12" customHeight="1">
      <c r="A101" s="367" t="s">
        <v>87</v>
      </c>
      <c r="B101" s="71" t="s">
        <v>343</v>
      </c>
      <c r="C101" s="161"/>
      <c r="D101" s="161"/>
      <c r="E101" s="161"/>
    </row>
    <row r="102" spans="1:5" ht="12" customHeight="1">
      <c r="A102" s="367" t="s">
        <v>88</v>
      </c>
      <c r="B102" s="71" t="s">
        <v>344</v>
      </c>
      <c r="C102" s="161"/>
      <c r="D102" s="161"/>
      <c r="E102" s="161"/>
    </row>
    <row r="103" spans="1:5" ht="12" customHeight="1">
      <c r="A103" s="367" t="s">
        <v>90</v>
      </c>
      <c r="B103" s="72" t="s">
        <v>345</v>
      </c>
      <c r="C103" s="161"/>
      <c r="D103" s="161"/>
      <c r="E103" s="161"/>
    </row>
    <row r="104" spans="1:5" ht="12" customHeigh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351</v>
      </c>
      <c r="C107" s="157">
        <f>+C108+C110+C112</f>
        <v>0</v>
      </c>
      <c r="D107" s="157">
        <f>+D108+D110+D112</f>
        <v>0</v>
      </c>
      <c r="E107" s="157">
        <f>+E108+E110+E112</f>
        <v>0</v>
      </c>
    </row>
    <row r="108" spans="1:5" ht="12" customHeight="1">
      <c r="A108" s="366" t="s">
        <v>78</v>
      </c>
      <c r="B108" s="5" t="s">
        <v>180</v>
      </c>
      <c r="C108" s="160"/>
      <c r="D108" s="160"/>
      <c r="E108" s="160"/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/>
      <c r="D110" s="159"/>
      <c r="E110" s="159"/>
    </row>
    <row r="111" spans="1:5" ht="12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12" customHeigh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0</v>
      </c>
      <c r="D124" s="157">
        <f>+D91+D107+D121</f>
        <v>0</v>
      </c>
      <c r="E124" s="157">
        <f>+E91+E107+E121</f>
        <v>0</v>
      </c>
    </row>
    <row r="125" spans="1:5" ht="12" customHeight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>
      <c r="A126" s="366" t="s">
        <v>65</v>
      </c>
      <c r="B126" s="6" t="s">
        <v>365</v>
      </c>
      <c r="C126" s="320"/>
      <c r="D126" s="320"/>
      <c r="E126" s="320"/>
    </row>
    <row r="127" spans="1:5" ht="12" customHeight="1">
      <c r="A127" s="366" t="s">
        <v>66</v>
      </c>
      <c r="B127" s="6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" t="s">
        <v>367</v>
      </c>
      <c r="C128" s="320"/>
      <c r="D128" s="320"/>
      <c r="E128" s="320"/>
    </row>
    <row r="129" spans="1:5" ht="12" customHeight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1" t="s">
        <v>373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6" t="s">
        <v>376</v>
      </c>
      <c r="C137" s="320"/>
      <c r="D137" s="320"/>
      <c r="E137" s="320"/>
    </row>
    <row r="138" spans="1:5" s="58" customFormat="1" ht="12" customHeight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>
      <c r="A140" s="366" t="s">
        <v>131</v>
      </c>
      <c r="B140" s="6" t="s">
        <v>379</v>
      </c>
      <c r="C140" s="320"/>
      <c r="D140" s="320"/>
      <c r="E140" s="320"/>
    </row>
    <row r="141" spans="1:5" ht="12" customHeight="1">
      <c r="A141" s="366" t="s">
        <v>132</v>
      </c>
      <c r="B141" s="6" t="s">
        <v>380</v>
      </c>
      <c r="C141" s="320"/>
      <c r="D141" s="320"/>
      <c r="E141" s="320"/>
    </row>
    <row r="142" spans="1:5" ht="15" customHeight="1">
      <c r="A142" s="366" t="s">
        <v>182</v>
      </c>
      <c r="B142" s="6" t="s">
        <v>381</v>
      </c>
      <c r="C142" s="320"/>
      <c r="D142" s="320"/>
      <c r="E142" s="320"/>
    </row>
    <row r="143" spans="1:5" ht="13.5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thickBot="1">
      <c r="A144" s="24" t="s">
        <v>17</v>
      </c>
      <c r="B144" s="61" t="s">
        <v>383</v>
      </c>
      <c r="C144" s="348">
        <f>+C125+C129+C134+C139</f>
        <v>0</v>
      </c>
      <c r="D144" s="348">
        <f>+D125+D129+D134+D139</f>
        <v>0</v>
      </c>
      <c r="E144" s="348">
        <f>+E125+E129+E134+E139</f>
        <v>0</v>
      </c>
    </row>
    <row r="145" spans="1:5" ht="14.25" customHeight="1" thickBot="1">
      <c r="A145" s="382" t="s">
        <v>18</v>
      </c>
      <c r="B145" s="216" t="s">
        <v>384</v>
      </c>
      <c r="C145" s="348">
        <f>+C124+C144</f>
        <v>0</v>
      </c>
      <c r="D145" s="348">
        <f>+D124+D144</f>
        <v>0</v>
      </c>
      <c r="E145" s="348">
        <f>+E124+E144</f>
        <v>0</v>
      </c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8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workbookViewId="0" topLeftCell="A1">
      <selection activeCell="J15" sqref="J15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 t="s">
        <v>538</v>
      </c>
      <c r="D1" s="134"/>
      <c r="E1" s="134"/>
    </row>
    <row r="2" spans="1:5" s="54" customFormat="1" ht="15.75" customHeight="1">
      <c r="A2" s="311" t="s">
        <v>53</v>
      </c>
      <c r="B2" s="510" t="s">
        <v>535</v>
      </c>
      <c r="C2" s="511"/>
      <c r="D2" s="512"/>
      <c r="E2" s="212"/>
    </row>
    <row r="3" spans="1:5" s="54" customFormat="1" ht="24.75" thickBot="1">
      <c r="A3" s="365" t="s">
        <v>155</v>
      </c>
      <c r="B3" s="513" t="s">
        <v>477</v>
      </c>
      <c r="C3" s="514"/>
      <c r="D3" s="515"/>
      <c r="E3" s="383"/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533</v>
      </c>
      <c r="E5" s="129" t="s">
        <v>217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18" t="s">
        <v>222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>
      <c r="A9" s="366" t="s">
        <v>72</v>
      </c>
      <c r="B9" s="317" t="s">
        <v>223</v>
      </c>
      <c r="C9" s="160"/>
      <c r="D9" s="160"/>
      <c r="E9" s="160"/>
    </row>
    <row r="10" spans="1:5" s="57" customFormat="1" ht="12" customHeigh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>
      <c r="A11" s="367" t="s">
        <v>74</v>
      </c>
      <c r="B11" s="319" t="s">
        <v>225</v>
      </c>
      <c r="C11" s="159"/>
      <c r="D11" s="159"/>
      <c r="E11" s="159"/>
    </row>
    <row r="12" spans="1:5" s="57" customFormat="1" ht="12" customHeigh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24.75" customHeight="1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4114</v>
      </c>
      <c r="E15" s="157">
        <f>+E16+E17+E18+E19+E20</f>
        <v>4114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319" t="s">
        <v>234</v>
      </c>
      <c r="C20" s="159"/>
      <c r="D20" s="159">
        <v>4114</v>
      </c>
      <c r="E20" s="159">
        <v>4114</v>
      </c>
    </row>
    <row r="21" spans="1:5" s="57" customFormat="1" ht="12" customHeight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25.5" customHeight="1" thickBot="1">
      <c r="A22" s="24" t="s">
        <v>11</v>
      </c>
      <c r="B22" s="18" t="s">
        <v>236</v>
      </c>
      <c r="C22" s="157">
        <f>+C23+C24+C25+C26+C27</f>
        <v>0</v>
      </c>
      <c r="D22" s="157">
        <f>+D23+D24+D25+D26+D27</f>
        <v>0</v>
      </c>
      <c r="E22" s="157">
        <f>+E23+E24+E25+E26+E27</f>
        <v>0</v>
      </c>
    </row>
    <row r="23" spans="1:5" s="57" customFormat="1" ht="12" customHeigh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243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319" t="s">
        <v>258</v>
      </c>
      <c r="C38" s="159"/>
      <c r="D38" s="159"/>
      <c r="E38" s="159"/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/>
      <c r="E41" s="159"/>
    </row>
    <row r="42" spans="1:5" s="56" customFormat="1" ht="12" customHeigh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278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319" t="s">
        <v>282</v>
      </c>
      <c r="C56" s="159"/>
      <c r="D56" s="159"/>
      <c r="E56" s="159"/>
    </row>
    <row r="57" spans="1:5" s="57" customFormat="1" ht="12" customHeight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285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/>
      <c r="D61" s="162"/>
      <c r="E61" s="162"/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0</v>
      </c>
      <c r="D63" s="163">
        <f>+D8+D15+D22+D29+D36+D47+D53+D58</f>
        <v>4114</v>
      </c>
      <c r="E63" s="163">
        <f>+E8+E15+E22+E29+E36+E47+E53+E58</f>
        <v>4114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0</v>
      </c>
      <c r="D73" s="157">
        <f>SUM(D74:D75)</f>
        <v>0</v>
      </c>
      <c r="E73" s="157">
        <f>SUM(E74:E75)</f>
        <v>0</v>
      </c>
    </row>
    <row r="74" spans="1:5" s="57" customFormat="1" ht="12" customHeight="1">
      <c r="A74" s="366" t="s">
        <v>310</v>
      </c>
      <c r="B74" s="317" t="s">
        <v>311</v>
      </c>
      <c r="C74" s="162"/>
      <c r="D74" s="162"/>
      <c r="E74" s="162"/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62654</v>
      </c>
      <c r="D76" s="157">
        <f>SUM(D77:D79)</f>
        <v>0</v>
      </c>
      <c r="E76" s="157">
        <f>SUM(E77:E79)</f>
        <v>62654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514</v>
      </c>
      <c r="C79" s="162">
        <v>62654</v>
      </c>
      <c r="D79" s="162"/>
      <c r="E79" s="162">
        <v>62654</v>
      </c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62654</v>
      </c>
      <c r="D86" s="163">
        <f>+D64+D68+D73+D76+D80+D85</f>
        <v>0</v>
      </c>
      <c r="E86" s="163">
        <f>+E64+E68+E73+E76+E80+E85</f>
        <v>62654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62654</v>
      </c>
      <c r="D87" s="163">
        <f>+D63+D86</f>
        <v>4114</v>
      </c>
      <c r="E87" s="163">
        <f>+E63+E86</f>
        <v>66768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62154</v>
      </c>
      <c r="D91" s="156">
        <f>SUM(D92:D96)</f>
        <v>4114</v>
      </c>
      <c r="E91" s="156">
        <f>SUM(E92:E96)</f>
        <v>66268</v>
      </c>
    </row>
    <row r="92" spans="1:5" ht="12" customHeight="1">
      <c r="A92" s="379" t="s">
        <v>72</v>
      </c>
      <c r="B92" s="7" t="s">
        <v>38</v>
      </c>
      <c r="C92" s="158">
        <v>40680</v>
      </c>
      <c r="D92" s="158">
        <v>5070</v>
      </c>
      <c r="E92" s="158">
        <v>45750</v>
      </c>
    </row>
    <row r="93" spans="1:5" ht="12" customHeight="1">
      <c r="A93" s="367" t="s">
        <v>73</v>
      </c>
      <c r="B93" s="5" t="s">
        <v>133</v>
      </c>
      <c r="C93" s="159">
        <v>11029</v>
      </c>
      <c r="D93" s="159"/>
      <c r="E93" s="159">
        <v>11029</v>
      </c>
    </row>
    <row r="94" spans="1:5" ht="12" customHeight="1">
      <c r="A94" s="367" t="s">
        <v>74</v>
      </c>
      <c r="B94" s="5" t="s">
        <v>100</v>
      </c>
      <c r="C94" s="161">
        <v>10445</v>
      </c>
      <c r="D94" s="161">
        <v>-956</v>
      </c>
      <c r="E94" s="161">
        <v>9489</v>
      </c>
    </row>
    <row r="95" spans="1:5" ht="12" customHeight="1">
      <c r="A95" s="367" t="s">
        <v>75</v>
      </c>
      <c r="B95" s="8" t="s">
        <v>134</v>
      </c>
      <c r="C95" s="161"/>
      <c r="D95" s="161"/>
      <c r="E95" s="161"/>
    </row>
    <row r="96" spans="1:5" ht="12" customHeight="1">
      <c r="A96" s="367" t="s">
        <v>84</v>
      </c>
      <c r="B96" s="16" t="s">
        <v>135</v>
      </c>
      <c r="C96" s="161"/>
      <c r="D96" s="161"/>
      <c r="E96" s="161"/>
    </row>
    <row r="97" spans="1:5" ht="12" customHeight="1">
      <c r="A97" s="367" t="s">
        <v>76</v>
      </c>
      <c r="B97" s="5" t="s">
        <v>339</v>
      </c>
      <c r="C97" s="161"/>
      <c r="D97" s="161"/>
      <c r="E97" s="161"/>
    </row>
    <row r="98" spans="1:5" ht="12" customHeight="1">
      <c r="A98" s="367" t="s">
        <v>77</v>
      </c>
      <c r="B98" s="71" t="s">
        <v>340</v>
      </c>
      <c r="C98" s="161"/>
      <c r="D98" s="161"/>
      <c r="E98" s="161"/>
    </row>
    <row r="99" spans="1:5" ht="12" customHeight="1">
      <c r="A99" s="367" t="s">
        <v>85</v>
      </c>
      <c r="B99" s="72" t="s">
        <v>341</v>
      </c>
      <c r="C99" s="161"/>
      <c r="D99" s="161"/>
      <c r="E99" s="161"/>
    </row>
    <row r="100" spans="1:5" ht="12" customHeight="1">
      <c r="A100" s="367" t="s">
        <v>86</v>
      </c>
      <c r="B100" s="72" t="s">
        <v>342</v>
      </c>
      <c r="C100" s="161"/>
      <c r="D100" s="161"/>
      <c r="E100" s="161"/>
    </row>
    <row r="101" spans="1:5" ht="12" customHeight="1">
      <c r="A101" s="367" t="s">
        <v>87</v>
      </c>
      <c r="B101" s="71" t="s">
        <v>343</v>
      </c>
      <c r="C101" s="161"/>
      <c r="D101" s="161"/>
      <c r="E101" s="161"/>
    </row>
    <row r="102" spans="1:5" ht="12" customHeight="1">
      <c r="A102" s="367" t="s">
        <v>88</v>
      </c>
      <c r="B102" s="71" t="s">
        <v>344</v>
      </c>
      <c r="C102" s="161"/>
      <c r="D102" s="161"/>
      <c r="E102" s="161"/>
    </row>
    <row r="103" spans="1:5" ht="12" customHeight="1">
      <c r="A103" s="367" t="s">
        <v>90</v>
      </c>
      <c r="B103" s="72" t="s">
        <v>345</v>
      </c>
      <c r="C103" s="161"/>
      <c r="D103" s="161"/>
      <c r="E103" s="161"/>
    </row>
    <row r="104" spans="1:5" ht="12" customHeigh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351</v>
      </c>
      <c r="C107" s="157">
        <f>+C108+C110+C112</f>
        <v>500</v>
      </c>
      <c r="D107" s="157">
        <f>+D108+D110+D112</f>
        <v>0</v>
      </c>
      <c r="E107" s="157">
        <f>+E108+E110+E112</f>
        <v>500</v>
      </c>
    </row>
    <row r="108" spans="1:5" ht="12" customHeight="1">
      <c r="A108" s="366" t="s">
        <v>78</v>
      </c>
      <c r="B108" s="5" t="s">
        <v>180</v>
      </c>
      <c r="C108" s="160">
        <v>500</v>
      </c>
      <c r="D108" s="160"/>
      <c r="E108" s="160">
        <v>500</v>
      </c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/>
      <c r="D110" s="159"/>
      <c r="E110" s="159"/>
    </row>
    <row r="111" spans="1:5" ht="12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12" customHeigh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62654</v>
      </c>
      <c r="D124" s="157">
        <f>+D91+D107+D121</f>
        <v>4114</v>
      </c>
      <c r="E124" s="157">
        <f>+E91+E107+E121</f>
        <v>66768</v>
      </c>
    </row>
    <row r="125" spans="1:5" ht="12" customHeight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>
      <c r="A126" s="366" t="s">
        <v>65</v>
      </c>
      <c r="B126" s="6" t="s">
        <v>365</v>
      </c>
      <c r="C126" s="320"/>
      <c r="D126" s="320"/>
      <c r="E126" s="320"/>
    </row>
    <row r="127" spans="1:5" ht="12" customHeight="1">
      <c r="A127" s="366" t="s">
        <v>66</v>
      </c>
      <c r="B127" s="6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" t="s">
        <v>367</v>
      </c>
      <c r="C128" s="320"/>
      <c r="D128" s="320"/>
      <c r="E128" s="320"/>
    </row>
    <row r="129" spans="1:5" ht="12" customHeight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1" t="s">
        <v>373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6" t="s">
        <v>376</v>
      </c>
      <c r="C137" s="320"/>
      <c r="D137" s="320"/>
      <c r="E137" s="320"/>
    </row>
    <row r="138" spans="1:5" s="58" customFormat="1" ht="12" customHeight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>
      <c r="A140" s="366" t="s">
        <v>131</v>
      </c>
      <c r="B140" s="6" t="s">
        <v>379</v>
      </c>
      <c r="C140" s="320"/>
      <c r="D140" s="320"/>
      <c r="E140" s="320"/>
    </row>
    <row r="141" spans="1:5" ht="12" customHeight="1">
      <c r="A141" s="366" t="s">
        <v>132</v>
      </c>
      <c r="B141" s="6" t="s">
        <v>380</v>
      </c>
      <c r="C141" s="320"/>
      <c r="D141" s="320"/>
      <c r="E141" s="320"/>
    </row>
    <row r="142" spans="1:5" ht="15" customHeight="1">
      <c r="A142" s="366" t="s">
        <v>182</v>
      </c>
      <c r="B142" s="6" t="s">
        <v>381</v>
      </c>
      <c r="C142" s="320"/>
      <c r="D142" s="320"/>
      <c r="E142" s="320"/>
    </row>
    <row r="143" spans="1:5" ht="13.5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thickBot="1">
      <c r="A144" s="24" t="s">
        <v>17</v>
      </c>
      <c r="B144" s="61" t="s">
        <v>383</v>
      </c>
      <c r="C144" s="348">
        <f>+C125+C129+C134+C139</f>
        <v>0</v>
      </c>
      <c r="D144" s="348">
        <f>+D125+D129+D134+D139</f>
        <v>0</v>
      </c>
      <c r="E144" s="348">
        <f>+E125+E129+E134+E139</f>
        <v>0</v>
      </c>
    </row>
    <row r="145" spans="1:5" ht="14.25" customHeight="1" thickBot="1">
      <c r="A145" s="382" t="s">
        <v>18</v>
      </c>
      <c r="B145" s="216" t="s">
        <v>384</v>
      </c>
      <c r="C145" s="348">
        <f>+C124+C144</f>
        <v>62654</v>
      </c>
      <c r="D145" s="348">
        <f>+D124+D144</f>
        <v>4114</v>
      </c>
      <c r="E145" s="348">
        <f>+E124+E144</f>
        <v>66768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workbookViewId="0" topLeftCell="A1">
      <selection activeCell="E27" sqref="E27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539</v>
      </c>
    </row>
    <row r="2" spans="1:5" s="54" customFormat="1" ht="15.75" customHeight="1">
      <c r="A2" s="311" t="s">
        <v>53</v>
      </c>
      <c r="B2" s="510" t="s">
        <v>515</v>
      </c>
      <c r="C2" s="511"/>
      <c r="D2" s="512"/>
      <c r="E2" s="384"/>
    </row>
    <row r="3" spans="1:5" s="54" customFormat="1" ht="24.75" thickBot="1">
      <c r="A3" s="365" t="s">
        <v>155</v>
      </c>
      <c r="B3" s="513" t="s">
        <v>471</v>
      </c>
      <c r="C3" s="514"/>
      <c r="D3" s="515"/>
      <c r="E3" s="383"/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533</v>
      </c>
      <c r="E5" s="129" t="s">
        <v>217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0.5" customHeight="1" thickBot="1">
      <c r="A8" s="24" t="s">
        <v>9</v>
      </c>
      <c r="B8" s="18" t="s">
        <v>508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 hidden="1" thickBot="1">
      <c r="A9" s="366" t="s">
        <v>72</v>
      </c>
      <c r="B9" s="317" t="s">
        <v>223</v>
      </c>
      <c r="C9" s="160"/>
      <c r="D9" s="160"/>
      <c r="E9" s="160"/>
    </row>
    <row r="10" spans="1:5" s="57" customFormat="1" ht="12" customHeight="1" hidden="1" thickBo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 hidden="1" thickBot="1">
      <c r="A11" s="367" t="s">
        <v>74</v>
      </c>
      <c r="B11" s="319" t="s">
        <v>225</v>
      </c>
      <c r="C11" s="159"/>
      <c r="D11" s="159"/>
      <c r="E11" s="159"/>
    </row>
    <row r="12" spans="1:5" s="57" customFormat="1" ht="12" customHeight="1" hidden="1" thickBo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 hidden="1" thickBo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hidden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23.25" customHeight="1" thickBot="1">
      <c r="A15" s="24" t="s">
        <v>10</v>
      </c>
      <c r="B15" s="152" t="s">
        <v>517</v>
      </c>
      <c r="C15" s="157">
        <f>+C16+C17+C18+C19+C20</f>
        <v>0</v>
      </c>
      <c r="D15" s="157">
        <f>+D16+D17+D18+D19+D20</f>
        <v>0</v>
      </c>
      <c r="E15" s="157">
        <f>+E16+E17+E18+E19+E20</f>
        <v>0</v>
      </c>
    </row>
    <row r="16" spans="1:5" s="56" customFormat="1" ht="0.75" customHeight="1" hidden="1" thickBo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 hidden="1" thickBo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 hidden="1" thickBo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 hidden="1" thickBo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 hidden="1" thickBot="1">
      <c r="A20" s="367" t="s">
        <v>82</v>
      </c>
      <c r="B20" s="319" t="s">
        <v>234</v>
      </c>
      <c r="C20" s="159"/>
      <c r="D20" s="159"/>
      <c r="E20" s="159"/>
    </row>
    <row r="21" spans="1:5" s="57" customFormat="1" ht="12" customHeight="1" hidden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24.75" customHeight="1" thickBot="1">
      <c r="A22" s="24" t="s">
        <v>11</v>
      </c>
      <c r="B22" s="18" t="s">
        <v>509</v>
      </c>
      <c r="C22" s="157">
        <f>+C23+C24+C25+C26+C27</f>
        <v>0</v>
      </c>
      <c r="D22" s="157">
        <f>+D23+D24+D25+D26+D27</f>
        <v>0</v>
      </c>
      <c r="E22" s="157"/>
    </row>
    <row r="23" spans="1:5" s="57" customFormat="1" ht="12" customHeigh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510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 hidden="1" thickBo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 hidden="1" thickBo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 hidden="1" thickBo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 hidden="1" thickBo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 hidden="1" thickBo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hidden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4622</v>
      </c>
      <c r="D36" s="157">
        <f>SUM(D37:D46)</f>
        <v>753</v>
      </c>
      <c r="E36" s="157">
        <f>SUM(E37:E46)</f>
        <v>5375</v>
      </c>
    </row>
    <row r="37" spans="1:5" s="56" customFormat="1" ht="12" customHeight="1">
      <c r="A37" s="366" t="s">
        <v>65</v>
      </c>
      <c r="B37" s="317" t="s">
        <v>257</v>
      </c>
      <c r="C37" s="160">
        <v>3639</v>
      </c>
      <c r="D37" s="160"/>
      <c r="E37" s="160">
        <v>3639</v>
      </c>
    </row>
    <row r="38" spans="1:5" s="56" customFormat="1" ht="12" customHeight="1">
      <c r="A38" s="367" t="s">
        <v>66</v>
      </c>
      <c r="B38" s="319" t="s">
        <v>258</v>
      </c>
      <c r="C38" s="159"/>
      <c r="D38" s="159"/>
      <c r="E38" s="159"/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>
        <v>753</v>
      </c>
      <c r="E41" s="159">
        <v>753</v>
      </c>
    </row>
    <row r="42" spans="1:5" s="56" customFormat="1" ht="12" customHeight="1">
      <c r="A42" s="367" t="s">
        <v>127</v>
      </c>
      <c r="B42" s="319" t="s">
        <v>262</v>
      </c>
      <c r="C42" s="159">
        <v>983</v>
      </c>
      <c r="D42" s="159"/>
      <c r="E42" s="159">
        <v>983</v>
      </c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1.25" customHeight="1" thickBot="1">
      <c r="A47" s="24" t="s">
        <v>14</v>
      </c>
      <c r="B47" s="18" t="s">
        <v>512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 hidden="1" thickBo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 hidden="1" thickBo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 hidden="1" thickBo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 hidden="1" thickBo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hidden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1.25" customHeight="1" thickBot="1">
      <c r="A53" s="24" t="s">
        <v>130</v>
      </c>
      <c r="B53" s="18" t="s">
        <v>518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 hidden="1" thickBo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 hidden="1" thickBo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 hidden="1" thickBot="1">
      <c r="A56" s="367" t="s">
        <v>281</v>
      </c>
      <c r="B56" s="319" t="s">
        <v>282</v>
      </c>
      <c r="C56" s="159"/>
      <c r="D56" s="159"/>
      <c r="E56" s="159"/>
    </row>
    <row r="57" spans="1:5" s="57" customFormat="1" ht="12" customHeight="1" hidden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513</v>
      </c>
      <c r="C58" s="157">
        <f>SUM(C59:C61)</f>
        <v>5000</v>
      </c>
      <c r="D58" s="157">
        <f>SUM(D59:D61)</f>
        <v>0</v>
      </c>
      <c r="E58" s="157">
        <f>SUM(E59:E61)</f>
        <v>5000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>
        <v>5000</v>
      </c>
      <c r="D61" s="162"/>
      <c r="E61" s="162">
        <v>5000</v>
      </c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9622</v>
      </c>
      <c r="D63" s="163">
        <f>+D8+D15+D22+D29+D36+D47+D53+D58</f>
        <v>753</v>
      </c>
      <c r="E63" s="163">
        <f>+E8+E15+E22+E29+E36+E47+E53+E58</f>
        <v>10375</v>
      </c>
    </row>
    <row r="64" spans="1:5" s="57" customFormat="1" ht="11.25" customHeight="1" thickBot="1">
      <c r="A64" s="370" t="s">
        <v>473</v>
      </c>
      <c r="B64" s="152" t="s">
        <v>519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0.75" customHeight="1" hidden="1" thickBo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 hidden="1" thickBo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hidden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520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0.75" customHeight="1" hidden="1" thickBo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 hidden="1" thickBo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 hidden="1" thickBo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hidden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1506</v>
      </c>
      <c r="D73" s="157">
        <f>SUM(D74:D75)</f>
        <v>0</v>
      </c>
      <c r="E73" s="157">
        <f>SUM(E74:E75)</f>
        <v>1506</v>
      </c>
    </row>
    <row r="74" spans="1:5" s="57" customFormat="1" ht="12" customHeight="1">
      <c r="A74" s="366" t="s">
        <v>310</v>
      </c>
      <c r="B74" s="317" t="s">
        <v>311</v>
      </c>
      <c r="C74" s="162">
        <v>1506</v>
      </c>
      <c r="D74" s="162"/>
      <c r="E74" s="162">
        <v>1506</v>
      </c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35574</v>
      </c>
      <c r="D76" s="157">
        <f>SUM(D77:D79)</f>
        <v>0</v>
      </c>
      <c r="E76" s="157">
        <f>SUM(E77:E79)</f>
        <v>35574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514</v>
      </c>
      <c r="C79" s="162">
        <v>35574</v>
      </c>
      <c r="D79" s="162"/>
      <c r="E79" s="162">
        <v>35574</v>
      </c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37080</v>
      </c>
      <c r="D86" s="163">
        <f>+D64+D68+D73+D76+D80+D85</f>
        <v>0</v>
      </c>
      <c r="E86" s="163">
        <f>+E64+E68+E73+E76+E80+E85</f>
        <v>37080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46702</v>
      </c>
      <c r="D87" s="163">
        <f>+D63+D86</f>
        <v>753</v>
      </c>
      <c r="E87" s="163">
        <f>+E63+E86</f>
        <v>47455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46702</v>
      </c>
      <c r="D91" s="156">
        <f>SUM(D92:D96)</f>
        <v>508</v>
      </c>
      <c r="E91" s="156">
        <f>SUM(E92:E96)</f>
        <v>47210</v>
      </c>
    </row>
    <row r="92" spans="1:5" ht="12" customHeight="1">
      <c r="A92" s="379" t="s">
        <v>72</v>
      </c>
      <c r="B92" s="7" t="s">
        <v>38</v>
      </c>
      <c r="C92" s="158">
        <v>22326</v>
      </c>
      <c r="D92" s="158">
        <v>76</v>
      </c>
      <c r="E92" s="158">
        <v>22402</v>
      </c>
    </row>
    <row r="93" spans="1:5" ht="12" customHeight="1">
      <c r="A93" s="367" t="s">
        <v>73</v>
      </c>
      <c r="B93" s="5" t="s">
        <v>133</v>
      </c>
      <c r="C93" s="159">
        <v>6064</v>
      </c>
      <c r="D93" s="159"/>
      <c r="E93" s="159">
        <v>6064</v>
      </c>
    </row>
    <row r="94" spans="1:5" ht="12" customHeight="1">
      <c r="A94" s="367" t="s">
        <v>74</v>
      </c>
      <c r="B94" s="5" t="s">
        <v>100</v>
      </c>
      <c r="C94" s="161">
        <v>18312</v>
      </c>
      <c r="D94" s="161">
        <v>432</v>
      </c>
      <c r="E94" s="161">
        <v>18744</v>
      </c>
    </row>
    <row r="95" spans="1:5" ht="12" customHeight="1">
      <c r="A95" s="367" t="s">
        <v>75</v>
      </c>
      <c r="B95" s="8" t="s">
        <v>134</v>
      </c>
      <c r="C95" s="161"/>
      <c r="D95" s="161"/>
      <c r="E95" s="161"/>
    </row>
    <row r="96" spans="1:5" ht="12" customHeight="1">
      <c r="A96" s="367" t="s">
        <v>84</v>
      </c>
      <c r="B96" s="16" t="s">
        <v>135</v>
      </c>
      <c r="C96" s="161"/>
      <c r="D96" s="161"/>
      <c r="E96" s="161"/>
    </row>
    <row r="97" spans="1:5" ht="0.75" customHeight="1" thickBot="1">
      <c r="A97" s="367" t="s">
        <v>76</v>
      </c>
      <c r="B97" s="5" t="s">
        <v>339</v>
      </c>
      <c r="C97" s="161"/>
      <c r="D97" s="161"/>
      <c r="E97" s="161"/>
    </row>
    <row r="98" spans="1:5" ht="12" customHeight="1" hidden="1" thickBot="1">
      <c r="A98" s="367" t="s">
        <v>77</v>
      </c>
      <c r="B98" s="71" t="s">
        <v>340</v>
      </c>
      <c r="C98" s="161"/>
      <c r="D98" s="161"/>
      <c r="E98" s="161"/>
    </row>
    <row r="99" spans="1:5" ht="12" customHeight="1" hidden="1" thickBot="1">
      <c r="A99" s="367" t="s">
        <v>85</v>
      </c>
      <c r="B99" s="72" t="s">
        <v>341</v>
      </c>
      <c r="C99" s="161"/>
      <c r="D99" s="161"/>
      <c r="E99" s="161"/>
    </row>
    <row r="100" spans="1:5" ht="12" customHeight="1" hidden="1" thickBot="1">
      <c r="A100" s="367" t="s">
        <v>86</v>
      </c>
      <c r="B100" s="72" t="s">
        <v>342</v>
      </c>
      <c r="C100" s="161"/>
      <c r="D100" s="161"/>
      <c r="E100" s="161"/>
    </row>
    <row r="101" spans="1:5" ht="12" customHeight="1" hidden="1" thickBot="1">
      <c r="A101" s="367" t="s">
        <v>87</v>
      </c>
      <c r="B101" s="71" t="s">
        <v>343</v>
      </c>
      <c r="C101" s="161"/>
      <c r="D101" s="161"/>
      <c r="E101" s="161"/>
    </row>
    <row r="102" spans="1:5" ht="12" customHeight="1" hidden="1" thickBot="1">
      <c r="A102" s="367" t="s">
        <v>88</v>
      </c>
      <c r="B102" s="71" t="s">
        <v>344</v>
      </c>
      <c r="C102" s="161"/>
      <c r="D102" s="161"/>
      <c r="E102" s="161"/>
    </row>
    <row r="103" spans="1:5" ht="12" customHeight="1" hidden="1" thickBot="1">
      <c r="A103" s="367" t="s">
        <v>90</v>
      </c>
      <c r="B103" s="72" t="s">
        <v>345</v>
      </c>
      <c r="C103" s="161"/>
      <c r="D103" s="161"/>
      <c r="E103" s="161"/>
    </row>
    <row r="104" spans="1:5" ht="12" customHeight="1" hidden="1" thickBo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 hidden="1" thickBo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hidden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351</v>
      </c>
      <c r="C107" s="157">
        <f>+C108+C110+C112</f>
        <v>0</v>
      </c>
      <c r="D107" s="157">
        <f>+D108+D110+D112</f>
        <v>245</v>
      </c>
      <c r="E107" s="157">
        <f>+E108+E110+E112</f>
        <v>245</v>
      </c>
    </row>
    <row r="108" spans="1:5" ht="12" customHeight="1">
      <c r="A108" s="366" t="s">
        <v>78</v>
      </c>
      <c r="B108" s="5" t="s">
        <v>180</v>
      </c>
      <c r="C108" s="160"/>
      <c r="D108" s="160">
        <v>245</v>
      </c>
      <c r="E108" s="160">
        <v>245</v>
      </c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/>
      <c r="D110" s="159"/>
      <c r="E110" s="159"/>
    </row>
    <row r="111" spans="1:5" ht="12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0.75" customHeight="1" thickBo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 hidden="1" thickBo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 hidden="1" thickBo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 hidden="1" thickBo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 hidden="1" thickBo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 hidden="1" thickBo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 hidden="1" thickBo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hidden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0.5" customHeight="1" thickBot="1">
      <c r="A124" s="24" t="s">
        <v>12</v>
      </c>
      <c r="B124" s="61" t="s">
        <v>363</v>
      </c>
      <c r="C124" s="157">
        <f>+C91+C107+C121</f>
        <v>46702</v>
      </c>
      <c r="D124" s="157">
        <f>+D91+D107+D121</f>
        <v>753</v>
      </c>
      <c r="E124" s="157">
        <f>+E91+E107+E121</f>
        <v>47455</v>
      </c>
    </row>
    <row r="125" spans="1:5" ht="18" customHeight="1" hidden="1" thickBot="1">
      <c r="A125" s="24" t="s">
        <v>13</v>
      </c>
      <c r="B125" s="61" t="s">
        <v>516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 hidden="1" thickBot="1">
      <c r="A126" s="366" t="s">
        <v>65</v>
      </c>
      <c r="B126" s="6" t="s">
        <v>365</v>
      </c>
      <c r="C126" s="320"/>
      <c r="D126" s="320"/>
      <c r="E126" s="320"/>
    </row>
    <row r="127" spans="1:5" ht="12" customHeight="1" hidden="1" thickBot="1">
      <c r="A127" s="366" t="s">
        <v>66</v>
      </c>
      <c r="B127" s="6" t="s">
        <v>366</v>
      </c>
      <c r="C127" s="320"/>
      <c r="D127" s="320"/>
      <c r="E127" s="320"/>
    </row>
    <row r="128" spans="1:5" ht="12" customHeight="1" hidden="1" thickBot="1">
      <c r="A128" s="380" t="s">
        <v>67</v>
      </c>
      <c r="B128" s="4" t="s">
        <v>367</v>
      </c>
      <c r="C128" s="320"/>
      <c r="D128" s="320"/>
      <c r="E128" s="320"/>
    </row>
    <row r="129" spans="1:5" ht="12" customHeight="1" thickBot="1">
      <c r="A129" s="453" t="s">
        <v>13</v>
      </c>
      <c r="B129" s="454" t="s">
        <v>516</v>
      </c>
      <c r="C129" s="452"/>
      <c r="D129" s="452"/>
      <c r="E129" s="452"/>
    </row>
    <row r="130" spans="1:5" ht="10.5" customHeight="1" thickBot="1">
      <c r="A130" s="24" t="s">
        <v>14</v>
      </c>
      <c r="B130" s="61" t="s">
        <v>368</v>
      </c>
      <c r="C130" s="157">
        <f>+C131+C132+C133+C134</f>
        <v>0</v>
      </c>
      <c r="D130" s="157">
        <f>+D131+D132+D133+D134</f>
        <v>0</v>
      </c>
      <c r="E130" s="157">
        <f>+E131+E132+E133+E134</f>
        <v>0</v>
      </c>
    </row>
    <row r="131" spans="1:5" s="58" customFormat="1" ht="12" customHeight="1" hidden="1" thickBot="1">
      <c r="A131" s="366" t="s">
        <v>68</v>
      </c>
      <c r="B131" s="6" t="s">
        <v>369</v>
      </c>
      <c r="C131" s="320"/>
      <c r="D131" s="320"/>
      <c r="E131" s="320"/>
    </row>
    <row r="132" spans="1:11" ht="23.25" customHeight="1" hidden="1" thickBot="1">
      <c r="A132" s="366" t="s">
        <v>69</v>
      </c>
      <c r="B132" s="6" t="s">
        <v>370</v>
      </c>
      <c r="C132" s="320"/>
      <c r="D132" s="320"/>
      <c r="E132" s="320"/>
      <c r="K132" s="135"/>
    </row>
    <row r="133" spans="1:5" ht="21" customHeight="1" hidden="1" thickBot="1">
      <c r="A133" s="366" t="s">
        <v>272</v>
      </c>
      <c r="B133" s="6" t="s">
        <v>371</v>
      </c>
      <c r="C133" s="320"/>
      <c r="D133" s="320"/>
      <c r="E133" s="320"/>
    </row>
    <row r="134" spans="1:5" ht="12" customHeight="1" hidden="1" thickBot="1">
      <c r="A134" s="380" t="s">
        <v>274</v>
      </c>
      <c r="B134" s="4" t="s">
        <v>372</v>
      </c>
      <c r="C134" s="320"/>
      <c r="D134" s="320"/>
      <c r="E134" s="320"/>
    </row>
    <row r="135" spans="1:5" s="58" customFormat="1" ht="11.25" customHeight="1" thickBot="1">
      <c r="A135" s="24" t="s">
        <v>15</v>
      </c>
      <c r="B135" s="61" t="s">
        <v>373</v>
      </c>
      <c r="C135" s="163">
        <f>+C136+C137+C138+C139</f>
        <v>0</v>
      </c>
      <c r="D135" s="163">
        <f>+D136+D137+D138+D139</f>
        <v>0</v>
      </c>
      <c r="E135" s="163">
        <f>+E136+E137+E138+E139</f>
        <v>0</v>
      </c>
    </row>
    <row r="136" spans="1:5" s="58" customFormat="1" ht="12" customHeight="1" hidden="1" thickBot="1">
      <c r="A136" s="366" t="s">
        <v>70</v>
      </c>
      <c r="B136" s="6" t="s">
        <v>374</v>
      </c>
      <c r="C136" s="320"/>
      <c r="D136" s="320"/>
      <c r="E136" s="320"/>
    </row>
    <row r="137" spans="1:5" s="58" customFormat="1" ht="12" customHeight="1" hidden="1" thickBot="1">
      <c r="A137" s="366" t="s">
        <v>71</v>
      </c>
      <c r="B137" s="6" t="s">
        <v>375</v>
      </c>
      <c r="C137" s="320"/>
      <c r="D137" s="320"/>
      <c r="E137" s="320"/>
    </row>
    <row r="138" spans="1:5" s="58" customFormat="1" ht="12" customHeight="1" hidden="1" thickBot="1">
      <c r="A138" s="366" t="s">
        <v>281</v>
      </c>
      <c r="B138" s="6" t="s">
        <v>376</v>
      </c>
      <c r="C138" s="320"/>
      <c r="D138" s="320"/>
      <c r="E138" s="320"/>
    </row>
    <row r="139" spans="1:5" s="58" customFormat="1" ht="12" customHeight="1" hidden="1" thickBot="1">
      <c r="A139" s="380" t="s">
        <v>283</v>
      </c>
      <c r="B139" s="4" t="s">
        <v>377</v>
      </c>
      <c r="C139" s="320"/>
      <c r="D139" s="320"/>
      <c r="E139" s="320"/>
    </row>
    <row r="140" spans="1:5" s="58" customFormat="1" ht="12" customHeight="1" thickBot="1">
      <c r="A140" s="24" t="s">
        <v>16</v>
      </c>
      <c r="B140" s="61" t="s">
        <v>378</v>
      </c>
      <c r="C140" s="165">
        <f>+C141+C142+C143+C144</f>
        <v>0</v>
      </c>
      <c r="D140" s="165">
        <f>+D141+D142+D143+D144</f>
        <v>0</v>
      </c>
      <c r="E140" s="165">
        <f>+E141+E142+E143+E144</f>
        <v>0</v>
      </c>
    </row>
    <row r="141" spans="1:5" ht="12.75" customHeight="1" hidden="1" thickBot="1">
      <c r="A141" s="366" t="s">
        <v>131</v>
      </c>
      <c r="B141" s="6" t="s">
        <v>379</v>
      </c>
      <c r="C141" s="320"/>
      <c r="D141" s="320"/>
      <c r="E141" s="320"/>
    </row>
    <row r="142" spans="1:5" ht="12" customHeight="1" hidden="1" thickBot="1">
      <c r="A142" s="366" t="s">
        <v>132</v>
      </c>
      <c r="B142" s="6" t="s">
        <v>380</v>
      </c>
      <c r="C142" s="320"/>
      <c r="D142" s="320"/>
      <c r="E142" s="320"/>
    </row>
    <row r="143" spans="1:5" ht="15" customHeight="1" hidden="1" thickBot="1">
      <c r="A143" s="366" t="s">
        <v>182</v>
      </c>
      <c r="B143" s="6" t="s">
        <v>381</v>
      </c>
      <c r="C143" s="320"/>
      <c r="D143" s="320"/>
      <c r="E143" s="320"/>
    </row>
    <row r="144" spans="1:5" ht="13.5" hidden="1" thickBot="1">
      <c r="A144" s="366" t="s">
        <v>289</v>
      </c>
      <c r="B144" s="6" t="s">
        <v>382</v>
      </c>
      <c r="C144" s="320"/>
      <c r="D144" s="320"/>
      <c r="E144" s="320"/>
    </row>
    <row r="145" spans="1:5" ht="15" customHeight="1" thickBot="1">
      <c r="A145" s="24" t="s">
        <v>17</v>
      </c>
      <c r="B145" s="61" t="s">
        <v>383</v>
      </c>
      <c r="C145" s="348">
        <f>+C125+C130+C135+C140</f>
        <v>0</v>
      </c>
      <c r="D145" s="348">
        <f>+D125+D130+D135+D140</f>
        <v>0</v>
      </c>
      <c r="E145" s="348">
        <f>+E125+E130+E135+E140</f>
        <v>0</v>
      </c>
    </row>
    <row r="146" spans="1:5" ht="14.25" customHeight="1" thickBot="1">
      <c r="A146" s="382" t="s">
        <v>18</v>
      </c>
      <c r="B146" s="216" t="s">
        <v>384</v>
      </c>
      <c r="C146" s="348">
        <f>+C124+C145</f>
        <v>46702</v>
      </c>
      <c r="D146" s="348">
        <f>+D124+D145</f>
        <v>753</v>
      </c>
      <c r="E146" s="348">
        <f>+E124+E145</f>
        <v>47455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workbookViewId="0" topLeftCell="A1">
      <selection activeCell="E14" sqref="E14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540</v>
      </c>
    </row>
    <row r="2" spans="1:5" s="54" customFormat="1" ht="15.75" customHeight="1">
      <c r="A2" s="311" t="s">
        <v>53</v>
      </c>
      <c r="B2" s="510" t="s">
        <v>515</v>
      </c>
      <c r="C2" s="511"/>
      <c r="D2" s="512"/>
      <c r="E2" s="212"/>
    </row>
    <row r="3" spans="1:5" s="54" customFormat="1" ht="24.75" thickBot="1">
      <c r="A3" s="365" t="s">
        <v>155</v>
      </c>
      <c r="B3" s="513" t="s">
        <v>475</v>
      </c>
      <c r="C3" s="514"/>
      <c r="D3" s="515"/>
      <c r="E3" s="383"/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533</v>
      </c>
      <c r="E5" s="129" t="s">
        <v>217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18" t="s">
        <v>222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>
      <c r="A9" s="366" t="s">
        <v>72</v>
      </c>
      <c r="B9" s="317" t="s">
        <v>223</v>
      </c>
      <c r="C9" s="160"/>
      <c r="D9" s="160"/>
      <c r="E9" s="160"/>
    </row>
    <row r="10" spans="1:5" s="57" customFormat="1" ht="12" customHeigh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>
      <c r="A11" s="367" t="s">
        <v>74</v>
      </c>
      <c r="B11" s="319" t="s">
        <v>225</v>
      </c>
      <c r="C11" s="159"/>
      <c r="D11" s="159"/>
      <c r="E11" s="159"/>
    </row>
    <row r="12" spans="1:5" s="57" customFormat="1" ht="12" customHeigh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24" customHeight="1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0</v>
      </c>
      <c r="E15" s="157">
        <f>+E16+E17+E18+E19+E20</f>
        <v>0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319" t="s">
        <v>234</v>
      </c>
      <c r="C20" s="159"/>
      <c r="D20" s="159"/>
      <c r="E20" s="159"/>
    </row>
    <row r="21" spans="1:5" s="57" customFormat="1" ht="12" customHeight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24" customHeight="1" thickBot="1">
      <c r="A22" s="24" t="s">
        <v>11</v>
      </c>
      <c r="B22" s="18" t="s">
        <v>236</v>
      </c>
      <c r="C22" s="157">
        <f>+C23+C24+C25+C26+C27</f>
        <v>0</v>
      </c>
      <c r="D22" s="157">
        <f>+D23+D24+D25+D26+D27</f>
        <v>0</v>
      </c>
      <c r="E22" s="157">
        <f>+E23+E24+E25+E26+E27</f>
        <v>0</v>
      </c>
    </row>
    <row r="23" spans="1:5" s="57" customFormat="1" ht="12" customHeigh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243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680</v>
      </c>
      <c r="D36" s="157">
        <f>SUM(D37:D46)</f>
        <v>753</v>
      </c>
      <c r="E36" s="157">
        <f>SUM(E37:E46)</f>
        <v>1433</v>
      </c>
    </row>
    <row r="37" spans="1:5" s="56" customFormat="1" ht="12" customHeigh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319" t="s">
        <v>258</v>
      </c>
      <c r="C38" s="159">
        <v>680</v>
      </c>
      <c r="D38" s="159"/>
      <c r="E38" s="159">
        <v>680</v>
      </c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>
        <v>753</v>
      </c>
      <c r="E41" s="159">
        <v>753</v>
      </c>
    </row>
    <row r="42" spans="1:5" s="56" customFormat="1" ht="12" customHeigh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278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319" t="s">
        <v>282</v>
      </c>
      <c r="C56" s="159"/>
      <c r="D56" s="159"/>
      <c r="E56" s="159"/>
    </row>
    <row r="57" spans="1:5" s="57" customFormat="1" ht="12" customHeight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285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/>
      <c r="D61" s="162"/>
      <c r="E61" s="162"/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680</v>
      </c>
      <c r="D63" s="163">
        <f>+D8+D15+D22+D29+D36+D47+D53+D58</f>
        <v>753</v>
      </c>
      <c r="E63" s="163">
        <f>+E8+E15+E22+E29+E36+E47+E53+E58</f>
        <v>1433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0</v>
      </c>
      <c r="D73" s="157">
        <f>SUM(D74:D75)</f>
        <v>0</v>
      </c>
      <c r="E73" s="157">
        <f>SUM(E74:E75)</f>
        <v>0</v>
      </c>
    </row>
    <row r="74" spans="1:5" s="57" customFormat="1" ht="12" customHeight="1">
      <c r="A74" s="366" t="s">
        <v>310</v>
      </c>
      <c r="B74" s="317" t="s">
        <v>311</v>
      </c>
      <c r="C74" s="162"/>
      <c r="D74" s="162"/>
      <c r="E74" s="162"/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35574</v>
      </c>
      <c r="D76" s="157">
        <f>SUM(D77:D79)</f>
        <v>0</v>
      </c>
      <c r="E76" s="157">
        <f>SUM(E77:E79)</f>
        <v>35574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514</v>
      </c>
      <c r="C79" s="162">
        <v>35574</v>
      </c>
      <c r="D79" s="162"/>
      <c r="E79" s="162">
        <v>35574</v>
      </c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35574</v>
      </c>
      <c r="D86" s="163">
        <f>+D64+D68+D73+D76+D80+D85</f>
        <v>0</v>
      </c>
      <c r="E86" s="163">
        <f>+E64+E68+E73+E76+E80+E85</f>
        <v>35574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36254</v>
      </c>
      <c r="D87" s="163">
        <f>+D63+D86</f>
        <v>753</v>
      </c>
      <c r="E87" s="163">
        <f>+E63+E86</f>
        <v>37007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36254</v>
      </c>
      <c r="D91" s="156">
        <f>SUM(D92:D96)</f>
        <v>753</v>
      </c>
      <c r="E91" s="156">
        <f>SUM(E92:E96)</f>
        <v>37007</v>
      </c>
    </row>
    <row r="92" spans="1:5" ht="12" customHeight="1">
      <c r="A92" s="379" t="s">
        <v>72</v>
      </c>
      <c r="B92" s="7" t="s">
        <v>38</v>
      </c>
      <c r="C92" s="158">
        <v>19498</v>
      </c>
      <c r="D92" s="158">
        <v>76</v>
      </c>
      <c r="E92" s="158">
        <v>19574</v>
      </c>
    </row>
    <row r="93" spans="1:5" ht="12" customHeight="1">
      <c r="A93" s="367" t="s">
        <v>73</v>
      </c>
      <c r="B93" s="5" t="s">
        <v>133</v>
      </c>
      <c r="C93" s="159">
        <v>5264</v>
      </c>
      <c r="D93" s="159"/>
      <c r="E93" s="159">
        <v>5264</v>
      </c>
    </row>
    <row r="94" spans="1:5" ht="12" customHeight="1">
      <c r="A94" s="367" t="s">
        <v>74</v>
      </c>
      <c r="B94" s="5" t="s">
        <v>100</v>
      </c>
      <c r="C94" s="161">
        <v>11492</v>
      </c>
      <c r="D94" s="161">
        <v>677</v>
      </c>
      <c r="E94" s="161">
        <v>12169</v>
      </c>
    </row>
    <row r="95" spans="1:5" ht="12" customHeight="1">
      <c r="A95" s="367" t="s">
        <v>75</v>
      </c>
      <c r="B95" s="8" t="s">
        <v>134</v>
      </c>
      <c r="C95" s="161"/>
      <c r="D95" s="161"/>
      <c r="E95" s="161"/>
    </row>
    <row r="96" spans="1:5" ht="12" customHeight="1">
      <c r="A96" s="367" t="s">
        <v>84</v>
      </c>
      <c r="B96" s="16" t="s">
        <v>135</v>
      </c>
      <c r="C96" s="161"/>
      <c r="D96" s="161"/>
      <c r="E96" s="161"/>
    </row>
    <row r="97" spans="1:5" ht="12" customHeight="1">
      <c r="A97" s="367" t="s">
        <v>76</v>
      </c>
      <c r="B97" s="5" t="s">
        <v>339</v>
      </c>
      <c r="C97" s="161"/>
      <c r="D97" s="161"/>
      <c r="E97" s="161"/>
    </row>
    <row r="98" spans="1:5" ht="12" customHeight="1">
      <c r="A98" s="367" t="s">
        <v>77</v>
      </c>
      <c r="B98" s="71" t="s">
        <v>340</v>
      </c>
      <c r="C98" s="161"/>
      <c r="D98" s="161"/>
      <c r="E98" s="161"/>
    </row>
    <row r="99" spans="1:5" ht="12" customHeight="1">
      <c r="A99" s="367" t="s">
        <v>85</v>
      </c>
      <c r="B99" s="72" t="s">
        <v>341</v>
      </c>
      <c r="C99" s="161"/>
      <c r="D99" s="161"/>
      <c r="E99" s="161"/>
    </row>
    <row r="100" spans="1:5" ht="12" customHeight="1">
      <c r="A100" s="367" t="s">
        <v>86</v>
      </c>
      <c r="B100" s="72" t="s">
        <v>342</v>
      </c>
      <c r="C100" s="161"/>
      <c r="D100" s="161"/>
      <c r="E100" s="161"/>
    </row>
    <row r="101" spans="1:5" ht="12" customHeight="1">
      <c r="A101" s="367" t="s">
        <v>87</v>
      </c>
      <c r="B101" s="71" t="s">
        <v>343</v>
      </c>
      <c r="C101" s="161"/>
      <c r="D101" s="161"/>
      <c r="E101" s="161"/>
    </row>
    <row r="102" spans="1:5" ht="12" customHeight="1">
      <c r="A102" s="367" t="s">
        <v>88</v>
      </c>
      <c r="B102" s="71" t="s">
        <v>344</v>
      </c>
      <c r="C102" s="161"/>
      <c r="D102" s="161"/>
      <c r="E102" s="161"/>
    </row>
    <row r="103" spans="1:5" ht="12" customHeight="1">
      <c r="A103" s="367" t="s">
        <v>90</v>
      </c>
      <c r="B103" s="72" t="s">
        <v>345</v>
      </c>
      <c r="C103" s="161"/>
      <c r="D103" s="161"/>
      <c r="E103" s="161"/>
    </row>
    <row r="104" spans="1:5" ht="12" customHeigh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351</v>
      </c>
      <c r="C107" s="157">
        <f>+C108+C110+C112</f>
        <v>0</v>
      </c>
      <c r="D107" s="157">
        <f>+D108+D110+D112</f>
        <v>0</v>
      </c>
      <c r="E107" s="157">
        <f>+E108+E110+E112</f>
        <v>0</v>
      </c>
    </row>
    <row r="108" spans="1:5" ht="12" customHeight="1">
      <c r="A108" s="366" t="s">
        <v>78</v>
      </c>
      <c r="B108" s="5" t="s">
        <v>180</v>
      </c>
      <c r="C108" s="160"/>
      <c r="D108" s="160"/>
      <c r="E108" s="160"/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/>
      <c r="D110" s="159"/>
      <c r="E110" s="159"/>
    </row>
    <row r="111" spans="1:5" ht="12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12" customHeigh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36254</v>
      </c>
      <c r="D124" s="157">
        <f>+D91+D107+D121</f>
        <v>753</v>
      </c>
      <c r="E124" s="157">
        <f>+E91+E107+E121</f>
        <v>37007</v>
      </c>
    </row>
    <row r="125" spans="1:5" ht="12" customHeight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>
      <c r="A126" s="366" t="s">
        <v>65</v>
      </c>
      <c r="B126" s="6" t="s">
        <v>365</v>
      </c>
      <c r="C126" s="320"/>
      <c r="D126" s="320"/>
      <c r="E126" s="320"/>
    </row>
    <row r="127" spans="1:5" ht="12" customHeight="1">
      <c r="A127" s="366" t="s">
        <v>66</v>
      </c>
      <c r="B127" s="6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" t="s">
        <v>367</v>
      </c>
      <c r="C128" s="320"/>
      <c r="D128" s="320"/>
      <c r="E128" s="320"/>
    </row>
    <row r="129" spans="1:5" ht="12" customHeight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1" t="s">
        <v>373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6" t="s">
        <v>376</v>
      </c>
      <c r="C137" s="320"/>
      <c r="D137" s="320"/>
      <c r="E137" s="320"/>
    </row>
    <row r="138" spans="1:5" s="58" customFormat="1" ht="12" customHeight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>
      <c r="A140" s="366" t="s">
        <v>131</v>
      </c>
      <c r="B140" s="6" t="s">
        <v>379</v>
      </c>
      <c r="C140" s="320"/>
      <c r="D140" s="320"/>
      <c r="E140" s="320"/>
    </row>
    <row r="141" spans="1:5" ht="12" customHeight="1">
      <c r="A141" s="366" t="s">
        <v>132</v>
      </c>
      <c r="B141" s="6" t="s">
        <v>380</v>
      </c>
      <c r="C141" s="320"/>
      <c r="D141" s="320"/>
      <c r="E141" s="320"/>
    </row>
    <row r="142" spans="1:5" ht="15" customHeight="1">
      <c r="A142" s="366" t="s">
        <v>182</v>
      </c>
      <c r="B142" s="6" t="s">
        <v>381</v>
      </c>
      <c r="C142" s="320"/>
      <c r="D142" s="320"/>
      <c r="E142" s="320"/>
    </row>
    <row r="143" spans="1:5" ht="13.5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thickBot="1">
      <c r="A144" s="24" t="s">
        <v>17</v>
      </c>
      <c r="B144" s="61" t="s">
        <v>383</v>
      </c>
      <c r="C144" s="348">
        <f>+C125+C129+C134+C139</f>
        <v>0</v>
      </c>
      <c r="D144" s="348">
        <f>+D125+D129+D134+D139</f>
        <v>0</v>
      </c>
      <c r="E144" s="348">
        <f>+E125+E129+E134+E139</f>
        <v>0</v>
      </c>
    </row>
    <row r="145" spans="1:5" ht="14.25" customHeight="1" thickBot="1">
      <c r="A145" s="382" t="s">
        <v>18</v>
      </c>
      <c r="B145" s="216" t="s">
        <v>384</v>
      </c>
      <c r="C145" s="348">
        <f>+C124+C144</f>
        <v>36254</v>
      </c>
      <c r="D145" s="348">
        <f>+D124+D144</f>
        <v>753</v>
      </c>
      <c r="E145" s="348">
        <f>+E124+E144</f>
        <v>37007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5"/>
  <sheetViews>
    <sheetView workbookViewId="0" topLeftCell="A1">
      <selection activeCell="D20" sqref="D20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541</v>
      </c>
    </row>
    <row r="2" spans="1:5" s="54" customFormat="1" ht="15.75" customHeight="1">
      <c r="A2" s="311" t="s">
        <v>53</v>
      </c>
      <c r="B2" s="510" t="s">
        <v>515</v>
      </c>
      <c r="C2" s="511"/>
      <c r="D2" s="512"/>
      <c r="E2" s="212"/>
    </row>
    <row r="3" spans="1:5" s="54" customFormat="1" ht="24.75" thickBot="1">
      <c r="A3" s="365" t="s">
        <v>155</v>
      </c>
      <c r="B3" s="513" t="s">
        <v>476</v>
      </c>
      <c r="C3" s="514"/>
      <c r="D3" s="515"/>
      <c r="E3" s="383"/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533</v>
      </c>
      <c r="E5" s="129" t="s">
        <v>217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18" t="s">
        <v>222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>
      <c r="A9" s="366" t="s">
        <v>72</v>
      </c>
      <c r="B9" s="317" t="s">
        <v>223</v>
      </c>
      <c r="C9" s="160"/>
      <c r="D9" s="160"/>
      <c r="E9" s="160"/>
    </row>
    <row r="10" spans="1:5" s="57" customFormat="1" ht="12" customHeigh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>
      <c r="A11" s="367" t="s">
        <v>74</v>
      </c>
      <c r="B11" s="319" t="s">
        <v>225</v>
      </c>
      <c r="C11" s="159"/>
      <c r="D11" s="159"/>
      <c r="E11" s="159"/>
    </row>
    <row r="12" spans="1:5" s="57" customFormat="1" ht="12" customHeigh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24.75" customHeight="1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0</v>
      </c>
      <c r="E15" s="157">
        <f>+E16+E17+E18+E19+E20</f>
        <v>0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319" t="s">
        <v>234</v>
      </c>
      <c r="C20" s="159"/>
      <c r="D20" s="159"/>
      <c r="E20" s="159"/>
    </row>
    <row r="21" spans="1:5" s="57" customFormat="1" ht="12" customHeight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22.5" customHeight="1" thickBot="1">
      <c r="A22" s="24" t="s">
        <v>11</v>
      </c>
      <c r="B22" s="18" t="s">
        <v>236</v>
      </c>
      <c r="C22" s="157">
        <f>+C23+C24+C25+C26+C27</f>
        <v>0</v>
      </c>
      <c r="D22" s="157">
        <f>+D23+D24+D25+D26+D27</f>
        <v>0</v>
      </c>
      <c r="E22" s="157">
        <f>+E23+E24+E25+E26+E27</f>
        <v>0</v>
      </c>
    </row>
    <row r="23" spans="1:5" s="57" customFormat="1" ht="12" customHeigh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243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3942</v>
      </c>
      <c r="D36" s="157">
        <f>SUM(D37:D46)</f>
        <v>0</v>
      </c>
      <c r="E36" s="157">
        <f>SUM(E37:E46)</f>
        <v>3942</v>
      </c>
    </row>
    <row r="37" spans="1:5" s="56" customFormat="1" ht="12" customHeigh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319" t="s">
        <v>258</v>
      </c>
      <c r="C38" s="159">
        <v>3942</v>
      </c>
      <c r="D38" s="159"/>
      <c r="E38" s="159">
        <v>3942</v>
      </c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/>
      <c r="E41" s="159"/>
    </row>
    <row r="42" spans="1:5" s="56" customFormat="1" ht="12" customHeigh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278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319" t="s">
        <v>282</v>
      </c>
      <c r="C56" s="159"/>
      <c r="D56" s="159"/>
      <c r="E56" s="159"/>
    </row>
    <row r="57" spans="1:5" s="57" customFormat="1" ht="12" customHeight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285</v>
      </c>
      <c r="C58" s="157">
        <f>SUM(C59:C61)</f>
        <v>5000</v>
      </c>
      <c r="D58" s="157">
        <f>SUM(D59:D61)</f>
        <v>0</v>
      </c>
      <c r="E58" s="157">
        <f>SUM(E59:E61)</f>
        <v>5000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>
        <v>5000</v>
      </c>
      <c r="D61" s="162"/>
      <c r="E61" s="162">
        <v>5000</v>
      </c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8942</v>
      </c>
      <c r="D63" s="163">
        <f>+D8+D15+D22+D29+D36+D47+D53+D58</f>
        <v>0</v>
      </c>
      <c r="E63" s="163">
        <f>+E8+E15+E22+E29+E36+E47+E53+E58</f>
        <v>8942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1506</v>
      </c>
      <c r="D73" s="157">
        <f>SUM(D74:D75)</f>
        <v>0</v>
      </c>
      <c r="E73" s="157">
        <f>SUM(E74:E75)</f>
        <v>1506</v>
      </c>
    </row>
    <row r="74" spans="1:5" s="57" customFormat="1" ht="12" customHeight="1">
      <c r="A74" s="366" t="s">
        <v>310</v>
      </c>
      <c r="B74" s="317" t="s">
        <v>311</v>
      </c>
      <c r="C74" s="162">
        <v>1506</v>
      </c>
      <c r="D74" s="162"/>
      <c r="E74" s="162">
        <v>1506</v>
      </c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321</v>
      </c>
      <c r="C79" s="162"/>
      <c r="D79" s="162"/>
      <c r="E79" s="162"/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1506</v>
      </c>
      <c r="D86" s="163">
        <f>+D64+D68+D73+D76+D80+D85</f>
        <v>0</v>
      </c>
      <c r="E86" s="163">
        <f>+E64+E68+E73+E76+E80+E85</f>
        <v>1506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10448</v>
      </c>
      <c r="D87" s="163">
        <f>+D63+D86</f>
        <v>0</v>
      </c>
      <c r="E87" s="163">
        <f>+E63+E86</f>
        <v>10448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10448</v>
      </c>
      <c r="D91" s="156">
        <f>SUM(D92:D96)</f>
        <v>0</v>
      </c>
      <c r="E91" s="156">
        <f>SUM(E92:E96)</f>
        <v>10448</v>
      </c>
    </row>
    <row r="92" spans="1:5" ht="12" customHeight="1">
      <c r="A92" s="379" t="s">
        <v>72</v>
      </c>
      <c r="B92" s="7" t="s">
        <v>38</v>
      </c>
      <c r="C92" s="158">
        <v>3520</v>
      </c>
      <c r="D92" s="158"/>
      <c r="E92" s="158">
        <v>3520</v>
      </c>
    </row>
    <row r="93" spans="1:5" ht="12" customHeight="1">
      <c r="A93" s="367" t="s">
        <v>73</v>
      </c>
      <c r="B93" s="5" t="s">
        <v>133</v>
      </c>
      <c r="C93" s="159">
        <v>956</v>
      </c>
      <c r="D93" s="159"/>
      <c r="E93" s="159">
        <v>956</v>
      </c>
    </row>
    <row r="94" spans="1:5" ht="12" customHeight="1">
      <c r="A94" s="367" t="s">
        <v>74</v>
      </c>
      <c r="B94" s="5" t="s">
        <v>100</v>
      </c>
      <c r="C94" s="161">
        <v>5972</v>
      </c>
      <c r="D94" s="161"/>
      <c r="E94" s="161">
        <v>5972</v>
      </c>
    </row>
    <row r="95" spans="1:5" ht="12" customHeight="1">
      <c r="A95" s="367" t="s">
        <v>75</v>
      </c>
      <c r="B95" s="8" t="s">
        <v>134</v>
      </c>
      <c r="C95" s="161"/>
      <c r="D95" s="161"/>
      <c r="E95" s="161"/>
    </row>
    <row r="96" spans="1:5" ht="12" customHeight="1">
      <c r="A96" s="367" t="s">
        <v>84</v>
      </c>
      <c r="B96" s="16" t="s">
        <v>135</v>
      </c>
      <c r="C96" s="161"/>
      <c r="D96" s="161"/>
      <c r="E96" s="161"/>
    </row>
    <row r="97" spans="1:5" ht="12" customHeight="1">
      <c r="A97" s="367" t="s">
        <v>76</v>
      </c>
      <c r="B97" s="5" t="s">
        <v>339</v>
      </c>
      <c r="C97" s="161"/>
      <c r="D97" s="161"/>
      <c r="E97" s="161"/>
    </row>
    <row r="98" spans="1:5" ht="12" customHeight="1">
      <c r="A98" s="367" t="s">
        <v>77</v>
      </c>
      <c r="B98" s="71" t="s">
        <v>340</v>
      </c>
      <c r="C98" s="161"/>
      <c r="D98" s="161"/>
      <c r="E98" s="161"/>
    </row>
    <row r="99" spans="1:5" ht="12" customHeight="1">
      <c r="A99" s="367" t="s">
        <v>85</v>
      </c>
      <c r="B99" s="72" t="s">
        <v>341</v>
      </c>
      <c r="C99" s="161"/>
      <c r="D99" s="161"/>
      <c r="E99" s="161"/>
    </row>
    <row r="100" spans="1:5" ht="12" customHeight="1">
      <c r="A100" s="367" t="s">
        <v>86</v>
      </c>
      <c r="B100" s="72" t="s">
        <v>342</v>
      </c>
      <c r="C100" s="161"/>
      <c r="D100" s="161"/>
      <c r="E100" s="161"/>
    </row>
    <row r="101" spans="1:5" ht="12" customHeight="1">
      <c r="A101" s="367" t="s">
        <v>87</v>
      </c>
      <c r="B101" s="71" t="s">
        <v>343</v>
      </c>
      <c r="C101" s="161"/>
      <c r="D101" s="161"/>
      <c r="E101" s="161"/>
    </row>
    <row r="102" spans="1:5" ht="12" customHeight="1">
      <c r="A102" s="367" t="s">
        <v>88</v>
      </c>
      <c r="B102" s="71" t="s">
        <v>344</v>
      </c>
      <c r="C102" s="161"/>
      <c r="D102" s="161"/>
      <c r="E102" s="161"/>
    </row>
    <row r="103" spans="1:5" ht="12" customHeight="1">
      <c r="A103" s="367" t="s">
        <v>90</v>
      </c>
      <c r="B103" s="72" t="s">
        <v>345</v>
      </c>
      <c r="C103" s="161"/>
      <c r="D103" s="161"/>
      <c r="E103" s="161"/>
    </row>
    <row r="104" spans="1:5" ht="12" customHeigh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351</v>
      </c>
      <c r="C107" s="157">
        <f>+C108+C110+C112</f>
        <v>0</v>
      </c>
      <c r="D107" s="157">
        <f>+D108+D110+D112</f>
        <v>0</v>
      </c>
      <c r="E107" s="157">
        <f>+E108+E110+E112</f>
        <v>0</v>
      </c>
    </row>
    <row r="108" spans="1:5" ht="12" customHeight="1">
      <c r="A108" s="366" t="s">
        <v>78</v>
      </c>
      <c r="B108" s="5" t="s">
        <v>180</v>
      </c>
      <c r="C108" s="160"/>
      <c r="D108" s="160"/>
      <c r="E108" s="160"/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/>
      <c r="D110" s="159"/>
      <c r="E110" s="159"/>
    </row>
    <row r="111" spans="1:5" ht="12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12" customHeigh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10448</v>
      </c>
      <c r="D124" s="157">
        <f>+D91+D107+D121</f>
        <v>0</v>
      </c>
      <c r="E124" s="157">
        <f>+E91+E107+E121</f>
        <v>10448</v>
      </c>
    </row>
    <row r="125" spans="1:5" ht="12" customHeight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>
      <c r="A126" s="366" t="s">
        <v>65</v>
      </c>
      <c r="B126" s="6" t="s">
        <v>365</v>
      </c>
      <c r="C126" s="320"/>
      <c r="D126" s="320"/>
      <c r="E126" s="320"/>
    </row>
    <row r="127" spans="1:5" ht="12" customHeight="1">
      <c r="A127" s="366" t="s">
        <v>66</v>
      </c>
      <c r="B127" s="6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" t="s">
        <v>367</v>
      </c>
      <c r="C128" s="320"/>
      <c r="D128" s="320"/>
      <c r="E128" s="320"/>
    </row>
    <row r="129" spans="1:5" ht="12" customHeight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1" t="s">
        <v>373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6" t="s">
        <v>376</v>
      </c>
      <c r="C137" s="320"/>
      <c r="D137" s="320"/>
      <c r="E137" s="320"/>
    </row>
    <row r="138" spans="1:5" s="58" customFormat="1" ht="12" customHeight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>
      <c r="A140" s="366" t="s">
        <v>131</v>
      </c>
      <c r="B140" s="6" t="s">
        <v>379</v>
      </c>
      <c r="C140" s="320"/>
      <c r="D140" s="320"/>
      <c r="E140" s="320"/>
    </row>
    <row r="141" spans="1:5" ht="12" customHeight="1">
      <c r="A141" s="366" t="s">
        <v>132</v>
      </c>
      <c r="B141" s="6" t="s">
        <v>380</v>
      </c>
      <c r="C141" s="320"/>
      <c r="D141" s="320"/>
      <c r="E141" s="320"/>
    </row>
    <row r="142" spans="1:5" ht="15" customHeight="1">
      <c r="A142" s="366" t="s">
        <v>182</v>
      </c>
      <c r="B142" s="6" t="s">
        <v>381</v>
      </c>
      <c r="C142" s="320"/>
      <c r="D142" s="320"/>
      <c r="E142" s="320"/>
    </row>
    <row r="143" spans="1:5" ht="13.5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thickBot="1">
      <c r="A144" s="24" t="s">
        <v>17</v>
      </c>
      <c r="B144" s="61" t="s">
        <v>383</v>
      </c>
      <c r="C144" s="348">
        <f>+C125+C129+C134+C139</f>
        <v>0</v>
      </c>
      <c r="D144" s="348">
        <f>+D125+D129+D134+D139</f>
        <v>0</v>
      </c>
      <c r="E144" s="348">
        <f>+E125+E129+E134+E139</f>
        <v>0</v>
      </c>
    </row>
    <row r="145" spans="1:5" ht="14.25" customHeight="1" thickBot="1">
      <c r="A145" s="382" t="s">
        <v>18</v>
      </c>
      <c r="B145" s="216" t="s">
        <v>384</v>
      </c>
      <c r="C145" s="348">
        <f>+C124+C144</f>
        <v>10448</v>
      </c>
      <c r="D145" s="348">
        <f>+D124+D144</f>
        <v>0</v>
      </c>
      <c r="E145" s="348">
        <f>+E124+E144</f>
        <v>10448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portrait" paperSize="9" scale="78" r:id="rId1"/>
  <rowBreaks count="1" manualBreakCount="1"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28">
      <selection activeCell="E19" sqref="E19"/>
    </sheetView>
  </sheetViews>
  <sheetFormatPr defaultColWidth="9.00390625" defaultRowHeight="12.75"/>
  <cols>
    <col min="1" max="1" width="14.875" style="222" customWidth="1"/>
    <col min="2" max="2" width="59.375" style="223" customWidth="1"/>
    <col min="3" max="5" width="15.875" style="224" customWidth="1"/>
    <col min="6" max="16384" width="9.375" style="3" customWidth="1"/>
  </cols>
  <sheetData>
    <row r="1" spans="1:5" s="2" customFormat="1" ht="16.5" customHeight="1" thickBot="1">
      <c r="A1" s="124"/>
      <c r="B1" s="125"/>
      <c r="C1" s="134"/>
      <c r="D1" s="134"/>
      <c r="E1" s="134" t="s">
        <v>481</v>
      </c>
    </row>
    <row r="2" spans="1:5" s="54" customFormat="1" ht="15.75" customHeight="1">
      <c r="A2" s="311" t="s">
        <v>53</v>
      </c>
      <c r="B2" s="510" t="s">
        <v>157</v>
      </c>
      <c r="C2" s="511"/>
      <c r="D2" s="512"/>
      <c r="E2" s="212" t="s">
        <v>51</v>
      </c>
    </row>
    <row r="3" spans="1:5" s="54" customFormat="1" ht="24.75" thickBot="1">
      <c r="A3" s="365" t="s">
        <v>155</v>
      </c>
      <c r="B3" s="513" t="s">
        <v>477</v>
      </c>
      <c r="C3" s="514"/>
      <c r="D3" s="515"/>
      <c r="E3" s="383" t="s">
        <v>51</v>
      </c>
    </row>
    <row r="4" spans="1:5" s="55" customFormat="1" ht="15.75" customHeight="1" thickBot="1">
      <c r="A4" s="126"/>
      <c r="B4" s="126"/>
      <c r="C4" s="127"/>
      <c r="D4" s="127"/>
      <c r="E4" s="127" t="s">
        <v>43</v>
      </c>
    </row>
    <row r="5" spans="1:5" ht="24.75" thickBot="1">
      <c r="A5" s="310" t="s">
        <v>156</v>
      </c>
      <c r="B5" s="128" t="s">
        <v>44</v>
      </c>
      <c r="C5" s="283" t="s">
        <v>210</v>
      </c>
      <c r="D5" s="283" t="s">
        <v>217</v>
      </c>
      <c r="E5" s="129" t="s">
        <v>472</v>
      </c>
    </row>
    <row r="6" spans="1:5" s="49" customFormat="1" ht="12.75" customHeight="1" thickBot="1">
      <c r="A6" s="119">
        <v>1</v>
      </c>
      <c r="B6" s="120">
        <v>2</v>
      </c>
      <c r="C6" s="120">
        <v>3</v>
      </c>
      <c r="D6" s="308">
        <v>4</v>
      </c>
      <c r="E6" s="307">
        <v>5</v>
      </c>
    </row>
    <row r="7" spans="1:5" s="49" customFormat="1" ht="15.75" customHeight="1" thickBot="1">
      <c r="A7" s="507" t="s">
        <v>45</v>
      </c>
      <c r="B7" s="508"/>
      <c r="C7" s="508"/>
      <c r="D7" s="508"/>
      <c r="E7" s="509"/>
    </row>
    <row r="8" spans="1:5" s="49" customFormat="1" ht="12" customHeight="1" thickBot="1">
      <c r="A8" s="24" t="s">
        <v>9</v>
      </c>
      <c r="B8" s="18" t="s">
        <v>222</v>
      </c>
      <c r="C8" s="157">
        <f>+C9+C10+C11+C12+C13+C14</f>
        <v>0</v>
      </c>
      <c r="D8" s="157">
        <f>+D9+D10+D11+D12+D13+D14</f>
        <v>0</v>
      </c>
      <c r="E8" s="157">
        <f>+E9+E10+E11+E12+E13+E14</f>
        <v>0</v>
      </c>
    </row>
    <row r="9" spans="1:5" s="56" customFormat="1" ht="12" customHeight="1">
      <c r="A9" s="366" t="s">
        <v>72</v>
      </c>
      <c r="B9" s="317" t="s">
        <v>223</v>
      </c>
      <c r="C9" s="160"/>
      <c r="D9" s="160"/>
      <c r="E9" s="160"/>
    </row>
    <row r="10" spans="1:5" s="57" customFormat="1" ht="12" customHeight="1">
      <c r="A10" s="367" t="s">
        <v>73</v>
      </c>
      <c r="B10" s="319" t="s">
        <v>224</v>
      </c>
      <c r="C10" s="159"/>
      <c r="D10" s="159"/>
      <c r="E10" s="159"/>
    </row>
    <row r="11" spans="1:5" s="57" customFormat="1" ht="12" customHeight="1">
      <c r="A11" s="367" t="s">
        <v>74</v>
      </c>
      <c r="B11" s="319" t="s">
        <v>225</v>
      </c>
      <c r="C11" s="159"/>
      <c r="D11" s="159"/>
      <c r="E11" s="159"/>
    </row>
    <row r="12" spans="1:5" s="57" customFormat="1" ht="12" customHeight="1">
      <c r="A12" s="367" t="s">
        <v>75</v>
      </c>
      <c r="B12" s="319" t="s">
        <v>226</v>
      </c>
      <c r="C12" s="159"/>
      <c r="D12" s="159"/>
      <c r="E12" s="159"/>
    </row>
    <row r="13" spans="1:5" s="57" customFormat="1" ht="12" customHeight="1">
      <c r="A13" s="367" t="s">
        <v>107</v>
      </c>
      <c r="B13" s="319" t="s">
        <v>227</v>
      </c>
      <c r="C13" s="376"/>
      <c r="D13" s="376"/>
      <c r="E13" s="376"/>
    </row>
    <row r="14" spans="1:5" s="56" customFormat="1" ht="12" customHeight="1" thickBot="1">
      <c r="A14" s="368" t="s">
        <v>76</v>
      </c>
      <c r="B14" s="322" t="s">
        <v>228</v>
      </c>
      <c r="C14" s="377"/>
      <c r="D14" s="377"/>
      <c r="E14" s="377"/>
    </row>
    <row r="15" spans="1:5" s="56" customFormat="1" ht="12" customHeight="1" thickBot="1">
      <c r="A15" s="24" t="s">
        <v>10</v>
      </c>
      <c r="B15" s="152" t="s">
        <v>229</v>
      </c>
      <c r="C15" s="157">
        <f>+C16+C17+C18+C19+C20</f>
        <v>0</v>
      </c>
      <c r="D15" s="157">
        <f>+D16+D17+D18+D19+D20</f>
        <v>0</v>
      </c>
      <c r="E15" s="157">
        <f>+E16+E17+E18+E19+E20</f>
        <v>0</v>
      </c>
    </row>
    <row r="16" spans="1:5" s="56" customFormat="1" ht="12" customHeight="1">
      <c r="A16" s="366" t="s">
        <v>78</v>
      </c>
      <c r="B16" s="317" t="s">
        <v>230</v>
      </c>
      <c r="C16" s="160"/>
      <c r="D16" s="160"/>
      <c r="E16" s="160"/>
    </row>
    <row r="17" spans="1:5" s="56" customFormat="1" ht="12" customHeight="1">
      <c r="A17" s="367" t="s">
        <v>79</v>
      </c>
      <c r="B17" s="319" t="s">
        <v>231</v>
      </c>
      <c r="C17" s="159"/>
      <c r="D17" s="159"/>
      <c r="E17" s="159"/>
    </row>
    <row r="18" spans="1:5" s="56" customFormat="1" ht="12" customHeight="1">
      <c r="A18" s="367" t="s">
        <v>80</v>
      </c>
      <c r="B18" s="319" t="s">
        <v>492</v>
      </c>
      <c r="C18" s="159"/>
      <c r="D18" s="159"/>
      <c r="E18" s="159"/>
    </row>
    <row r="19" spans="1:5" s="56" customFormat="1" ht="12" customHeight="1">
      <c r="A19" s="367" t="s">
        <v>81</v>
      </c>
      <c r="B19" s="319" t="s">
        <v>493</v>
      </c>
      <c r="C19" s="159"/>
      <c r="D19" s="159"/>
      <c r="E19" s="159"/>
    </row>
    <row r="20" spans="1:5" s="56" customFormat="1" ht="12" customHeight="1">
      <c r="A20" s="367" t="s">
        <v>82</v>
      </c>
      <c r="B20" s="319" t="s">
        <v>234</v>
      </c>
      <c r="C20" s="159"/>
      <c r="D20" s="159"/>
      <c r="E20" s="159"/>
    </row>
    <row r="21" spans="1:5" s="57" customFormat="1" ht="12" customHeight="1" thickBot="1">
      <c r="A21" s="368" t="s">
        <v>89</v>
      </c>
      <c r="B21" s="322" t="s">
        <v>235</v>
      </c>
      <c r="C21" s="161"/>
      <c r="D21" s="161"/>
      <c r="E21" s="161"/>
    </row>
    <row r="22" spans="1:5" s="57" customFormat="1" ht="12" customHeight="1" thickBot="1">
      <c r="A22" s="24" t="s">
        <v>11</v>
      </c>
      <c r="B22" s="18" t="s">
        <v>236</v>
      </c>
      <c r="C22" s="157">
        <f>+C23+C24+C25+C26+C27</f>
        <v>0</v>
      </c>
      <c r="D22" s="157">
        <f>+D23+D24+D25+D26+D27</f>
        <v>0</v>
      </c>
      <c r="E22" s="157">
        <f>+E23+E24+E25+E26+E27</f>
        <v>0</v>
      </c>
    </row>
    <row r="23" spans="1:5" s="57" customFormat="1" ht="12" customHeight="1">
      <c r="A23" s="366" t="s">
        <v>61</v>
      </c>
      <c r="B23" s="317" t="s">
        <v>237</v>
      </c>
      <c r="C23" s="160"/>
      <c r="D23" s="160"/>
      <c r="E23" s="160"/>
    </row>
    <row r="24" spans="1:5" s="56" customFormat="1" ht="12" customHeight="1">
      <c r="A24" s="367" t="s">
        <v>62</v>
      </c>
      <c r="B24" s="319" t="s">
        <v>238</v>
      </c>
      <c r="C24" s="159"/>
      <c r="D24" s="159"/>
      <c r="E24" s="159"/>
    </row>
    <row r="25" spans="1:5" s="56" customFormat="1" ht="12" customHeight="1">
      <c r="A25" s="367" t="s">
        <v>63</v>
      </c>
      <c r="B25" s="319" t="s">
        <v>494</v>
      </c>
      <c r="C25" s="159"/>
      <c r="D25" s="159"/>
      <c r="E25" s="159"/>
    </row>
    <row r="26" spans="1:5" s="56" customFormat="1" ht="12" customHeight="1">
      <c r="A26" s="367" t="s">
        <v>64</v>
      </c>
      <c r="B26" s="319" t="s">
        <v>495</v>
      </c>
      <c r="C26" s="159"/>
      <c r="D26" s="159"/>
      <c r="E26" s="159"/>
    </row>
    <row r="27" spans="1:5" s="56" customFormat="1" ht="12" customHeight="1">
      <c r="A27" s="367" t="s">
        <v>121</v>
      </c>
      <c r="B27" s="319" t="s">
        <v>241</v>
      </c>
      <c r="C27" s="159"/>
      <c r="D27" s="159"/>
      <c r="E27" s="159"/>
    </row>
    <row r="28" spans="1:5" s="56" customFormat="1" ht="12" customHeight="1" thickBot="1">
      <c r="A28" s="368" t="s">
        <v>122</v>
      </c>
      <c r="B28" s="322" t="s">
        <v>242</v>
      </c>
      <c r="C28" s="161"/>
      <c r="D28" s="161"/>
      <c r="E28" s="161"/>
    </row>
    <row r="29" spans="1:5" s="56" customFormat="1" ht="12" customHeight="1" thickBot="1">
      <c r="A29" s="24" t="s">
        <v>123</v>
      </c>
      <c r="B29" s="18" t="s">
        <v>243</v>
      </c>
      <c r="C29" s="163">
        <f>+C30+C33+C34+C35</f>
        <v>0</v>
      </c>
      <c r="D29" s="163">
        <f>+D30+D33+D34+D35</f>
        <v>0</v>
      </c>
      <c r="E29" s="163">
        <f>+E30+E33+E34+E35</f>
        <v>0</v>
      </c>
    </row>
    <row r="30" spans="1:5" s="56" customFormat="1" ht="12" customHeight="1">
      <c r="A30" s="366" t="s">
        <v>244</v>
      </c>
      <c r="B30" s="317" t="s">
        <v>245</v>
      </c>
      <c r="C30" s="369">
        <f>+C31+C32</f>
        <v>0</v>
      </c>
      <c r="D30" s="369">
        <f>+D31+D32</f>
        <v>0</v>
      </c>
      <c r="E30" s="369">
        <f>+E31+E32</f>
        <v>0</v>
      </c>
    </row>
    <row r="31" spans="1:5" s="56" customFormat="1" ht="12" customHeight="1">
      <c r="A31" s="367" t="s">
        <v>246</v>
      </c>
      <c r="B31" s="319" t="s">
        <v>247</v>
      </c>
      <c r="C31" s="159"/>
      <c r="D31" s="159"/>
      <c r="E31" s="159"/>
    </row>
    <row r="32" spans="1:5" s="56" customFormat="1" ht="12" customHeight="1">
      <c r="A32" s="367" t="s">
        <v>248</v>
      </c>
      <c r="B32" s="319" t="s">
        <v>249</v>
      </c>
      <c r="C32" s="159"/>
      <c r="D32" s="159"/>
      <c r="E32" s="159"/>
    </row>
    <row r="33" spans="1:5" s="56" customFormat="1" ht="12" customHeight="1">
      <c r="A33" s="367" t="s">
        <v>250</v>
      </c>
      <c r="B33" s="319" t="s">
        <v>251</v>
      </c>
      <c r="C33" s="159"/>
      <c r="D33" s="159"/>
      <c r="E33" s="159"/>
    </row>
    <row r="34" spans="1:5" s="56" customFormat="1" ht="12" customHeight="1">
      <c r="A34" s="367" t="s">
        <v>252</v>
      </c>
      <c r="B34" s="319" t="s">
        <v>253</v>
      </c>
      <c r="C34" s="159"/>
      <c r="D34" s="159"/>
      <c r="E34" s="159"/>
    </row>
    <row r="35" spans="1:5" s="56" customFormat="1" ht="12" customHeight="1" thickBot="1">
      <c r="A35" s="368" t="s">
        <v>254</v>
      </c>
      <c r="B35" s="322" t="s">
        <v>255</v>
      </c>
      <c r="C35" s="161"/>
      <c r="D35" s="161"/>
      <c r="E35" s="161"/>
    </row>
    <row r="36" spans="1:5" s="56" customFormat="1" ht="12" customHeight="1" thickBot="1">
      <c r="A36" s="24" t="s">
        <v>13</v>
      </c>
      <c r="B36" s="18" t="s">
        <v>256</v>
      </c>
      <c r="C36" s="157">
        <f>SUM(C37:C46)</f>
        <v>0</v>
      </c>
      <c r="D36" s="157">
        <f>SUM(D37:D46)</f>
        <v>0</v>
      </c>
      <c r="E36" s="157">
        <f>SUM(E37:E46)</f>
        <v>0</v>
      </c>
    </row>
    <row r="37" spans="1:5" s="56" customFormat="1" ht="12" customHeight="1">
      <c r="A37" s="366" t="s">
        <v>65</v>
      </c>
      <c r="B37" s="317" t="s">
        <v>257</v>
      </c>
      <c r="C37" s="160"/>
      <c r="D37" s="160"/>
      <c r="E37" s="160"/>
    </row>
    <row r="38" spans="1:5" s="56" customFormat="1" ht="12" customHeight="1">
      <c r="A38" s="367" t="s">
        <v>66</v>
      </c>
      <c r="B38" s="319" t="s">
        <v>258</v>
      </c>
      <c r="C38" s="159"/>
      <c r="D38" s="159"/>
      <c r="E38" s="159"/>
    </row>
    <row r="39" spans="1:5" s="56" customFormat="1" ht="12" customHeight="1">
      <c r="A39" s="367" t="s">
        <v>67</v>
      </c>
      <c r="B39" s="319" t="s">
        <v>259</v>
      </c>
      <c r="C39" s="159"/>
      <c r="D39" s="159"/>
      <c r="E39" s="159"/>
    </row>
    <row r="40" spans="1:5" s="56" customFormat="1" ht="12" customHeight="1">
      <c r="A40" s="367" t="s">
        <v>125</v>
      </c>
      <c r="B40" s="319" t="s">
        <v>260</v>
      </c>
      <c r="C40" s="159"/>
      <c r="D40" s="159"/>
      <c r="E40" s="159"/>
    </row>
    <row r="41" spans="1:5" s="56" customFormat="1" ht="12" customHeight="1">
      <c r="A41" s="367" t="s">
        <v>126</v>
      </c>
      <c r="B41" s="319" t="s">
        <v>261</v>
      </c>
      <c r="C41" s="159"/>
      <c r="D41" s="159"/>
      <c r="E41" s="159"/>
    </row>
    <row r="42" spans="1:5" s="56" customFormat="1" ht="12" customHeight="1">
      <c r="A42" s="367" t="s">
        <v>127</v>
      </c>
      <c r="B42" s="319" t="s">
        <v>262</v>
      </c>
      <c r="C42" s="159"/>
      <c r="D42" s="159"/>
      <c r="E42" s="159"/>
    </row>
    <row r="43" spans="1:5" s="56" customFormat="1" ht="12" customHeight="1">
      <c r="A43" s="367" t="s">
        <v>128</v>
      </c>
      <c r="B43" s="319" t="s">
        <v>263</v>
      </c>
      <c r="C43" s="159"/>
      <c r="D43" s="159"/>
      <c r="E43" s="159"/>
    </row>
    <row r="44" spans="1:5" s="56" customFormat="1" ht="12" customHeight="1">
      <c r="A44" s="367" t="s">
        <v>129</v>
      </c>
      <c r="B44" s="319" t="s">
        <v>264</v>
      </c>
      <c r="C44" s="159"/>
      <c r="D44" s="159"/>
      <c r="E44" s="159"/>
    </row>
    <row r="45" spans="1:5" s="56" customFormat="1" ht="12" customHeight="1">
      <c r="A45" s="367" t="s">
        <v>265</v>
      </c>
      <c r="B45" s="319" t="s">
        <v>266</v>
      </c>
      <c r="C45" s="162"/>
      <c r="D45" s="162"/>
      <c r="E45" s="162"/>
    </row>
    <row r="46" spans="1:5" s="56" customFormat="1" ht="12" customHeight="1" thickBot="1">
      <c r="A46" s="368" t="s">
        <v>267</v>
      </c>
      <c r="B46" s="322" t="s">
        <v>268</v>
      </c>
      <c r="C46" s="291"/>
      <c r="D46" s="291"/>
      <c r="E46" s="291"/>
    </row>
    <row r="47" spans="1:5" s="56" customFormat="1" ht="12" customHeight="1" thickBot="1">
      <c r="A47" s="24" t="s">
        <v>14</v>
      </c>
      <c r="B47" s="18" t="s">
        <v>269</v>
      </c>
      <c r="C47" s="157">
        <f>SUM(C48:C52)</f>
        <v>0</v>
      </c>
      <c r="D47" s="157">
        <f>SUM(D48:D52)</f>
        <v>0</v>
      </c>
      <c r="E47" s="157">
        <f>SUM(E48:E52)</f>
        <v>0</v>
      </c>
    </row>
    <row r="48" spans="1:5" s="56" customFormat="1" ht="12" customHeight="1">
      <c r="A48" s="366" t="s">
        <v>68</v>
      </c>
      <c r="B48" s="317" t="s">
        <v>270</v>
      </c>
      <c r="C48" s="293"/>
      <c r="D48" s="293"/>
      <c r="E48" s="293"/>
    </row>
    <row r="49" spans="1:5" s="56" customFormat="1" ht="12" customHeight="1">
      <c r="A49" s="367" t="s">
        <v>69</v>
      </c>
      <c r="B49" s="319" t="s">
        <v>271</v>
      </c>
      <c r="C49" s="162"/>
      <c r="D49" s="162"/>
      <c r="E49" s="162"/>
    </row>
    <row r="50" spans="1:5" s="56" customFormat="1" ht="12" customHeight="1">
      <c r="A50" s="367" t="s">
        <v>272</v>
      </c>
      <c r="B50" s="319" t="s">
        <v>273</v>
      </c>
      <c r="C50" s="162"/>
      <c r="D50" s="162"/>
      <c r="E50" s="162"/>
    </row>
    <row r="51" spans="1:5" s="56" customFormat="1" ht="12" customHeight="1">
      <c r="A51" s="367" t="s">
        <v>274</v>
      </c>
      <c r="B51" s="319" t="s">
        <v>275</v>
      </c>
      <c r="C51" s="162"/>
      <c r="D51" s="162"/>
      <c r="E51" s="162"/>
    </row>
    <row r="52" spans="1:5" s="56" customFormat="1" ht="12" customHeight="1" thickBot="1">
      <c r="A52" s="368" t="s">
        <v>276</v>
      </c>
      <c r="B52" s="322" t="s">
        <v>277</v>
      </c>
      <c r="C52" s="291"/>
      <c r="D52" s="291"/>
      <c r="E52" s="291"/>
    </row>
    <row r="53" spans="1:5" s="56" customFormat="1" ht="12" customHeight="1" thickBot="1">
      <c r="A53" s="24" t="s">
        <v>130</v>
      </c>
      <c r="B53" s="18" t="s">
        <v>278</v>
      </c>
      <c r="C53" s="157">
        <f>SUM(C54:C56)</f>
        <v>0</v>
      </c>
      <c r="D53" s="157">
        <f>SUM(D54:D56)</f>
        <v>0</v>
      </c>
      <c r="E53" s="157">
        <f>SUM(E54:E56)</f>
        <v>0</v>
      </c>
    </row>
    <row r="54" spans="1:5" s="57" customFormat="1" ht="12" customHeight="1">
      <c r="A54" s="366" t="s">
        <v>70</v>
      </c>
      <c r="B54" s="317" t="s">
        <v>279</v>
      </c>
      <c r="C54" s="160"/>
      <c r="D54" s="160"/>
      <c r="E54" s="160"/>
    </row>
    <row r="55" spans="1:5" s="57" customFormat="1" ht="12" customHeight="1">
      <c r="A55" s="367" t="s">
        <v>71</v>
      </c>
      <c r="B55" s="319" t="s">
        <v>280</v>
      </c>
      <c r="C55" s="159"/>
      <c r="D55" s="159"/>
      <c r="E55" s="159"/>
    </row>
    <row r="56" spans="1:5" s="57" customFormat="1" ht="12" customHeight="1">
      <c r="A56" s="367" t="s">
        <v>281</v>
      </c>
      <c r="B56" s="319" t="s">
        <v>282</v>
      </c>
      <c r="C56" s="159"/>
      <c r="D56" s="159"/>
      <c r="E56" s="159"/>
    </row>
    <row r="57" spans="1:5" s="57" customFormat="1" ht="12" customHeight="1" thickBot="1">
      <c r="A57" s="368" t="s">
        <v>283</v>
      </c>
      <c r="B57" s="322" t="s">
        <v>284</v>
      </c>
      <c r="C57" s="161"/>
      <c r="D57" s="161"/>
      <c r="E57" s="161"/>
    </row>
    <row r="58" spans="1:5" s="57" customFormat="1" ht="12" customHeight="1" thickBot="1">
      <c r="A58" s="24" t="s">
        <v>16</v>
      </c>
      <c r="B58" s="152" t="s">
        <v>285</v>
      </c>
      <c r="C58" s="157">
        <f>SUM(C59:C61)</f>
        <v>0</v>
      </c>
      <c r="D58" s="157">
        <f>SUM(D59:D61)</f>
        <v>0</v>
      </c>
      <c r="E58" s="157">
        <f>SUM(E59:E61)</f>
        <v>0</v>
      </c>
    </row>
    <row r="59" spans="1:5" s="57" customFormat="1" ht="12" customHeight="1">
      <c r="A59" s="366" t="s">
        <v>131</v>
      </c>
      <c r="B59" s="317" t="s">
        <v>286</v>
      </c>
      <c r="C59" s="162"/>
      <c r="D59" s="162"/>
      <c r="E59" s="162"/>
    </row>
    <row r="60" spans="1:5" s="57" customFormat="1" ht="12" customHeight="1">
      <c r="A60" s="367" t="s">
        <v>132</v>
      </c>
      <c r="B60" s="319" t="s">
        <v>287</v>
      </c>
      <c r="C60" s="162"/>
      <c r="D60" s="162"/>
      <c r="E60" s="162"/>
    </row>
    <row r="61" spans="1:5" s="57" customFormat="1" ht="12" customHeight="1">
      <c r="A61" s="367" t="s">
        <v>182</v>
      </c>
      <c r="B61" s="319" t="s">
        <v>288</v>
      </c>
      <c r="C61" s="162"/>
      <c r="D61" s="162"/>
      <c r="E61" s="162"/>
    </row>
    <row r="62" spans="1:5" s="57" customFormat="1" ht="12" customHeight="1" thickBot="1">
      <c r="A62" s="368" t="s">
        <v>289</v>
      </c>
      <c r="B62" s="322" t="s">
        <v>290</v>
      </c>
      <c r="C62" s="162"/>
      <c r="D62" s="162"/>
      <c r="E62" s="162"/>
    </row>
    <row r="63" spans="1:5" s="57" customFormat="1" ht="12" customHeight="1" thickBot="1">
      <c r="A63" s="24" t="s">
        <v>17</v>
      </c>
      <c r="B63" s="18" t="s">
        <v>291</v>
      </c>
      <c r="C63" s="163">
        <f>+C8+C15+C22+C29+C36+C47+C53+C58</f>
        <v>0</v>
      </c>
      <c r="D63" s="163">
        <f>+D8+D15+D22+D29+D36+D47+D53+D58</f>
        <v>0</v>
      </c>
      <c r="E63" s="163">
        <f>+E8+E15+E22+E29+E36+E47+E53+E58</f>
        <v>0</v>
      </c>
    </row>
    <row r="64" spans="1:5" s="57" customFormat="1" ht="12" customHeight="1" thickBot="1">
      <c r="A64" s="370" t="s">
        <v>473</v>
      </c>
      <c r="B64" s="152" t="s">
        <v>293</v>
      </c>
      <c r="C64" s="157">
        <f>SUM(C65:C67)</f>
        <v>0</v>
      </c>
      <c r="D64" s="157">
        <f>SUM(D65:D67)</f>
        <v>0</v>
      </c>
      <c r="E64" s="157">
        <f>SUM(E65:E67)</f>
        <v>0</v>
      </c>
    </row>
    <row r="65" spans="1:5" s="57" customFormat="1" ht="12" customHeight="1">
      <c r="A65" s="366" t="s">
        <v>294</v>
      </c>
      <c r="B65" s="317" t="s">
        <v>295</v>
      </c>
      <c r="C65" s="162"/>
      <c r="D65" s="162"/>
      <c r="E65" s="162"/>
    </row>
    <row r="66" spans="1:5" s="57" customFormat="1" ht="12" customHeight="1">
      <c r="A66" s="367" t="s">
        <v>296</v>
      </c>
      <c r="B66" s="319" t="s">
        <v>297</v>
      </c>
      <c r="C66" s="162"/>
      <c r="D66" s="162"/>
      <c r="E66" s="162"/>
    </row>
    <row r="67" spans="1:5" s="57" customFormat="1" ht="12" customHeight="1" thickBot="1">
      <c r="A67" s="368" t="s">
        <v>298</v>
      </c>
      <c r="B67" s="332" t="s">
        <v>299</v>
      </c>
      <c r="C67" s="162"/>
      <c r="D67" s="162"/>
      <c r="E67" s="162"/>
    </row>
    <row r="68" spans="1:5" s="57" customFormat="1" ht="12" customHeight="1" thickBot="1">
      <c r="A68" s="370" t="s">
        <v>300</v>
      </c>
      <c r="B68" s="152" t="s">
        <v>301</v>
      </c>
      <c r="C68" s="157">
        <f>SUM(C69:C72)</f>
        <v>0</v>
      </c>
      <c r="D68" s="157">
        <f>SUM(D69:D72)</f>
        <v>0</v>
      </c>
      <c r="E68" s="157">
        <f>SUM(E69:E72)</f>
        <v>0</v>
      </c>
    </row>
    <row r="69" spans="1:5" s="57" customFormat="1" ht="12" customHeight="1">
      <c r="A69" s="366" t="s">
        <v>108</v>
      </c>
      <c r="B69" s="317" t="s">
        <v>302</v>
      </c>
      <c r="C69" s="162"/>
      <c r="D69" s="162"/>
      <c r="E69" s="162"/>
    </row>
    <row r="70" spans="1:5" s="57" customFormat="1" ht="12" customHeight="1">
      <c r="A70" s="367" t="s">
        <v>109</v>
      </c>
      <c r="B70" s="319" t="s">
        <v>303</v>
      </c>
      <c r="C70" s="162"/>
      <c r="D70" s="162"/>
      <c r="E70" s="162"/>
    </row>
    <row r="71" spans="1:5" s="57" customFormat="1" ht="12" customHeight="1">
      <c r="A71" s="367" t="s">
        <v>304</v>
      </c>
      <c r="B71" s="319" t="s">
        <v>305</v>
      </c>
      <c r="C71" s="162"/>
      <c r="D71" s="162"/>
      <c r="E71" s="162"/>
    </row>
    <row r="72" spans="1:5" s="57" customFormat="1" ht="12" customHeight="1" thickBot="1">
      <c r="A72" s="368" t="s">
        <v>306</v>
      </c>
      <c r="B72" s="322" t="s">
        <v>307</v>
      </c>
      <c r="C72" s="162"/>
      <c r="D72" s="162"/>
      <c r="E72" s="162"/>
    </row>
    <row r="73" spans="1:5" s="57" customFormat="1" ht="12" customHeight="1" thickBot="1">
      <c r="A73" s="370" t="s">
        <v>308</v>
      </c>
      <c r="B73" s="152" t="s">
        <v>309</v>
      </c>
      <c r="C73" s="157">
        <f>SUM(C74:C75)</f>
        <v>0</v>
      </c>
      <c r="D73" s="157">
        <f>SUM(D74:D75)</f>
        <v>0</v>
      </c>
      <c r="E73" s="157">
        <f>SUM(E74:E75)</f>
        <v>0</v>
      </c>
    </row>
    <row r="74" spans="1:5" s="57" customFormat="1" ht="12" customHeight="1">
      <c r="A74" s="366" t="s">
        <v>310</v>
      </c>
      <c r="B74" s="317" t="s">
        <v>311</v>
      </c>
      <c r="C74" s="162"/>
      <c r="D74" s="162"/>
      <c r="E74" s="162"/>
    </row>
    <row r="75" spans="1:5" s="56" customFormat="1" ht="12" customHeight="1" thickBot="1">
      <c r="A75" s="368" t="s">
        <v>312</v>
      </c>
      <c r="B75" s="322" t="s">
        <v>313</v>
      </c>
      <c r="C75" s="162"/>
      <c r="D75" s="162"/>
      <c r="E75" s="162"/>
    </row>
    <row r="76" spans="1:5" s="57" customFormat="1" ht="12" customHeight="1" thickBot="1">
      <c r="A76" s="370" t="s">
        <v>314</v>
      </c>
      <c r="B76" s="152" t="s">
        <v>315</v>
      </c>
      <c r="C76" s="157">
        <f>SUM(C77:C79)</f>
        <v>0</v>
      </c>
      <c r="D76" s="157">
        <f>SUM(D77:D79)</f>
        <v>0</v>
      </c>
      <c r="E76" s="157">
        <f>SUM(E77:E79)</f>
        <v>0</v>
      </c>
    </row>
    <row r="77" spans="1:5" s="57" customFormat="1" ht="12" customHeight="1">
      <c r="A77" s="366" t="s">
        <v>316</v>
      </c>
      <c r="B77" s="317" t="s">
        <v>317</v>
      </c>
      <c r="C77" s="162"/>
      <c r="D77" s="162"/>
      <c r="E77" s="162"/>
    </row>
    <row r="78" spans="1:5" s="57" customFormat="1" ht="12" customHeight="1">
      <c r="A78" s="367" t="s">
        <v>318</v>
      </c>
      <c r="B78" s="319" t="s">
        <v>319</v>
      </c>
      <c r="C78" s="162"/>
      <c r="D78" s="162"/>
      <c r="E78" s="162"/>
    </row>
    <row r="79" spans="1:5" s="57" customFormat="1" ht="12" customHeight="1" thickBot="1">
      <c r="A79" s="368" t="s">
        <v>320</v>
      </c>
      <c r="B79" s="322" t="s">
        <v>321</v>
      </c>
      <c r="C79" s="162"/>
      <c r="D79" s="162"/>
      <c r="E79" s="162"/>
    </row>
    <row r="80" spans="1:5" s="57" customFormat="1" ht="12" customHeight="1" thickBot="1">
      <c r="A80" s="370" t="s">
        <v>322</v>
      </c>
      <c r="B80" s="152" t="s">
        <v>323</v>
      </c>
      <c r="C80" s="157">
        <f>SUM(C81:C84)</f>
        <v>0</v>
      </c>
      <c r="D80" s="157">
        <f>SUM(D81:D84)</f>
        <v>0</v>
      </c>
      <c r="E80" s="157">
        <f>SUM(E81:E84)</f>
        <v>0</v>
      </c>
    </row>
    <row r="81" spans="1:5" s="57" customFormat="1" ht="12" customHeight="1">
      <c r="A81" s="371" t="s">
        <v>324</v>
      </c>
      <c r="B81" s="317" t="s">
        <v>325</v>
      </c>
      <c r="C81" s="162"/>
      <c r="D81" s="162"/>
      <c r="E81" s="162"/>
    </row>
    <row r="82" spans="1:5" s="57" customFormat="1" ht="12" customHeight="1">
      <c r="A82" s="372" t="s">
        <v>326</v>
      </c>
      <c r="B82" s="319" t="s">
        <v>327</v>
      </c>
      <c r="C82" s="162"/>
      <c r="D82" s="162"/>
      <c r="E82" s="162"/>
    </row>
    <row r="83" spans="1:5" s="56" customFormat="1" ht="12" customHeight="1">
      <c r="A83" s="372" t="s">
        <v>328</v>
      </c>
      <c r="B83" s="319" t="s">
        <v>329</v>
      </c>
      <c r="C83" s="162"/>
      <c r="D83" s="162"/>
      <c r="E83" s="162"/>
    </row>
    <row r="84" spans="1:5" s="56" customFormat="1" ht="12" customHeight="1" thickBot="1">
      <c r="A84" s="373" t="s">
        <v>330</v>
      </c>
      <c r="B84" s="322" t="s">
        <v>331</v>
      </c>
      <c r="C84" s="162"/>
      <c r="D84" s="162"/>
      <c r="E84" s="162"/>
    </row>
    <row r="85" spans="1:5" s="56" customFormat="1" ht="12" customHeight="1" thickBot="1">
      <c r="A85" s="370" t="s">
        <v>332</v>
      </c>
      <c r="B85" s="152" t="s">
        <v>333</v>
      </c>
      <c r="C85" s="374"/>
      <c r="D85" s="374"/>
      <c r="E85" s="374"/>
    </row>
    <row r="86" spans="1:5" s="56" customFormat="1" ht="12" customHeight="1" thickBot="1">
      <c r="A86" s="370" t="s">
        <v>334</v>
      </c>
      <c r="B86" s="338" t="s">
        <v>335</v>
      </c>
      <c r="C86" s="163">
        <f>+C64+C68+C73+C76+C80+C85</f>
        <v>0</v>
      </c>
      <c r="D86" s="163">
        <f>+D64+D68+D73+D76+D80+D85</f>
        <v>0</v>
      </c>
      <c r="E86" s="163">
        <f>+E64+E68+E73+E76+E80+E85</f>
        <v>0</v>
      </c>
    </row>
    <row r="87" spans="1:5" s="57" customFormat="1" ht="12" customHeight="1" thickBot="1">
      <c r="A87" s="375" t="s">
        <v>336</v>
      </c>
      <c r="B87" s="340" t="s">
        <v>474</v>
      </c>
      <c r="C87" s="163">
        <f>+C63+C86</f>
        <v>0</v>
      </c>
      <c r="D87" s="163">
        <f>+D63+D86</f>
        <v>0</v>
      </c>
      <c r="E87" s="163">
        <f>+E63+E86</f>
        <v>0</v>
      </c>
    </row>
    <row r="88" spans="1:5" s="57" customFormat="1" ht="15" customHeight="1">
      <c r="A88" s="130"/>
      <c r="B88" s="131"/>
      <c r="C88" s="214"/>
      <c r="D88" s="214"/>
      <c r="E88" s="214"/>
    </row>
    <row r="89" spans="1:5" ht="13.5" thickBot="1">
      <c r="A89" s="132"/>
      <c r="B89" s="133"/>
      <c r="C89" s="215"/>
      <c r="D89" s="215"/>
      <c r="E89" s="215"/>
    </row>
    <row r="90" spans="1:5" s="49" customFormat="1" ht="16.5" customHeight="1" thickBot="1">
      <c r="A90" s="507" t="s">
        <v>47</v>
      </c>
      <c r="B90" s="508"/>
      <c r="C90" s="508"/>
      <c r="D90" s="508"/>
      <c r="E90" s="509"/>
    </row>
    <row r="91" spans="1:5" s="58" customFormat="1" ht="12" customHeight="1" thickBot="1">
      <c r="A91" s="378" t="s">
        <v>9</v>
      </c>
      <c r="B91" s="23" t="s">
        <v>338</v>
      </c>
      <c r="C91" s="156">
        <f>SUM(C92:C96)</f>
        <v>0</v>
      </c>
      <c r="D91" s="156">
        <f>SUM(D92:D96)</f>
        <v>0</v>
      </c>
      <c r="E91" s="156">
        <f>SUM(E92:E96)</f>
        <v>0</v>
      </c>
    </row>
    <row r="92" spans="1:5" ht="12" customHeight="1">
      <c r="A92" s="379" t="s">
        <v>72</v>
      </c>
      <c r="B92" s="7" t="s">
        <v>38</v>
      </c>
      <c r="C92" s="158"/>
      <c r="D92" s="158"/>
      <c r="E92" s="158"/>
    </row>
    <row r="93" spans="1:5" ht="12" customHeight="1">
      <c r="A93" s="367" t="s">
        <v>73</v>
      </c>
      <c r="B93" s="5" t="s">
        <v>133</v>
      </c>
      <c r="C93" s="159"/>
      <c r="D93" s="159"/>
      <c r="E93" s="159"/>
    </row>
    <row r="94" spans="1:5" ht="12" customHeight="1">
      <c r="A94" s="367" t="s">
        <v>74</v>
      </c>
      <c r="B94" s="5" t="s">
        <v>100</v>
      </c>
      <c r="C94" s="161"/>
      <c r="D94" s="161"/>
      <c r="E94" s="161"/>
    </row>
    <row r="95" spans="1:5" ht="12" customHeight="1">
      <c r="A95" s="367" t="s">
        <v>75</v>
      </c>
      <c r="B95" s="8" t="s">
        <v>134</v>
      </c>
      <c r="C95" s="161"/>
      <c r="D95" s="161"/>
      <c r="E95" s="161"/>
    </row>
    <row r="96" spans="1:5" ht="12" customHeight="1">
      <c r="A96" s="367" t="s">
        <v>84</v>
      </c>
      <c r="B96" s="16" t="s">
        <v>135</v>
      </c>
      <c r="C96" s="161"/>
      <c r="D96" s="161"/>
      <c r="E96" s="161"/>
    </row>
    <row r="97" spans="1:5" ht="12" customHeight="1">
      <c r="A97" s="367" t="s">
        <v>76</v>
      </c>
      <c r="B97" s="5" t="s">
        <v>339</v>
      </c>
      <c r="C97" s="161"/>
      <c r="D97" s="161"/>
      <c r="E97" s="161"/>
    </row>
    <row r="98" spans="1:5" ht="12" customHeight="1">
      <c r="A98" s="367" t="s">
        <v>77</v>
      </c>
      <c r="B98" s="71" t="s">
        <v>340</v>
      </c>
      <c r="C98" s="161"/>
      <c r="D98" s="161"/>
      <c r="E98" s="161"/>
    </row>
    <row r="99" spans="1:5" ht="12" customHeight="1">
      <c r="A99" s="367" t="s">
        <v>85</v>
      </c>
      <c r="B99" s="72" t="s">
        <v>341</v>
      </c>
      <c r="C99" s="161"/>
      <c r="D99" s="161"/>
      <c r="E99" s="161"/>
    </row>
    <row r="100" spans="1:5" ht="12" customHeight="1">
      <c r="A100" s="367" t="s">
        <v>86</v>
      </c>
      <c r="B100" s="72" t="s">
        <v>342</v>
      </c>
      <c r="C100" s="161"/>
      <c r="D100" s="161"/>
      <c r="E100" s="161"/>
    </row>
    <row r="101" spans="1:5" ht="12" customHeight="1">
      <c r="A101" s="367" t="s">
        <v>87</v>
      </c>
      <c r="B101" s="71" t="s">
        <v>343</v>
      </c>
      <c r="C101" s="161"/>
      <c r="D101" s="161"/>
      <c r="E101" s="161"/>
    </row>
    <row r="102" spans="1:5" ht="12" customHeight="1">
      <c r="A102" s="367" t="s">
        <v>88</v>
      </c>
      <c r="B102" s="71" t="s">
        <v>344</v>
      </c>
      <c r="C102" s="161"/>
      <c r="D102" s="161"/>
      <c r="E102" s="161"/>
    </row>
    <row r="103" spans="1:5" ht="12" customHeight="1">
      <c r="A103" s="367" t="s">
        <v>90</v>
      </c>
      <c r="B103" s="72" t="s">
        <v>345</v>
      </c>
      <c r="C103" s="161"/>
      <c r="D103" s="161"/>
      <c r="E103" s="161"/>
    </row>
    <row r="104" spans="1:5" ht="12" customHeight="1">
      <c r="A104" s="380" t="s">
        <v>136</v>
      </c>
      <c r="B104" s="73" t="s">
        <v>346</v>
      </c>
      <c r="C104" s="161"/>
      <c r="D104" s="161"/>
      <c r="E104" s="161"/>
    </row>
    <row r="105" spans="1:5" ht="12" customHeight="1">
      <c r="A105" s="367" t="s">
        <v>347</v>
      </c>
      <c r="B105" s="73" t="s">
        <v>348</v>
      </c>
      <c r="C105" s="161"/>
      <c r="D105" s="161"/>
      <c r="E105" s="161"/>
    </row>
    <row r="106" spans="1:5" ht="12" customHeight="1" thickBot="1">
      <c r="A106" s="381" t="s">
        <v>349</v>
      </c>
      <c r="B106" s="74" t="s">
        <v>350</v>
      </c>
      <c r="C106" s="164"/>
      <c r="D106" s="164"/>
      <c r="E106" s="164"/>
    </row>
    <row r="107" spans="1:5" ht="12" customHeight="1" thickBot="1">
      <c r="A107" s="24" t="s">
        <v>10</v>
      </c>
      <c r="B107" s="22" t="s">
        <v>351</v>
      </c>
      <c r="C107" s="157">
        <f>+C108+C110+C112</f>
        <v>0</v>
      </c>
      <c r="D107" s="157">
        <f>+D108+D110+D112</f>
        <v>0</v>
      </c>
      <c r="E107" s="157">
        <f>+E108+E110+E112</f>
        <v>0</v>
      </c>
    </row>
    <row r="108" spans="1:5" ht="12" customHeight="1">
      <c r="A108" s="366" t="s">
        <v>78</v>
      </c>
      <c r="B108" s="5" t="s">
        <v>180</v>
      </c>
      <c r="C108" s="160"/>
      <c r="D108" s="160"/>
      <c r="E108" s="160"/>
    </row>
    <row r="109" spans="1:5" ht="12" customHeight="1">
      <c r="A109" s="366" t="s">
        <v>79</v>
      </c>
      <c r="B109" s="9" t="s">
        <v>352</v>
      </c>
      <c r="C109" s="160"/>
      <c r="D109" s="160"/>
      <c r="E109" s="160"/>
    </row>
    <row r="110" spans="1:5" ht="12" customHeight="1">
      <c r="A110" s="366" t="s">
        <v>80</v>
      </c>
      <c r="B110" s="9" t="s">
        <v>137</v>
      </c>
      <c r="C110" s="159"/>
      <c r="D110" s="159"/>
      <c r="E110" s="159"/>
    </row>
    <row r="111" spans="1:5" ht="12" customHeight="1">
      <c r="A111" s="366" t="s">
        <v>81</v>
      </c>
      <c r="B111" s="9" t="s">
        <v>353</v>
      </c>
      <c r="C111" s="320"/>
      <c r="D111" s="320"/>
      <c r="E111" s="320"/>
    </row>
    <row r="112" spans="1:5" ht="12" customHeight="1">
      <c r="A112" s="366" t="s">
        <v>82</v>
      </c>
      <c r="B112" s="154" t="s">
        <v>183</v>
      </c>
      <c r="C112" s="320"/>
      <c r="D112" s="320"/>
      <c r="E112" s="320"/>
    </row>
    <row r="113" spans="1:5" ht="12" customHeight="1">
      <c r="A113" s="366" t="s">
        <v>89</v>
      </c>
      <c r="B113" s="153" t="s">
        <v>496</v>
      </c>
      <c r="C113" s="320"/>
      <c r="D113" s="320"/>
      <c r="E113" s="320"/>
    </row>
    <row r="114" spans="1:5" ht="12" customHeight="1">
      <c r="A114" s="366" t="s">
        <v>91</v>
      </c>
      <c r="B114" s="347" t="s">
        <v>354</v>
      </c>
      <c r="C114" s="320"/>
      <c r="D114" s="320"/>
      <c r="E114" s="320"/>
    </row>
    <row r="115" spans="1:5" ht="12" customHeight="1">
      <c r="A115" s="366" t="s">
        <v>138</v>
      </c>
      <c r="B115" s="72" t="s">
        <v>342</v>
      </c>
      <c r="C115" s="320"/>
      <c r="D115" s="320"/>
      <c r="E115" s="320"/>
    </row>
    <row r="116" spans="1:5" ht="12" customHeight="1">
      <c r="A116" s="366" t="s">
        <v>139</v>
      </c>
      <c r="B116" s="72" t="s">
        <v>355</v>
      </c>
      <c r="C116" s="320"/>
      <c r="D116" s="320"/>
      <c r="E116" s="320"/>
    </row>
    <row r="117" spans="1:5" ht="12" customHeight="1">
      <c r="A117" s="366" t="s">
        <v>140</v>
      </c>
      <c r="B117" s="72" t="s">
        <v>356</v>
      </c>
      <c r="C117" s="320"/>
      <c r="D117" s="320"/>
      <c r="E117" s="320"/>
    </row>
    <row r="118" spans="1:5" ht="12" customHeight="1">
      <c r="A118" s="366" t="s">
        <v>357</v>
      </c>
      <c r="B118" s="72" t="s">
        <v>345</v>
      </c>
      <c r="C118" s="320"/>
      <c r="D118" s="320"/>
      <c r="E118" s="320"/>
    </row>
    <row r="119" spans="1:5" ht="12" customHeight="1">
      <c r="A119" s="366" t="s">
        <v>358</v>
      </c>
      <c r="B119" s="72" t="s">
        <v>359</v>
      </c>
      <c r="C119" s="320"/>
      <c r="D119" s="320"/>
      <c r="E119" s="320"/>
    </row>
    <row r="120" spans="1:5" ht="12" customHeight="1" thickBot="1">
      <c r="A120" s="380" t="s">
        <v>360</v>
      </c>
      <c r="B120" s="72" t="s">
        <v>361</v>
      </c>
      <c r="C120" s="324"/>
      <c r="D120" s="324"/>
      <c r="E120" s="324"/>
    </row>
    <row r="121" spans="1:5" ht="12" customHeight="1" thickBot="1">
      <c r="A121" s="24" t="s">
        <v>11</v>
      </c>
      <c r="B121" s="61" t="s">
        <v>362</v>
      </c>
      <c r="C121" s="157">
        <f>+C122+C123</f>
        <v>0</v>
      </c>
      <c r="D121" s="157">
        <f>+D122+D123</f>
        <v>0</v>
      </c>
      <c r="E121" s="157">
        <f>+E122+E123</f>
        <v>0</v>
      </c>
    </row>
    <row r="122" spans="1:5" ht="12" customHeight="1">
      <c r="A122" s="366" t="s">
        <v>61</v>
      </c>
      <c r="B122" s="6" t="s">
        <v>48</v>
      </c>
      <c r="C122" s="160"/>
      <c r="D122" s="160"/>
      <c r="E122" s="160"/>
    </row>
    <row r="123" spans="1:5" s="58" customFormat="1" ht="12" customHeight="1" thickBot="1">
      <c r="A123" s="368" t="s">
        <v>62</v>
      </c>
      <c r="B123" s="9" t="s">
        <v>49</v>
      </c>
      <c r="C123" s="161"/>
      <c r="D123" s="161"/>
      <c r="E123" s="161"/>
    </row>
    <row r="124" spans="1:5" ht="12" customHeight="1" thickBot="1">
      <c r="A124" s="24" t="s">
        <v>12</v>
      </c>
      <c r="B124" s="61" t="s">
        <v>363</v>
      </c>
      <c r="C124" s="157">
        <f>+C91+C107+C121</f>
        <v>0</v>
      </c>
      <c r="D124" s="157">
        <f>+D91+D107+D121</f>
        <v>0</v>
      </c>
      <c r="E124" s="157">
        <f>+E91+E107+E121</f>
        <v>0</v>
      </c>
    </row>
    <row r="125" spans="1:5" ht="12" customHeight="1" thickBot="1">
      <c r="A125" s="24" t="s">
        <v>13</v>
      </c>
      <c r="B125" s="61" t="s">
        <v>364</v>
      </c>
      <c r="C125" s="157">
        <f>+C126+C127+C128</f>
        <v>0</v>
      </c>
      <c r="D125" s="157">
        <f>+D126+D127+D128</f>
        <v>0</v>
      </c>
      <c r="E125" s="157">
        <f>+E126+E127+E128</f>
        <v>0</v>
      </c>
    </row>
    <row r="126" spans="1:5" ht="12" customHeight="1">
      <c r="A126" s="366" t="s">
        <v>65</v>
      </c>
      <c r="B126" s="6" t="s">
        <v>365</v>
      </c>
      <c r="C126" s="320"/>
      <c r="D126" s="320"/>
      <c r="E126" s="320"/>
    </row>
    <row r="127" spans="1:5" ht="12" customHeight="1">
      <c r="A127" s="366" t="s">
        <v>66</v>
      </c>
      <c r="B127" s="6" t="s">
        <v>366</v>
      </c>
      <c r="C127" s="320"/>
      <c r="D127" s="320"/>
      <c r="E127" s="320"/>
    </row>
    <row r="128" spans="1:5" ht="12" customHeight="1" thickBot="1">
      <c r="A128" s="380" t="s">
        <v>67</v>
      </c>
      <c r="B128" s="4" t="s">
        <v>367</v>
      </c>
      <c r="C128" s="320"/>
      <c r="D128" s="320"/>
      <c r="E128" s="320"/>
    </row>
    <row r="129" spans="1:5" ht="12" customHeight="1" thickBot="1">
      <c r="A129" s="24" t="s">
        <v>14</v>
      </c>
      <c r="B129" s="61" t="s">
        <v>368</v>
      </c>
      <c r="C129" s="157">
        <f>+C130+C131+C132+C133</f>
        <v>0</v>
      </c>
      <c r="D129" s="157">
        <f>+D130+D131+D132+D133</f>
        <v>0</v>
      </c>
      <c r="E129" s="157">
        <f>+E130+E131+E132+E133</f>
        <v>0</v>
      </c>
    </row>
    <row r="130" spans="1:5" s="58" customFormat="1" ht="12" customHeight="1">
      <c r="A130" s="366" t="s">
        <v>68</v>
      </c>
      <c r="B130" s="6" t="s">
        <v>369</v>
      </c>
      <c r="C130" s="320"/>
      <c r="D130" s="320"/>
      <c r="E130" s="320"/>
    </row>
    <row r="131" spans="1:11" ht="23.25" customHeight="1">
      <c r="A131" s="366" t="s">
        <v>69</v>
      </c>
      <c r="B131" s="6" t="s">
        <v>370</v>
      </c>
      <c r="C131" s="320"/>
      <c r="D131" s="320"/>
      <c r="E131" s="320"/>
      <c r="K131" s="135"/>
    </row>
    <row r="132" spans="1:5" ht="21" customHeight="1">
      <c r="A132" s="366" t="s">
        <v>272</v>
      </c>
      <c r="B132" s="6" t="s">
        <v>371</v>
      </c>
      <c r="C132" s="320"/>
      <c r="D132" s="320"/>
      <c r="E132" s="320"/>
    </row>
    <row r="133" spans="1:5" ht="12" customHeight="1" thickBot="1">
      <c r="A133" s="380" t="s">
        <v>274</v>
      </c>
      <c r="B133" s="4" t="s">
        <v>372</v>
      </c>
      <c r="C133" s="320"/>
      <c r="D133" s="320"/>
      <c r="E133" s="320"/>
    </row>
    <row r="134" spans="1:5" s="58" customFormat="1" ht="12" customHeight="1" thickBot="1">
      <c r="A134" s="24" t="s">
        <v>15</v>
      </c>
      <c r="B134" s="61" t="s">
        <v>373</v>
      </c>
      <c r="C134" s="163">
        <f>+C135+C136+C137+C138</f>
        <v>0</v>
      </c>
      <c r="D134" s="163">
        <f>+D135+D136+D137+D138</f>
        <v>0</v>
      </c>
      <c r="E134" s="163">
        <f>+E135+E136+E137+E138</f>
        <v>0</v>
      </c>
    </row>
    <row r="135" spans="1:5" s="58" customFormat="1" ht="12" customHeight="1">
      <c r="A135" s="366" t="s">
        <v>70</v>
      </c>
      <c r="B135" s="6" t="s">
        <v>374</v>
      </c>
      <c r="C135" s="320"/>
      <c r="D135" s="320"/>
      <c r="E135" s="320"/>
    </row>
    <row r="136" spans="1:5" s="58" customFormat="1" ht="12" customHeight="1">
      <c r="A136" s="366" t="s">
        <v>71</v>
      </c>
      <c r="B136" s="6" t="s">
        <v>375</v>
      </c>
      <c r="C136" s="320"/>
      <c r="D136" s="320"/>
      <c r="E136" s="320"/>
    </row>
    <row r="137" spans="1:5" s="58" customFormat="1" ht="12" customHeight="1">
      <c r="A137" s="366" t="s">
        <v>281</v>
      </c>
      <c r="B137" s="6" t="s">
        <v>376</v>
      </c>
      <c r="C137" s="320"/>
      <c r="D137" s="320"/>
      <c r="E137" s="320"/>
    </row>
    <row r="138" spans="1:5" s="58" customFormat="1" ht="12" customHeight="1" thickBot="1">
      <c r="A138" s="380" t="s">
        <v>283</v>
      </c>
      <c r="B138" s="4" t="s">
        <v>377</v>
      </c>
      <c r="C138" s="320"/>
      <c r="D138" s="320"/>
      <c r="E138" s="320"/>
    </row>
    <row r="139" spans="1:5" s="58" customFormat="1" ht="12" customHeight="1" thickBot="1">
      <c r="A139" s="24" t="s">
        <v>16</v>
      </c>
      <c r="B139" s="61" t="s">
        <v>378</v>
      </c>
      <c r="C139" s="165">
        <f>+C140+C141+C142+C143</f>
        <v>0</v>
      </c>
      <c r="D139" s="165">
        <f>+D140+D141+D142+D143</f>
        <v>0</v>
      </c>
      <c r="E139" s="165">
        <f>+E140+E141+E142+E143</f>
        <v>0</v>
      </c>
    </row>
    <row r="140" spans="1:5" ht="12.75" customHeight="1">
      <c r="A140" s="366" t="s">
        <v>131</v>
      </c>
      <c r="B140" s="6" t="s">
        <v>379</v>
      </c>
      <c r="C140" s="320"/>
      <c r="D140" s="320"/>
      <c r="E140" s="320"/>
    </row>
    <row r="141" spans="1:5" ht="12" customHeight="1">
      <c r="A141" s="366" t="s">
        <v>132</v>
      </c>
      <c r="B141" s="6" t="s">
        <v>380</v>
      </c>
      <c r="C141" s="320"/>
      <c r="D141" s="320"/>
      <c r="E141" s="320"/>
    </row>
    <row r="142" spans="1:5" ht="15" customHeight="1">
      <c r="A142" s="366" t="s">
        <v>182</v>
      </c>
      <c r="B142" s="6" t="s">
        <v>381</v>
      </c>
      <c r="C142" s="320"/>
      <c r="D142" s="320"/>
      <c r="E142" s="320"/>
    </row>
    <row r="143" spans="1:5" ht="13.5" thickBot="1">
      <c r="A143" s="366" t="s">
        <v>289</v>
      </c>
      <c r="B143" s="6" t="s">
        <v>382</v>
      </c>
      <c r="C143" s="320"/>
      <c r="D143" s="320"/>
      <c r="E143" s="320"/>
    </row>
    <row r="144" spans="1:5" ht="15" customHeight="1" thickBot="1">
      <c r="A144" s="24" t="s">
        <v>17</v>
      </c>
      <c r="B144" s="61" t="s">
        <v>383</v>
      </c>
      <c r="C144" s="348">
        <f>+C125+C129+C134+C139</f>
        <v>0</v>
      </c>
      <c r="D144" s="348">
        <f>+D125+D129+D134+D139</f>
        <v>0</v>
      </c>
      <c r="E144" s="348">
        <f>+E125+E129+E134+E139</f>
        <v>0</v>
      </c>
    </row>
    <row r="145" spans="1:5" ht="14.25" customHeight="1" thickBot="1">
      <c r="A145" s="382" t="s">
        <v>18</v>
      </c>
      <c r="B145" s="216" t="s">
        <v>384</v>
      </c>
      <c r="C145" s="348">
        <f>+C124+C144</f>
        <v>0</v>
      </c>
      <c r="D145" s="348">
        <f>+D124+D144</f>
        <v>0</v>
      </c>
      <c r="E145" s="348">
        <f>+E124+E144</f>
        <v>0</v>
      </c>
    </row>
  </sheetData>
  <sheetProtection sheet="1" objects="1" scenarios="1"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8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K24" sqref="K24"/>
    </sheetView>
  </sheetViews>
  <sheetFormatPr defaultColWidth="9.00390625" defaultRowHeight="12.75"/>
  <cols>
    <col min="1" max="1" width="5.50390625" style="34" customWidth="1"/>
    <col min="2" max="2" width="33.125" style="34" customWidth="1"/>
    <col min="3" max="3" width="12.375" style="34" customWidth="1"/>
    <col min="4" max="4" width="11.50390625" style="34" customWidth="1"/>
    <col min="5" max="5" width="11.375" style="34" customWidth="1"/>
    <col min="6" max="6" width="11.00390625" style="34" customWidth="1"/>
    <col min="7" max="7" width="14.375" style="34" customWidth="1"/>
    <col min="8" max="16384" width="9.375" style="34" customWidth="1"/>
  </cols>
  <sheetData>
    <row r="1" spans="1:7" ht="43.5" customHeight="1">
      <c r="A1" s="517" t="s">
        <v>5</v>
      </c>
      <c r="B1" s="517"/>
      <c r="C1" s="517"/>
      <c r="D1" s="517"/>
      <c r="E1" s="517"/>
      <c r="F1" s="517"/>
      <c r="G1" s="517"/>
    </row>
    <row r="3" spans="1:7" s="91" customFormat="1" ht="27" customHeight="1">
      <c r="A3" s="89" t="s">
        <v>158</v>
      </c>
      <c r="B3" s="90"/>
      <c r="C3" s="516" t="s">
        <v>159</v>
      </c>
      <c r="D3" s="516"/>
      <c r="E3" s="516"/>
      <c r="F3" s="516"/>
      <c r="G3" s="516"/>
    </row>
    <row r="4" spans="1:7" s="91" customFormat="1" ht="15.75">
      <c r="A4" s="90"/>
      <c r="B4" s="90"/>
      <c r="C4" s="90"/>
      <c r="D4" s="90"/>
      <c r="E4" s="90"/>
      <c r="F4" s="90"/>
      <c r="G4" s="90"/>
    </row>
    <row r="5" spans="1:7" s="91" customFormat="1" ht="24.75" customHeight="1">
      <c r="A5" s="89" t="s">
        <v>160</v>
      </c>
      <c r="B5" s="90"/>
      <c r="C5" s="516" t="s">
        <v>159</v>
      </c>
      <c r="D5" s="516"/>
      <c r="E5" s="516"/>
      <c r="F5" s="516"/>
      <c r="G5" s="90"/>
    </row>
    <row r="6" spans="1:7" s="92" customFormat="1" ht="12.75">
      <c r="A6" s="123"/>
      <c r="B6" s="123"/>
      <c r="C6" s="123"/>
      <c r="D6" s="123"/>
      <c r="E6" s="123"/>
      <c r="F6" s="123"/>
      <c r="G6" s="123"/>
    </row>
    <row r="7" spans="1:7" s="93" customFormat="1" ht="15" customHeight="1">
      <c r="A7" s="151" t="s">
        <v>161</v>
      </c>
      <c r="B7" s="150"/>
      <c r="C7" s="150"/>
      <c r="D7" s="136"/>
      <c r="E7" s="136"/>
      <c r="F7" s="136"/>
      <c r="G7" s="136"/>
    </row>
    <row r="8" spans="1:7" s="93" customFormat="1" ht="15" customHeight="1" thickBot="1">
      <c r="A8" s="151" t="s">
        <v>162</v>
      </c>
      <c r="B8" s="136"/>
      <c r="C8" s="136"/>
      <c r="D8" s="136"/>
      <c r="E8" s="136"/>
      <c r="F8" s="136"/>
      <c r="G8" s="136"/>
    </row>
    <row r="9" spans="1:7" s="51" customFormat="1" ht="42" customHeight="1" thickBot="1">
      <c r="A9" s="116" t="s">
        <v>7</v>
      </c>
      <c r="B9" s="117" t="s">
        <v>163</v>
      </c>
      <c r="C9" s="117" t="s">
        <v>164</v>
      </c>
      <c r="D9" s="117" t="s">
        <v>165</v>
      </c>
      <c r="E9" s="117" t="s">
        <v>166</v>
      </c>
      <c r="F9" s="117" t="s">
        <v>167</v>
      </c>
      <c r="G9" s="118" t="s">
        <v>41</v>
      </c>
    </row>
    <row r="10" spans="1:7" ht="24" customHeight="1">
      <c r="A10" s="137" t="s">
        <v>9</v>
      </c>
      <c r="B10" s="121" t="s">
        <v>168</v>
      </c>
      <c r="C10" s="94"/>
      <c r="D10" s="94"/>
      <c r="E10" s="94"/>
      <c r="F10" s="94"/>
      <c r="G10" s="138">
        <f>SUM(C10:F10)</f>
        <v>0</v>
      </c>
    </row>
    <row r="11" spans="1:7" ht="24" customHeight="1">
      <c r="A11" s="139" t="s">
        <v>10</v>
      </c>
      <c r="B11" s="122" t="s">
        <v>169</v>
      </c>
      <c r="C11" s="95"/>
      <c r="D11" s="95"/>
      <c r="E11" s="95"/>
      <c r="F11" s="95"/>
      <c r="G11" s="140">
        <f aca="true" t="shared" si="0" ref="G11:G16">SUM(C11:F11)</f>
        <v>0</v>
      </c>
    </row>
    <row r="12" spans="1:7" ht="24" customHeight="1">
      <c r="A12" s="139" t="s">
        <v>11</v>
      </c>
      <c r="B12" s="122" t="s">
        <v>170</v>
      </c>
      <c r="C12" s="95"/>
      <c r="D12" s="95"/>
      <c r="E12" s="95"/>
      <c r="F12" s="95"/>
      <c r="G12" s="140">
        <f t="shared" si="0"/>
        <v>0</v>
      </c>
    </row>
    <row r="13" spans="1:7" ht="24" customHeight="1">
      <c r="A13" s="139" t="s">
        <v>12</v>
      </c>
      <c r="B13" s="122" t="s">
        <v>171</v>
      </c>
      <c r="C13" s="95"/>
      <c r="D13" s="95"/>
      <c r="E13" s="95"/>
      <c r="F13" s="95"/>
      <c r="G13" s="140">
        <f t="shared" si="0"/>
        <v>0</v>
      </c>
    </row>
    <row r="14" spans="1:7" ht="24" customHeight="1">
      <c r="A14" s="139" t="s">
        <v>13</v>
      </c>
      <c r="B14" s="122" t="s">
        <v>172</v>
      </c>
      <c r="C14" s="95"/>
      <c r="D14" s="95"/>
      <c r="E14" s="95"/>
      <c r="F14" s="95"/>
      <c r="G14" s="140">
        <f t="shared" si="0"/>
        <v>0</v>
      </c>
    </row>
    <row r="15" spans="1:7" ht="24" customHeight="1" thickBot="1">
      <c r="A15" s="141" t="s">
        <v>14</v>
      </c>
      <c r="B15" s="142" t="s">
        <v>173</v>
      </c>
      <c r="C15" s="96"/>
      <c r="D15" s="96"/>
      <c r="E15" s="96"/>
      <c r="F15" s="96"/>
      <c r="G15" s="143">
        <f t="shared" si="0"/>
        <v>0</v>
      </c>
    </row>
    <row r="16" spans="1:7" s="97" customFormat="1" ht="24" customHeight="1" thickBot="1">
      <c r="A16" s="144" t="s">
        <v>15</v>
      </c>
      <c r="B16" s="145" t="s">
        <v>41</v>
      </c>
      <c r="C16" s="146">
        <f>SUM(C10:C15)</f>
        <v>0</v>
      </c>
      <c r="D16" s="146">
        <f>SUM(D10:D15)</f>
        <v>0</v>
      </c>
      <c r="E16" s="146">
        <f>SUM(E10:E15)</f>
        <v>0</v>
      </c>
      <c r="F16" s="146">
        <f>SUM(F10:F15)</f>
        <v>0</v>
      </c>
      <c r="G16" s="147">
        <f t="shared" si="0"/>
        <v>0</v>
      </c>
    </row>
    <row r="17" spans="1:7" s="92" customFormat="1" ht="12.75">
      <c r="A17" s="123"/>
      <c r="B17" s="123"/>
      <c r="C17" s="123"/>
      <c r="D17" s="123"/>
      <c r="E17" s="123"/>
      <c r="F17" s="123"/>
      <c r="G17" s="123"/>
    </row>
    <row r="18" spans="1:7" s="92" customFormat="1" ht="12.75">
      <c r="A18" s="123"/>
      <c r="B18" s="123"/>
      <c r="C18" s="123"/>
      <c r="D18" s="123"/>
      <c r="E18" s="123"/>
      <c r="F18" s="123"/>
      <c r="G18" s="123"/>
    </row>
    <row r="19" spans="1:7" s="92" customFormat="1" ht="12.75">
      <c r="A19" s="123"/>
      <c r="B19" s="123"/>
      <c r="C19" s="123"/>
      <c r="D19" s="123"/>
      <c r="E19" s="123"/>
      <c r="F19" s="123"/>
      <c r="G19" s="123"/>
    </row>
    <row r="20" spans="1:7" s="92" customFormat="1" ht="15.75">
      <c r="A20" s="91" t="s">
        <v>482</v>
      </c>
      <c r="B20" s="123"/>
      <c r="C20" s="123"/>
      <c r="D20" s="123"/>
      <c r="E20" s="123"/>
      <c r="F20" s="123"/>
      <c r="G20" s="123"/>
    </row>
    <row r="21" spans="1:7" s="92" customFormat="1" ht="12.75">
      <c r="A21" s="123"/>
      <c r="B21" s="123"/>
      <c r="C21" s="123"/>
      <c r="D21" s="123"/>
      <c r="E21" s="123"/>
      <c r="F21" s="123"/>
      <c r="G21" s="123"/>
    </row>
    <row r="22" spans="1:7" ht="12.75">
      <c r="A22" s="123"/>
      <c r="B22" s="123"/>
      <c r="C22" s="123"/>
      <c r="D22" s="123"/>
      <c r="E22" s="123"/>
      <c r="F22" s="123"/>
      <c r="G22" s="123"/>
    </row>
    <row r="23" spans="1:7" ht="12.75">
      <c r="A23" s="123"/>
      <c r="B23" s="123"/>
      <c r="C23" s="92"/>
      <c r="D23" s="92"/>
      <c r="E23" s="92"/>
      <c r="F23" s="92"/>
      <c r="G23" s="123"/>
    </row>
    <row r="24" spans="1:7" ht="13.5">
      <c r="A24" s="123"/>
      <c r="B24" s="123"/>
      <c r="C24" s="148"/>
      <c r="D24" s="149" t="s">
        <v>174</v>
      </c>
      <c r="E24" s="149"/>
      <c r="F24" s="148"/>
      <c r="G24" s="123"/>
    </row>
    <row r="25" spans="3:6" ht="13.5">
      <c r="C25" s="98"/>
      <c r="D25" s="99"/>
      <c r="E25" s="99"/>
      <c r="F25" s="98"/>
    </row>
    <row r="26" spans="3:6" ht="13.5">
      <c r="C26" s="98"/>
      <c r="D26" s="99"/>
      <c r="E26" s="99"/>
      <c r="F26" s="98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6"/>
  <sheetViews>
    <sheetView zoomScale="120" zoomScaleNormal="120" zoomScaleSheetLayoutView="130" workbookViewId="0" topLeftCell="A1">
      <selection activeCell="C17" sqref="C17"/>
    </sheetView>
  </sheetViews>
  <sheetFormatPr defaultColWidth="9.00390625" defaultRowHeight="12.75"/>
  <cols>
    <col min="1" max="1" width="9.00390625" style="217" customWidth="1"/>
    <col min="2" max="2" width="75.875" style="217" customWidth="1"/>
    <col min="3" max="3" width="15.50390625" style="218" customWidth="1"/>
    <col min="4" max="5" width="15.50390625" style="217" customWidth="1"/>
    <col min="6" max="6" width="9.00390625" style="27" customWidth="1"/>
    <col min="7" max="16384" width="9.375" style="27" customWidth="1"/>
  </cols>
  <sheetData>
    <row r="1" spans="1:5" ht="15.75" customHeight="1">
      <c r="A1" s="455" t="s">
        <v>6</v>
      </c>
      <c r="B1" s="455"/>
      <c r="C1" s="455"/>
      <c r="D1" s="455"/>
      <c r="E1" s="455"/>
    </row>
    <row r="2" spans="1:5" ht="15.75" customHeight="1" thickBot="1">
      <c r="A2" s="456" t="s">
        <v>111</v>
      </c>
      <c r="B2" s="456"/>
      <c r="D2" s="314"/>
      <c r="E2" s="166" t="s">
        <v>181</v>
      </c>
    </row>
    <row r="3" spans="1:5" ht="15.75" customHeight="1">
      <c r="A3" s="458" t="s">
        <v>60</v>
      </c>
      <c r="B3" s="460" t="s">
        <v>8</v>
      </c>
      <c r="C3" s="462" t="s">
        <v>385</v>
      </c>
      <c r="D3" s="462"/>
      <c r="E3" s="463"/>
    </row>
    <row r="4" spans="1:5" ht="37.5" customHeight="1" thickBot="1">
      <c r="A4" s="459"/>
      <c r="B4" s="461"/>
      <c r="C4" s="225" t="s">
        <v>210</v>
      </c>
      <c r="D4" s="225" t="s">
        <v>217</v>
      </c>
      <c r="E4" s="226" t="s">
        <v>386</v>
      </c>
    </row>
    <row r="5" spans="1:5" s="28" customFormat="1" ht="12" customHeight="1" thickBot="1">
      <c r="A5" s="24">
        <v>1</v>
      </c>
      <c r="B5" s="25">
        <v>2</v>
      </c>
      <c r="C5" s="25">
        <v>3</v>
      </c>
      <c r="D5" s="25">
        <v>4</v>
      </c>
      <c r="E5" s="315">
        <v>5</v>
      </c>
    </row>
    <row r="6" spans="1:5" s="1" customFormat="1" ht="12" customHeight="1" thickBot="1">
      <c r="A6" s="17" t="s">
        <v>9</v>
      </c>
      <c r="B6" s="423" t="s">
        <v>222</v>
      </c>
      <c r="C6" s="285">
        <f>+C7+C8+C9+C10+C11+C12</f>
        <v>0</v>
      </c>
      <c r="D6" s="285">
        <f>+D7+D8+D9+D10+D11+D12</f>
        <v>0</v>
      </c>
      <c r="E6" s="316">
        <f>+E7+E8+E9+E10+E11+E12</f>
        <v>0</v>
      </c>
    </row>
    <row r="7" spans="1:5" s="1" customFormat="1" ht="12" customHeight="1">
      <c r="A7" s="12" t="s">
        <v>72</v>
      </c>
      <c r="B7" s="424" t="s">
        <v>223</v>
      </c>
      <c r="C7" s="287"/>
      <c r="D7" s="287"/>
      <c r="E7" s="318"/>
    </row>
    <row r="8" spans="1:5" s="1" customFormat="1" ht="12" customHeight="1">
      <c r="A8" s="11" t="s">
        <v>73</v>
      </c>
      <c r="B8" s="421" t="s">
        <v>224</v>
      </c>
      <c r="C8" s="286"/>
      <c r="D8" s="286"/>
      <c r="E8" s="320"/>
    </row>
    <row r="9" spans="1:5" s="1" customFormat="1" ht="12" customHeight="1">
      <c r="A9" s="11" t="s">
        <v>74</v>
      </c>
      <c r="B9" s="421" t="s">
        <v>225</v>
      </c>
      <c r="C9" s="286"/>
      <c r="D9" s="286"/>
      <c r="E9" s="320"/>
    </row>
    <row r="10" spans="1:5" s="1" customFormat="1" ht="12" customHeight="1">
      <c r="A10" s="11" t="s">
        <v>75</v>
      </c>
      <c r="B10" s="421" t="s">
        <v>226</v>
      </c>
      <c r="C10" s="286"/>
      <c r="D10" s="286"/>
      <c r="E10" s="320"/>
    </row>
    <row r="11" spans="1:5" s="1" customFormat="1" ht="12" customHeight="1">
      <c r="A11" s="11" t="s">
        <v>107</v>
      </c>
      <c r="B11" s="421" t="s">
        <v>227</v>
      </c>
      <c r="C11" s="321"/>
      <c r="D11" s="321"/>
      <c r="E11" s="408"/>
    </row>
    <row r="12" spans="1:5" s="1" customFormat="1" ht="12" customHeight="1" thickBot="1">
      <c r="A12" s="13" t="s">
        <v>76</v>
      </c>
      <c r="B12" s="420" t="s">
        <v>228</v>
      </c>
      <c r="C12" s="323"/>
      <c r="D12" s="323"/>
      <c r="E12" s="409"/>
    </row>
    <row r="13" spans="1:5" s="1" customFormat="1" ht="12" customHeight="1" thickBot="1">
      <c r="A13" s="17" t="s">
        <v>10</v>
      </c>
      <c r="B13" s="425" t="s">
        <v>229</v>
      </c>
      <c r="C13" s="285">
        <f>+C14+C15+C16+C17+C18</f>
        <v>0</v>
      </c>
      <c r="D13" s="285">
        <f>+D14+D15+D16+D17+D18</f>
        <v>0</v>
      </c>
      <c r="E13" s="316">
        <f>+E14+E15+E16+E17+E18</f>
        <v>0</v>
      </c>
    </row>
    <row r="14" spans="1:5" s="1" customFormat="1" ht="12" customHeight="1">
      <c r="A14" s="12" t="s">
        <v>78</v>
      </c>
      <c r="B14" s="424" t="s">
        <v>230</v>
      </c>
      <c r="C14" s="287"/>
      <c r="D14" s="287"/>
      <c r="E14" s="318"/>
    </row>
    <row r="15" spans="1:5" s="1" customFormat="1" ht="12" customHeight="1">
      <c r="A15" s="11" t="s">
        <v>79</v>
      </c>
      <c r="B15" s="421" t="s">
        <v>231</v>
      </c>
      <c r="C15" s="286"/>
      <c r="D15" s="286"/>
      <c r="E15" s="320"/>
    </row>
    <row r="16" spans="1:5" s="1" customFormat="1" ht="12" customHeight="1">
      <c r="A16" s="11" t="s">
        <v>80</v>
      </c>
      <c r="B16" s="421" t="s">
        <v>492</v>
      </c>
      <c r="C16" s="286"/>
      <c r="D16" s="286"/>
      <c r="E16" s="320"/>
    </row>
    <row r="17" spans="1:5" s="1" customFormat="1" ht="12" customHeight="1">
      <c r="A17" s="11" t="s">
        <v>81</v>
      </c>
      <c r="B17" s="421" t="s">
        <v>493</v>
      </c>
      <c r="C17" s="286"/>
      <c r="D17" s="286"/>
      <c r="E17" s="320"/>
    </row>
    <row r="18" spans="1:5" s="1" customFormat="1" ht="12" customHeight="1">
      <c r="A18" s="11" t="s">
        <v>82</v>
      </c>
      <c r="B18" s="421" t="s">
        <v>234</v>
      </c>
      <c r="C18" s="286"/>
      <c r="D18" s="286"/>
      <c r="E18" s="320"/>
    </row>
    <row r="19" spans="1:5" s="1" customFormat="1" ht="12" customHeight="1" thickBot="1">
      <c r="A19" s="13" t="s">
        <v>89</v>
      </c>
      <c r="B19" s="420" t="s">
        <v>235</v>
      </c>
      <c r="C19" s="288"/>
      <c r="D19" s="288"/>
      <c r="E19" s="324"/>
    </row>
    <row r="20" spans="1:5" s="1" customFormat="1" ht="12" customHeight="1" thickBot="1">
      <c r="A20" s="17" t="s">
        <v>11</v>
      </c>
      <c r="B20" s="423" t="s">
        <v>236</v>
      </c>
      <c r="C20" s="285">
        <f>+C21+C22+C23+C24+C25</f>
        <v>0</v>
      </c>
      <c r="D20" s="285">
        <f>+D21+D22+D23+D24+D25</f>
        <v>0</v>
      </c>
      <c r="E20" s="316">
        <f>+E21+E22+E23+E24+E25</f>
        <v>0</v>
      </c>
    </row>
    <row r="21" spans="1:5" s="1" customFormat="1" ht="12" customHeight="1">
      <c r="A21" s="12" t="s">
        <v>61</v>
      </c>
      <c r="B21" s="424" t="s">
        <v>237</v>
      </c>
      <c r="C21" s="287"/>
      <c r="D21" s="287"/>
      <c r="E21" s="318"/>
    </row>
    <row r="22" spans="1:5" s="1" customFormat="1" ht="12" customHeight="1">
      <c r="A22" s="11" t="s">
        <v>62</v>
      </c>
      <c r="B22" s="421" t="s">
        <v>238</v>
      </c>
      <c r="C22" s="286"/>
      <c r="D22" s="286"/>
      <c r="E22" s="320"/>
    </row>
    <row r="23" spans="1:5" s="1" customFormat="1" ht="12" customHeight="1">
      <c r="A23" s="11" t="s">
        <v>63</v>
      </c>
      <c r="B23" s="421" t="s">
        <v>494</v>
      </c>
      <c r="C23" s="286"/>
      <c r="D23" s="286"/>
      <c r="E23" s="320"/>
    </row>
    <row r="24" spans="1:5" s="1" customFormat="1" ht="12" customHeight="1">
      <c r="A24" s="11" t="s">
        <v>64</v>
      </c>
      <c r="B24" s="421" t="s">
        <v>495</v>
      </c>
      <c r="C24" s="286"/>
      <c r="D24" s="286"/>
      <c r="E24" s="320"/>
    </row>
    <row r="25" spans="1:5" s="1" customFormat="1" ht="12" customHeight="1">
      <c r="A25" s="11" t="s">
        <v>121</v>
      </c>
      <c r="B25" s="421" t="s">
        <v>241</v>
      </c>
      <c r="C25" s="286"/>
      <c r="D25" s="286"/>
      <c r="E25" s="320"/>
    </row>
    <row r="26" spans="1:5" s="1" customFormat="1" ht="12" customHeight="1" thickBot="1">
      <c r="A26" s="13" t="s">
        <v>122</v>
      </c>
      <c r="B26" s="420" t="s">
        <v>242</v>
      </c>
      <c r="C26" s="288"/>
      <c r="D26" s="288"/>
      <c r="E26" s="324"/>
    </row>
    <row r="27" spans="1:5" s="1" customFormat="1" ht="12" customHeight="1" thickBot="1">
      <c r="A27" s="17" t="s">
        <v>123</v>
      </c>
      <c r="B27" s="423" t="s">
        <v>243</v>
      </c>
      <c r="C27" s="294">
        <f>+C28+C31+C32+C33</f>
        <v>0</v>
      </c>
      <c r="D27" s="294">
        <f>+D28+D31+D32+D33</f>
        <v>0</v>
      </c>
      <c r="E27" s="325">
        <f>+E28+E31+E32+E33</f>
        <v>0</v>
      </c>
    </row>
    <row r="28" spans="1:5" s="1" customFormat="1" ht="12" customHeight="1">
      <c r="A28" s="12" t="s">
        <v>244</v>
      </c>
      <c r="B28" s="424" t="s">
        <v>245</v>
      </c>
      <c r="C28" s="326">
        <f>+C29+C30</f>
        <v>0</v>
      </c>
      <c r="D28" s="326">
        <f>+D29+D30</f>
        <v>0</v>
      </c>
      <c r="E28" s="327">
        <f>+E29+E30</f>
        <v>0</v>
      </c>
    </row>
    <row r="29" spans="1:5" s="1" customFormat="1" ht="12" customHeight="1">
      <c r="A29" s="11" t="s">
        <v>246</v>
      </c>
      <c r="B29" s="421" t="s">
        <v>247</v>
      </c>
      <c r="C29" s="286"/>
      <c r="D29" s="286"/>
      <c r="E29" s="320"/>
    </row>
    <row r="30" spans="1:5" s="1" customFormat="1" ht="12" customHeight="1">
      <c r="A30" s="11" t="s">
        <v>248</v>
      </c>
      <c r="B30" s="421" t="s">
        <v>249</v>
      </c>
      <c r="C30" s="286"/>
      <c r="D30" s="286"/>
      <c r="E30" s="320"/>
    </row>
    <row r="31" spans="1:5" s="1" customFormat="1" ht="12" customHeight="1">
      <c r="A31" s="11" t="s">
        <v>250</v>
      </c>
      <c r="B31" s="421" t="s">
        <v>251</v>
      </c>
      <c r="C31" s="286"/>
      <c r="D31" s="286"/>
      <c r="E31" s="320"/>
    </row>
    <row r="32" spans="1:5" s="1" customFormat="1" ht="12" customHeight="1">
      <c r="A32" s="11" t="s">
        <v>252</v>
      </c>
      <c r="B32" s="421" t="s">
        <v>253</v>
      </c>
      <c r="C32" s="286"/>
      <c r="D32" s="286"/>
      <c r="E32" s="320"/>
    </row>
    <row r="33" spans="1:5" s="1" customFormat="1" ht="12" customHeight="1" thickBot="1">
      <c r="A33" s="13" t="s">
        <v>254</v>
      </c>
      <c r="B33" s="420" t="s">
        <v>255</v>
      </c>
      <c r="C33" s="288"/>
      <c r="D33" s="288"/>
      <c r="E33" s="324"/>
    </row>
    <row r="34" spans="1:5" s="1" customFormat="1" ht="12" customHeight="1" thickBot="1">
      <c r="A34" s="17" t="s">
        <v>13</v>
      </c>
      <c r="B34" s="423" t="s">
        <v>256</v>
      </c>
      <c r="C34" s="285">
        <f>SUM(C35:C44)</f>
        <v>0</v>
      </c>
      <c r="D34" s="285">
        <f>SUM(D35:D44)</f>
        <v>0</v>
      </c>
      <c r="E34" s="316">
        <f>SUM(E35:E44)</f>
        <v>0</v>
      </c>
    </row>
    <row r="35" spans="1:5" s="1" customFormat="1" ht="12" customHeight="1">
      <c r="A35" s="12" t="s">
        <v>65</v>
      </c>
      <c r="B35" s="424" t="s">
        <v>257</v>
      </c>
      <c r="C35" s="287"/>
      <c r="D35" s="287"/>
      <c r="E35" s="318"/>
    </row>
    <row r="36" spans="1:5" s="1" customFormat="1" ht="12" customHeight="1">
      <c r="A36" s="11" t="s">
        <v>66</v>
      </c>
      <c r="B36" s="421" t="s">
        <v>258</v>
      </c>
      <c r="C36" s="286"/>
      <c r="D36" s="286"/>
      <c r="E36" s="320"/>
    </row>
    <row r="37" spans="1:5" s="1" customFormat="1" ht="12" customHeight="1">
      <c r="A37" s="11" t="s">
        <v>67</v>
      </c>
      <c r="B37" s="421" t="s">
        <v>259</v>
      </c>
      <c r="C37" s="286"/>
      <c r="D37" s="286"/>
      <c r="E37" s="320"/>
    </row>
    <row r="38" spans="1:5" s="1" customFormat="1" ht="12" customHeight="1">
      <c r="A38" s="11" t="s">
        <v>125</v>
      </c>
      <c r="B38" s="421" t="s">
        <v>260</v>
      </c>
      <c r="C38" s="286"/>
      <c r="D38" s="286"/>
      <c r="E38" s="320"/>
    </row>
    <row r="39" spans="1:5" s="1" customFormat="1" ht="12" customHeight="1">
      <c r="A39" s="11" t="s">
        <v>126</v>
      </c>
      <c r="B39" s="421" t="s">
        <v>261</v>
      </c>
      <c r="C39" s="286"/>
      <c r="D39" s="286"/>
      <c r="E39" s="320"/>
    </row>
    <row r="40" spans="1:5" s="1" customFormat="1" ht="12" customHeight="1">
      <c r="A40" s="11" t="s">
        <v>127</v>
      </c>
      <c r="B40" s="421" t="s">
        <v>262</v>
      </c>
      <c r="C40" s="286"/>
      <c r="D40" s="286"/>
      <c r="E40" s="320"/>
    </row>
    <row r="41" spans="1:5" s="1" customFormat="1" ht="12" customHeight="1">
      <c r="A41" s="11" t="s">
        <v>128</v>
      </c>
      <c r="B41" s="421" t="s">
        <v>263</v>
      </c>
      <c r="C41" s="286"/>
      <c r="D41" s="286"/>
      <c r="E41" s="320"/>
    </row>
    <row r="42" spans="1:5" s="1" customFormat="1" ht="12" customHeight="1">
      <c r="A42" s="11" t="s">
        <v>129</v>
      </c>
      <c r="B42" s="421" t="s">
        <v>264</v>
      </c>
      <c r="C42" s="286"/>
      <c r="D42" s="286"/>
      <c r="E42" s="320"/>
    </row>
    <row r="43" spans="1:5" s="1" customFormat="1" ht="12" customHeight="1">
      <c r="A43" s="11" t="s">
        <v>265</v>
      </c>
      <c r="B43" s="421" t="s">
        <v>266</v>
      </c>
      <c r="C43" s="289"/>
      <c r="D43" s="289"/>
      <c r="E43" s="328"/>
    </row>
    <row r="44" spans="1:5" s="1" customFormat="1" ht="12" customHeight="1" thickBot="1">
      <c r="A44" s="13" t="s">
        <v>267</v>
      </c>
      <c r="B44" s="420" t="s">
        <v>268</v>
      </c>
      <c r="C44" s="290"/>
      <c r="D44" s="290"/>
      <c r="E44" s="329"/>
    </row>
    <row r="45" spans="1:5" s="1" customFormat="1" ht="12" customHeight="1" thickBot="1">
      <c r="A45" s="17" t="s">
        <v>14</v>
      </c>
      <c r="B45" s="423" t="s">
        <v>269</v>
      </c>
      <c r="C45" s="285">
        <f>SUM(C46:C50)</f>
        <v>0</v>
      </c>
      <c r="D45" s="285">
        <f>SUM(D46:D50)</f>
        <v>0</v>
      </c>
      <c r="E45" s="316">
        <f>SUM(E46:E50)</f>
        <v>0</v>
      </c>
    </row>
    <row r="46" spans="1:5" s="1" customFormat="1" ht="12" customHeight="1">
      <c r="A46" s="12" t="s">
        <v>68</v>
      </c>
      <c r="B46" s="424" t="s">
        <v>270</v>
      </c>
      <c r="C46" s="292"/>
      <c r="D46" s="292"/>
      <c r="E46" s="330"/>
    </row>
    <row r="47" spans="1:5" s="1" customFormat="1" ht="12" customHeight="1">
      <c r="A47" s="11" t="s">
        <v>69</v>
      </c>
      <c r="B47" s="421" t="s">
        <v>271</v>
      </c>
      <c r="C47" s="289"/>
      <c r="D47" s="289"/>
      <c r="E47" s="328"/>
    </row>
    <row r="48" spans="1:5" s="1" customFormat="1" ht="12" customHeight="1">
      <c r="A48" s="11" t="s">
        <v>272</v>
      </c>
      <c r="B48" s="421" t="s">
        <v>273</v>
      </c>
      <c r="C48" s="289"/>
      <c r="D48" s="289"/>
      <c r="E48" s="328"/>
    </row>
    <row r="49" spans="1:5" s="1" customFormat="1" ht="12" customHeight="1">
      <c r="A49" s="11" t="s">
        <v>274</v>
      </c>
      <c r="B49" s="421" t="s">
        <v>275</v>
      </c>
      <c r="C49" s="289"/>
      <c r="D49" s="289"/>
      <c r="E49" s="328"/>
    </row>
    <row r="50" spans="1:5" s="1" customFormat="1" ht="12" customHeight="1" thickBot="1">
      <c r="A50" s="13" t="s">
        <v>276</v>
      </c>
      <c r="B50" s="420" t="s">
        <v>277</v>
      </c>
      <c r="C50" s="290"/>
      <c r="D50" s="290"/>
      <c r="E50" s="329"/>
    </row>
    <row r="51" spans="1:5" s="1" customFormat="1" ht="12" customHeight="1" thickBot="1">
      <c r="A51" s="17" t="s">
        <v>130</v>
      </c>
      <c r="B51" s="423" t="s">
        <v>278</v>
      </c>
      <c r="C51" s="285">
        <f>SUM(C52:C54)</f>
        <v>0</v>
      </c>
      <c r="D51" s="285">
        <f>SUM(D52:D54)</f>
        <v>0</v>
      </c>
      <c r="E51" s="316">
        <f>SUM(E52:E54)</f>
        <v>0</v>
      </c>
    </row>
    <row r="52" spans="1:5" s="1" customFormat="1" ht="12" customHeight="1">
      <c r="A52" s="12" t="s">
        <v>70</v>
      </c>
      <c r="B52" s="424" t="s">
        <v>279</v>
      </c>
      <c r="C52" s="287"/>
      <c r="D52" s="287"/>
      <c r="E52" s="318"/>
    </row>
    <row r="53" spans="1:5" s="1" customFormat="1" ht="12" customHeight="1">
      <c r="A53" s="11" t="s">
        <v>71</v>
      </c>
      <c r="B53" s="421" t="s">
        <v>280</v>
      </c>
      <c r="C53" s="286"/>
      <c r="D53" s="286"/>
      <c r="E53" s="320"/>
    </row>
    <row r="54" spans="1:5" s="1" customFormat="1" ht="12" customHeight="1">
      <c r="A54" s="11" t="s">
        <v>281</v>
      </c>
      <c r="B54" s="421" t="s">
        <v>282</v>
      </c>
      <c r="C54" s="286"/>
      <c r="D54" s="286"/>
      <c r="E54" s="320"/>
    </row>
    <row r="55" spans="1:5" s="1" customFormat="1" ht="12" customHeight="1" thickBot="1">
      <c r="A55" s="13" t="s">
        <v>283</v>
      </c>
      <c r="B55" s="420" t="s">
        <v>284</v>
      </c>
      <c r="C55" s="288"/>
      <c r="D55" s="288"/>
      <c r="E55" s="324"/>
    </row>
    <row r="56" spans="1:5" s="1" customFormat="1" ht="12" customHeight="1" thickBot="1">
      <c r="A56" s="17" t="s">
        <v>16</v>
      </c>
      <c r="B56" s="425" t="s">
        <v>285</v>
      </c>
      <c r="C56" s="285">
        <f>SUM(C57:C59)</f>
        <v>0</v>
      </c>
      <c r="D56" s="285">
        <f>SUM(D57:D59)</f>
        <v>0</v>
      </c>
      <c r="E56" s="316">
        <f>SUM(E57:E59)</f>
        <v>0</v>
      </c>
    </row>
    <row r="57" spans="1:5" s="1" customFormat="1" ht="12" customHeight="1">
      <c r="A57" s="11" t="s">
        <v>131</v>
      </c>
      <c r="B57" s="424" t="s">
        <v>286</v>
      </c>
      <c r="C57" s="289"/>
      <c r="D57" s="289"/>
      <c r="E57" s="328"/>
    </row>
    <row r="58" spans="1:5" s="1" customFormat="1" ht="12" customHeight="1">
      <c r="A58" s="11" t="s">
        <v>132</v>
      </c>
      <c r="B58" s="421" t="s">
        <v>287</v>
      </c>
      <c r="C58" s="289"/>
      <c r="D58" s="289"/>
      <c r="E58" s="328"/>
    </row>
    <row r="59" spans="1:5" s="1" customFormat="1" ht="12" customHeight="1">
      <c r="A59" s="11" t="s">
        <v>182</v>
      </c>
      <c r="B59" s="421" t="s">
        <v>288</v>
      </c>
      <c r="C59" s="289"/>
      <c r="D59" s="289"/>
      <c r="E59" s="328"/>
    </row>
    <row r="60" spans="1:5" s="1" customFormat="1" ht="12" customHeight="1" thickBot="1">
      <c r="A60" s="11" t="s">
        <v>289</v>
      </c>
      <c r="B60" s="420" t="s">
        <v>290</v>
      </c>
      <c r="C60" s="289"/>
      <c r="D60" s="289"/>
      <c r="E60" s="328"/>
    </row>
    <row r="61" spans="1:5" s="1" customFormat="1" ht="12" customHeight="1" thickBot="1">
      <c r="A61" s="17" t="s">
        <v>17</v>
      </c>
      <c r="B61" s="423" t="s">
        <v>291</v>
      </c>
      <c r="C61" s="294">
        <f>+C6+C13+C20+C27+C34+C45+C51+C56</f>
        <v>0</v>
      </c>
      <c r="D61" s="294">
        <f>+D6+D13+D20+D27+D34+D45+D51+D56</f>
        <v>0</v>
      </c>
      <c r="E61" s="325">
        <f>+E6+E13+E20+E27+E34+E45+E51+E56</f>
        <v>0</v>
      </c>
    </row>
    <row r="62" spans="1:5" s="1" customFormat="1" ht="12" customHeight="1" thickBot="1">
      <c r="A62" s="331" t="s">
        <v>292</v>
      </c>
      <c r="B62" s="425" t="s">
        <v>293</v>
      </c>
      <c r="C62" s="285">
        <f>SUM(C63:C65)</f>
        <v>0</v>
      </c>
      <c r="D62" s="285">
        <f>SUM(D63:D65)</f>
        <v>0</v>
      </c>
      <c r="E62" s="316">
        <f>SUM(E63:E65)</f>
        <v>0</v>
      </c>
    </row>
    <row r="63" spans="1:5" s="1" customFormat="1" ht="12" customHeight="1">
      <c r="A63" s="11" t="s">
        <v>294</v>
      </c>
      <c r="B63" s="424" t="s">
        <v>295</v>
      </c>
      <c r="C63" s="289"/>
      <c r="D63" s="289"/>
      <c r="E63" s="328"/>
    </row>
    <row r="64" spans="1:5" s="1" customFormat="1" ht="12" customHeight="1">
      <c r="A64" s="11" t="s">
        <v>296</v>
      </c>
      <c r="B64" s="421" t="s">
        <v>297</v>
      </c>
      <c r="C64" s="289"/>
      <c r="D64" s="289"/>
      <c r="E64" s="328"/>
    </row>
    <row r="65" spans="1:5" s="1" customFormat="1" ht="12" customHeight="1" thickBot="1">
      <c r="A65" s="11" t="s">
        <v>298</v>
      </c>
      <c r="B65" s="410" t="s">
        <v>491</v>
      </c>
      <c r="C65" s="289"/>
      <c r="D65" s="289"/>
      <c r="E65" s="328"/>
    </row>
    <row r="66" spans="1:5" s="1" customFormat="1" ht="12" customHeight="1" thickBot="1">
      <c r="A66" s="331" t="s">
        <v>300</v>
      </c>
      <c r="B66" s="425" t="s">
        <v>301</v>
      </c>
      <c r="C66" s="285">
        <f>SUM(C67:C70)</f>
        <v>0</v>
      </c>
      <c r="D66" s="285">
        <f>SUM(D67:D70)</f>
        <v>0</v>
      </c>
      <c r="E66" s="316">
        <f>SUM(E67:E70)</f>
        <v>0</v>
      </c>
    </row>
    <row r="67" spans="1:5" s="1" customFormat="1" ht="12" customHeight="1">
      <c r="A67" s="11" t="s">
        <v>108</v>
      </c>
      <c r="B67" s="424" t="s">
        <v>302</v>
      </c>
      <c r="C67" s="289"/>
      <c r="D67" s="289"/>
      <c r="E67" s="328"/>
    </row>
    <row r="68" spans="1:5" s="1" customFormat="1" ht="12" customHeight="1">
      <c r="A68" s="11" t="s">
        <v>109</v>
      </c>
      <c r="B68" s="421" t="s">
        <v>303</v>
      </c>
      <c r="C68" s="289"/>
      <c r="D68" s="289"/>
      <c r="E68" s="328"/>
    </row>
    <row r="69" spans="1:5" s="1" customFormat="1" ht="12" customHeight="1">
      <c r="A69" s="11" t="s">
        <v>304</v>
      </c>
      <c r="B69" s="421" t="s">
        <v>305</v>
      </c>
      <c r="C69" s="289"/>
      <c r="D69" s="289"/>
      <c r="E69" s="328"/>
    </row>
    <row r="70" spans="1:7" s="1" customFormat="1" ht="12" customHeight="1" thickBot="1">
      <c r="A70" s="11" t="s">
        <v>306</v>
      </c>
      <c r="B70" s="420" t="s">
        <v>307</v>
      </c>
      <c r="C70" s="289"/>
      <c r="D70" s="289"/>
      <c r="E70" s="328"/>
      <c r="G70" s="29"/>
    </row>
    <row r="71" spans="1:5" s="1" customFormat="1" ht="12" customHeight="1" thickBot="1">
      <c r="A71" s="331" t="s">
        <v>308</v>
      </c>
      <c r="B71" s="425" t="s">
        <v>309</v>
      </c>
      <c r="C71" s="285">
        <f>SUM(C72:C73)</f>
        <v>0</v>
      </c>
      <c r="D71" s="285">
        <f>SUM(D72:D73)</f>
        <v>0</v>
      </c>
      <c r="E71" s="316">
        <f>SUM(E72:E73)</f>
        <v>0</v>
      </c>
    </row>
    <row r="72" spans="1:5" s="1" customFormat="1" ht="12" customHeight="1">
      <c r="A72" s="11" t="s">
        <v>310</v>
      </c>
      <c r="B72" s="424" t="s">
        <v>311</v>
      </c>
      <c r="C72" s="289"/>
      <c r="D72" s="289"/>
      <c r="E72" s="328"/>
    </row>
    <row r="73" spans="1:5" s="1" customFormat="1" ht="12" customHeight="1" thickBot="1">
      <c r="A73" s="11" t="s">
        <v>312</v>
      </c>
      <c r="B73" s="420" t="s">
        <v>313</v>
      </c>
      <c r="C73" s="289"/>
      <c r="D73" s="289"/>
      <c r="E73" s="328"/>
    </row>
    <row r="74" spans="1:5" s="1" customFormat="1" ht="12" customHeight="1" thickBot="1">
      <c r="A74" s="331" t="s">
        <v>314</v>
      </c>
      <c r="B74" s="425" t="s">
        <v>315</v>
      </c>
      <c r="C74" s="285">
        <f>SUM(C75:C77)</f>
        <v>0</v>
      </c>
      <c r="D74" s="285">
        <f>SUM(D75:D77)</f>
        <v>0</v>
      </c>
      <c r="E74" s="316">
        <f>SUM(E75:E77)</f>
        <v>0</v>
      </c>
    </row>
    <row r="75" spans="1:5" s="1" customFormat="1" ht="12" customHeight="1">
      <c r="A75" s="11" t="s">
        <v>316</v>
      </c>
      <c r="B75" s="424" t="s">
        <v>317</v>
      </c>
      <c r="C75" s="289"/>
      <c r="D75" s="289"/>
      <c r="E75" s="328"/>
    </row>
    <row r="76" spans="1:5" s="1" customFormat="1" ht="12" customHeight="1">
      <c r="A76" s="11" t="s">
        <v>318</v>
      </c>
      <c r="B76" s="421" t="s">
        <v>319</v>
      </c>
      <c r="C76" s="289"/>
      <c r="D76" s="289"/>
      <c r="E76" s="328"/>
    </row>
    <row r="77" spans="1:5" s="1" customFormat="1" ht="12" customHeight="1" thickBot="1">
      <c r="A77" s="11" t="s">
        <v>320</v>
      </c>
      <c r="B77" s="420" t="s">
        <v>321</v>
      </c>
      <c r="C77" s="289"/>
      <c r="D77" s="289"/>
      <c r="E77" s="328"/>
    </row>
    <row r="78" spans="1:5" s="1" customFormat="1" ht="12" customHeight="1" thickBot="1">
      <c r="A78" s="331" t="s">
        <v>322</v>
      </c>
      <c r="B78" s="425" t="s">
        <v>323</v>
      </c>
      <c r="C78" s="285">
        <f>SUM(C79:C82)</f>
        <v>0</v>
      </c>
      <c r="D78" s="285">
        <f>SUM(D79:D82)</f>
        <v>0</v>
      </c>
      <c r="E78" s="316">
        <f>SUM(E79:E82)</f>
        <v>0</v>
      </c>
    </row>
    <row r="79" spans="1:5" s="1" customFormat="1" ht="12" customHeight="1">
      <c r="A79" s="333" t="s">
        <v>324</v>
      </c>
      <c r="B79" s="424" t="s">
        <v>325</v>
      </c>
      <c r="C79" s="289"/>
      <c r="D79" s="289"/>
      <c r="E79" s="328"/>
    </row>
    <row r="80" spans="1:5" s="1" customFormat="1" ht="12" customHeight="1">
      <c r="A80" s="334" t="s">
        <v>326</v>
      </c>
      <c r="B80" s="421" t="s">
        <v>327</v>
      </c>
      <c r="C80" s="289"/>
      <c r="D80" s="289"/>
      <c r="E80" s="328"/>
    </row>
    <row r="81" spans="1:5" s="1" customFormat="1" ht="12" customHeight="1">
      <c r="A81" s="334" t="s">
        <v>328</v>
      </c>
      <c r="B81" s="421" t="s">
        <v>329</v>
      </c>
      <c r="C81" s="289"/>
      <c r="D81" s="289"/>
      <c r="E81" s="328"/>
    </row>
    <row r="82" spans="1:5" s="1" customFormat="1" ht="12" customHeight="1" thickBot="1">
      <c r="A82" s="335" t="s">
        <v>330</v>
      </c>
      <c r="B82" s="420" t="s">
        <v>331</v>
      </c>
      <c r="C82" s="289"/>
      <c r="D82" s="289"/>
      <c r="E82" s="328"/>
    </row>
    <row r="83" spans="1:5" s="1" customFormat="1" ht="12" customHeight="1" thickBot="1">
      <c r="A83" s="331" t="s">
        <v>332</v>
      </c>
      <c r="B83" s="425" t="s">
        <v>333</v>
      </c>
      <c r="C83" s="336"/>
      <c r="D83" s="336"/>
      <c r="E83" s="337"/>
    </row>
    <row r="84" spans="1:5" s="1" customFormat="1" ht="12" customHeight="1" thickBot="1">
      <c r="A84" s="331" t="s">
        <v>334</v>
      </c>
      <c r="B84" s="385" t="s">
        <v>335</v>
      </c>
      <c r="C84" s="294">
        <f>+C62+C66+C71+C74+C78+C83</f>
        <v>0</v>
      </c>
      <c r="D84" s="294">
        <f>+D62+D66+D71+D74+D78+D83</f>
        <v>0</v>
      </c>
      <c r="E84" s="325">
        <f>+E62+E66+E71+E74+E78+E83</f>
        <v>0</v>
      </c>
    </row>
    <row r="85" spans="1:5" s="1" customFormat="1" ht="12" customHeight="1" thickBot="1">
      <c r="A85" s="339" t="s">
        <v>336</v>
      </c>
      <c r="B85" s="386" t="s">
        <v>337</v>
      </c>
      <c r="C85" s="294">
        <f>+C61+C84</f>
        <v>0</v>
      </c>
      <c r="D85" s="294">
        <f>+D61+D84</f>
        <v>0</v>
      </c>
      <c r="E85" s="325">
        <f>+E61+E84</f>
        <v>0</v>
      </c>
    </row>
    <row r="86" spans="1:5" s="1" customFormat="1" ht="12" customHeight="1">
      <c r="A86" s="341"/>
      <c r="B86" s="342"/>
      <c r="C86" s="343"/>
      <c r="D86" s="344"/>
      <c r="E86" s="345"/>
    </row>
    <row r="87" spans="1:5" s="1" customFormat="1" ht="12" customHeight="1">
      <c r="A87" s="455" t="s">
        <v>37</v>
      </c>
      <c r="B87" s="455"/>
      <c r="C87" s="455"/>
      <c r="D87" s="455"/>
      <c r="E87" s="455"/>
    </row>
    <row r="88" spans="1:5" s="1" customFormat="1" ht="12" customHeight="1" thickBot="1">
      <c r="A88" s="457" t="s">
        <v>112</v>
      </c>
      <c r="B88" s="457"/>
      <c r="C88" s="218"/>
      <c r="D88" s="314"/>
      <c r="E88" s="166" t="s">
        <v>181</v>
      </c>
    </row>
    <row r="89" spans="1:5" s="1" customFormat="1" ht="12" customHeight="1">
      <c r="A89" s="458" t="s">
        <v>60</v>
      </c>
      <c r="B89" s="460" t="s">
        <v>499</v>
      </c>
      <c r="C89" s="462" t="s">
        <v>385</v>
      </c>
      <c r="D89" s="462"/>
      <c r="E89" s="463"/>
    </row>
    <row r="90" spans="1:6" s="1" customFormat="1" ht="24" customHeight="1" thickBot="1">
      <c r="A90" s="459"/>
      <c r="B90" s="461"/>
      <c r="C90" s="225" t="s">
        <v>210</v>
      </c>
      <c r="D90" s="225" t="s">
        <v>217</v>
      </c>
      <c r="E90" s="226" t="s">
        <v>386</v>
      </c>
      <c r="F90" s="346"/>
    </row>
    <row r="91" spans="1:6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6">
        <v>5</v>
      </c>
      <c r="F91" s="346"/>
    </row>
    <row r="92" spans="1:6" s="1" customFormat="1" ht="15" customHeight="1" thickBot="1">
      <c r="A92" s="19" t="s">
        <v>9</v>
      </c>
      <c r="B92" s="23" t="s">
        <v>497</v>
      </c>
      <c r="C92" s="387">
        <f>SUM(C93:C97)</f>
        <v>0</v>
      </c>
      <c r="D92" s="284">
        <f>+D93+D94+D95+D96+D97</f>
        <v>0</v>
      </c>
      <c r="E92" s="399">
        <f>+E93+E94+E95+E96+E97</f>
        <v>0</v>
      </c>
      <c r="F92" s="346"/>
    </row>
    <row r="93" spans="1:5" s="1" customFormat="1" ht="12.75" customHeight="1">
      <c r="A93" s="14" t="s">
        <v>72</v>
      </c>
      <c r="B93" s="413" t="s">
        <v>38</v>
      </c>
      <c r="C93" s="388"/>
      <c r="D93" s="404"/>
      <c r="E93" s="400"/>
    </row>
    <row r="94" spans="1:5" ht="16.5" customHeight="1">
      <c r="A94" s="11" t="s">
        <v>73</v>
      </c>
      <c r="B94" s="414" t="s">
        <v>133</v>
      </c>
      <c r="C94" s="389"/>
      <c r="D94" s="286"/>
      <c r="E94" s="320"/>
    </row>
    <row r="95" spans="1:5" ht="15.75">
      <c r="A95" s="11" t="s">
        <v>74</v>
      </c>
      <c r="B95" s="414" t="s">
        <v>100</v>
      </c>
      <c r="C95" s="390"/>
      <c r="D95" s="288"/>
      <c r="E95" s="324"/>
    </row>
    <row r="96" spans="1:5" s="28" customFormat="1" ht="12" customHeight="1">
      <c r="A96" s="11" t="s">
        <v>75</v>
      </c>
      <c r="B96" s="415" t="s">
        <v>134</v>
      </c>
      <c r="C96" s="390"/>
      <c r="D96" s="288"/>
      <c r="E96" s="324"/>
    </row>
    <row r="97" spans="1:5" ht="12" customHeight="1">
      <c r="A97" s="11" t="s">
        <v>84</v>
      </c>
      <c r="B97" s="416" t="s">
        <v>135</v>
      </c>
      <c r="C97" s="390"/>
      <c r="D97" s="288"/>
      <c r="E97" s="324"/>
    </row>
    <row r="98" spans="1:5" ht="12" customHeight="1">
      <c r="A98" s="11" t="s">
        <v>76</v>
      </c>
      <c r="B98" s="414" t="s">
        <v>339</v>
      </c>
      <c r="C98" s="390"/>
      <c r="D98" s="288"/>
      <c r="E98" s="324"/>
    </row>
    <row r="99" spans="1:5" ht="12" customHeight="1">
      <c r="A99" s="11" t="s">
        <v>77</v>
      </c>
      <c r="B99" s="417" t="s">
        <v>340</v>
      </c>
      <c r="C99" s="390"/>
      <c r="D99" s="288"/>
      <c r="E99" s="324"/>
    </row>
    <row r="100" spans="1:5" ht="12" customHeight="1">
      <c r="A100" s="11" t="s">
        <v>85</v>
      </c>
      <c r="B100" s="414" t="s">
        <v>341</v>
      </c>
      <c r="C100" s="390"/>
      <c r="D100" s="288"/>
      <c r="E100" s="324"/>
    </row>
    <row r="101" spans="1:5" ht="12" customHeight="1">
      <c r="A101" s="11" t="s">
        <v>86</v>
      </c>
      <c r="B101" s="414" t="s">
        <v>342</v>
      </c>
      <c r="C101" s="390"/>
      <c r="D101" s="288"/>
      <c r="E101" s="324"/>
    </row>
    <row r="102" spans="1:5" ht="12" customHeight="1">
      <c r="A102" s="11" t="s">
        <v>87</v>
      </c>
      <c r="B102" s="417" t="s">
        <v>343</v>
      </c>
      <c r="C102" s="390"/>
      <c r="D102" s="288"/>
      <c r="E102" s="324"/>
    </row>
    <row r="103" spans="1:5" ht="12" customHeight="1">
      <c r="A103" s="11" t="s">
        <v>88</v>
      </c>
      <c r="B103" s="417" t="s">
        <v>344</v>
      </c>
      <c r="C103" s="390"/>
      <c r="D103" s="288"/>
      <c r="E103" s="324"/>
    </row>
    <row r="104" spans="1:5" ht="12" customHeight="1">
      <c r="A104" s="11" t="s">
        <v>90</v>
      </c>
      <c r="B104" s="414" t="s">
        <v>345</v>
      </c>
      <c r="C104" s="390"/>
      <c r="D104" s="288"/>
      <c r="E104" s="324"/>
    </row>
    <row r="105" spans="1:5" ht="12" customHeight="1">
      <c r="A105" s="10" t="s">
        <v>136</v>
      </c>
      <c r="B105" s="418" t="s">
        <v>346</v>
      </c>
      <c r="C105" s="390"/>
      <c r="D105" s="288"/>
      <c r="E105" s="324"/>
    </row>
    <row r="106" spans="1:5" ht="12" customHeight="1">
      <c r="A106" s="11" t="s">
        <v>347</v>
      </c>
      <c r="B106" s="418" t="s">
        <v>348</v>
      </c>
      <c r="C106" s="390"/>
      <c r="D106" s="288"/>
      <c r="E106" s="324"/>
    </row>
    <row r="107" spans="1:5" ht="12" customHeight="1" thickBot="1">
      <c r="A107" s="15" t="s">
        <v>349</v>
      </c>
      <c r="B107" s="419" t="s">
        <v>350</v>
      </c>
      <c r="C107" s="391"/>
      <c r="D107" s="405"/>
      <c r="E107" s="401"/>
    </row>
    <row r="108" spans="1:5" ht="12" customHeight="1" thickBot="1">
      <c r="A108" s="17" t="s">
        <v>10</v>
      </c>
      <c r="B108" s="22" t="s">
        <v>498</v>
      </c>
      <c r="C108" s="392">
        <f>+C109+C111+C113</f>
        <v>0</v>
      </c>
      <c r="D108" s="285">
        <f>+D109+D111+D113</f>
        <v>0</v>
      </c>
      <c r="E108" s="316">
        <f>+E109+E111+E113</f>
        <v>0</v>
      </c>
    </row>
    <row r="109" spans="1:5" ht="12" customHeight="1">
      <c r="A109" s="12" t="s">
        <v>78</v>
      </c>
      <c r="B109" s="414" t="s">
        <v>180</v>
      </c>
      <c r="C109" s="393"/>
      <c r="D109" s="287"/>
      <c r="E109" s="318"/>
    </row>
    <row r="110" spans="1:5" ht="12" customHeight="1">
      <c r="A110" s="12" t="s">
        <v>79</v>
      </c>
      <c r="B110" s="418" t="s">
        <v>352</v>
      </c>
      <c r="C110" s="393"/>
      <c r="D110" s="287"/>
      <c r="E110" s="318"/>
    </row>
    <row r="111" spans="1:5" ht="12" customHeight="1">
      <c r="A111" s="12" t="s">
        <v>80</v>
      </c>
      <c r="B111" s="418" t="s">
        <v>137</v>
      </c>
      <c r="C111" s="389"/>
      <c r="D111" s="286"/>
      <c r="E111" s="320"/>
    </row>
    <row r="112" spans="1:5" ht="12" customHeight="1">
      <c r="A112" s="12" t="s">
        <v>81</v>
      </c>
      <c r="B112" s="418" t="s">
        <v>353</v>
      </c>
      <c r="C112" s="394"/>
      <c r="D112" s="286"/>
      <c r="E112" s="320"/>
    </row>
    <row r="113" spans="1:5" ht="12" customHeight="1">
      <c r="A113" s="12" t="s">
        <v>82</v>
      </c>
      <c r="B113" s="420" t="s">
        <v>183</v>
      </c>
      <c r="C113" s="394"/>
      <c r="D113" s="286"/>
      <c r="E113" s="320"/>
    </row>
    <row r="114" spans="1:5" ht="12" customHeight="1">
      <c r="A114" s="12" t="s">
        <v>89</v>
      </c>
      <c r="B114" s="421" t="s">
        <v>496</v>
      </c>
      <c r="C114" s="394"/>
      <c r="D114" s="286"/>
      <c r="E114" s="320"/>
    </row>
    <row r="115" spans="1:5" ht="15.75">
      <c r="A115" s="12" t="s">
        <v>91</v>
      </c>
      <c r="B115" s="411" t="s">
        <v>354</v>
      </c>
      <c r="C115" s="394"/>
      <c r="D115" s="286"/>
      <c r="E115" s="320"/>
    </row>
    <row r="116" spans="1:5" ht="12" customHeight="1">
      <c r="A116" s="12" t="s">
        <v>138</v>
      </c>
      <c r="B116" s="414" t="s">
        <v>342</v>
      </c>
      <c r="C116" s="394"/>
      <c r="D116" s="286"/>
      <c r="E116" s="320"/>
    </row>
    <row r="117" spans="1:5" ht="12" customHeight="1">
      <c r="A117" s="12" t="s">
        <v>139</v>
      </c>
      <c r="B117" s="414" t="s">
        <v>355</v>
      </c>
      <c r="C117" s="394"/>
      <c r="D117" s="286"/>
      <c r="E117" s="320"/>
    </row>
    <row r="118" spans="1:5" ht="12" customHeight="1">
      <c r="A118" s="12" t="s">
        <v>140</v>
      </c>
      <c r="B118" s="414" t="s">
        <v>356</v>
      </c>
      <c r="C118" s="394"/>
      <c r="D118" s="286"/>
      <c r="E118" s="320"/>
    </row>
    <row r="119" spans="1:5" ht="12" customHeight="1">
      <c r="A119" s="12" t="s">
        <v>357</v>
      </c>
      <c r="B119" s="414" t="s">
        <v>345</v>
      </c>
      <c r="C119" s="394"/>
      <c r="D119" s="286"/>
      <c r="E119" s="320"/>
    </row>
    <row r="120" spans="1:5" ht="12" customHeight="1">
      <c r="A120" s="12" t="s">
        <v>358</v>
      </c>
      <c r="B120" s="414" t="s">
        <v>359</v>
      </c>
      <c r="C120" s="394"/>
      <c r="D120" s="286"/>
      <c r="E120" s="320"/>
    </row>
    <row r="121" spans="1:5" ht="12" customHeight="1" thickBot="1">
      <c r="A121" s="10" t="s">
        <v>360</v>
      </c>
      <c r="B121" s="414" t="s">
        <v>361</v>
      </c>
      <c r="C121" s="395"/>
      <c r="D121" s="288"/>
      <c r="E121" s="324"/>
    </row>
    <row r="122" spans="1:5" ht="12" customHeight="1" thickBot="1">
      <c r="A122" s="17" t="s">
        <v>11</v>
      </c>
      <c r="B122" s="66" t="s">
        <v>362</v>
      </c>
      <c r="C122" s="392">
        <f>+C123+C124</f>
        <v>0</v>
      </c>
      <c r="D122" s="285">
        <f>+D123+D124</f>
        <v>0</v>
      </c>
      <c r="E122" s="316">
        <f>+E123+E124</f>
        <v>0</v>
      </c>
    </row>
    <row r="123" spans="1:5" ht="12" customHeight="1">
      <c r="A123" s="12" t="s">
        <v>61</v>
      </c>
      <c r="B123" s="411" t="s">
        <v>48</v>
      </c>
      <c r="C123" s="393"/>
      <c r="D123" s="287"/>
      <c r="E123" s="318"/>
    </row>
    <row r="124" spans="1:5" ht="12" customHeight="1" thickBot="1">
      <c r="A124" s="13" t="s">
        <v>62</v>
      </c>
      <c r="B124" s="418" t="s">
        <v>49</v>
      </c>
      <c r="C124" s="390"/>
      <c r="D124" s="288"/>
      <c r="E124" s="324"/>
    </row>
    <row r="125" spans="1:5" ht="12" customHeight="1" thickBot="1">
      <c r="A125" s="17" t="s">
        <v>12</v>
      </c>
      <c r="B125" s="66" t="s">
        <v>363</v>
      </c>
      <c r="C125" s="392">
        <f>+C92+C108+C122</f>
        <v>0</v>
      </c>
      <c r="D125" s="285">
        <f>+D92+D108+D122</f>
        <v>0</v>
      </c>
      <c r="E125" s="316">
        <f>+E92+E108+E122</f>
        <v>0</v>
      </c>
    </row>
    <row r="126" spans="1:5" ht="12" customHeight="1" thickBot="1">
      <c r="A126" s="17" t="s">
        <v>13</v>
      </c>
      <c r="B126" s="66" t="s">
        <v>364</v>
      </c>
      <c r="C126" s="392">
        <f>+C127+C128+C129</f>
        <v>0</v>
      </c>
      <c r="D126" s="285">
        <f>+D127+D128+D129</f>
        <v>0</v>
      </c>
      <c r="E126" s="316">
        <f>+E127+E128+E129</f>
        <v>0</v>
      </c>
    </row>
    <row r="127" spans="1:5" ht="12" customHeight="1">
      <c r="A127" s="12" t="s">
        <v>65</v>
      </c>
      <c r="B127" s="411" t="s">
        <v>483</v>
      </c>
      <c r="C127" s="394"/>
      <c r="D127" s="286"/>
      <c r="E127" s="320"/>
    </row>
    <row r="128" spans="1:5" ht="12" customHeight="1">
      <c r="A128" s="12" t="s">
        <v>66</v>
      </c>
      <c r="B128" s="411" t="s">
        <v>484</v>
      </c>
      <c r="C128" s="394"/>
      <c r="D128" s="286"/>
      <c r="E128" s="320"/>
    </row>
    <row r="129" spans="1:5" ht="12" customHeight="1" thickBot="1">
      <c r="A129" s="10" t="s">
        <v>67</v>
      </c>
      <c r="B129" s="422" t="s">
        <v>485</v>
      </c>
      <c r="C129" s="394"/>
      <c r="D129" s="286"/>
      <c r="E129" s="320"/>
    </row>
    <row r="130" spans="1:5" ht="12" customHeight="1" thickBot="1">
      <c r="A130" s="17" t="s">
        <v>14</v>
      </c>
      <c r="B130" s="66" t="s">
        <v>368</v>
      </c>
      <c r="C130" s="392">
        <f>+C131+C132+C133+C134</f>
        <v>0</v>
      </c>
      <c r="D130" s="285">
        <f>+D131+D132+D133+D134</f>
        <v>0</v>
      </c>
      <c r="E130" s="316">
        <f>+E131+E132+E133+E134</f>
        <v>0</v>
      </c>
    </row>
    <row r="131" spans="1:5" ht="12" customHeight="1">
      <c r="A131" s="12" t="s">
        <v>68</v>
      </c>
      <c r="B131" s="411" t="s">
        <v>486</v>
      </c>
      <c r="C131" s="394"/>
      <c r="D131" s="286"/>
      <c r="E131" s="320"/>
    </row>
    <row r="132" spans="1:5" ht="12" customHeight="1">
      <c r="A132" s="12" t="s">
        <v>69</v>
      </c>
      <c r="B132" s="411" t="s">
        <v>487</v>
      </c>
      <c r="C132" s="394"/>
      <c r="D132" s="286"/>
      <c r="E132" s="320"/>
    </row>
    <row r="133" spans="1:5" ht="12" customHeight="1">
      <c r="A133" s="12" t="s">
        <v>272</v>
      </c>
      <c r="B133" s="411" t="s">
        <v>488</v>
      </c>
      <c r="C133" s="394"/>
      <c r="D133" s="286"/>
      <c r="E133" s="320"/>
    </row>
    <row r="134" spans="1:5" ht="12" customHeight="1" thickBot="1">
      <c r="A134" s="10" t="s">
        <v>274</v>
      </c>
      <c r="B134" s="422" t="s">
        <v>489</v>
      </c>
      <c r="C134" s="394"/>
      <c r="D134" s="286"/>
      <c r="E134" s="320"/>
    </row>
    <row r="135" spans="1:5" ht="12" customHeight="1" thickBot="1">
      <c r="A135" s="17" t="s">
        <v>15</v>
      </c>
      <c r="B135" s="66" t="s">
        <v>373</v>
      </c>
      <c r="C135" s="396">
        <f>+C136+C137+C138+C139</f>
        <v>0</v>
      </c>
      <c r="D135" s="294">
        <f>+D136+D137+D138+D139</f>
        <v>0</v>
      </c>
      <c r="E135" s="325">
        <f>+E136+E137+E138+E139</f>
        <v>0</v>
      </c>
    </row>
    <row r="136" spans="1:5" ht="12" customHeight="1">
      <c r="A136" s="12" t="s">
        <v>70</v>
      </c>
      <c r="B136" s="411" t="s">
        <v>374</v>
      </c>
      <c r="C136" s="394"/>
      <c r="D136" s="286"/>
      <c r="E136" s="320"/>
    </row>
    <row r="137" spans="1:5" ht="12" customHeight="1">
      <c r="A137" s="12" t="s">
        <v>71</v>
      </c>
      <c r="B137" s="411" t="s">
        <v>375</v>
      </c>
      <c r="C137" s="394"/>
      <c r="D137" s="286"/>
      <c r="E137" s="320"/>
    </row>
    <row r="138" spans="1:5" ht="12" customHeight="1">
      <c r="A138" s="12" t="s">
        <v>281</v>
      </c>
      <c r="B138" s="411" t="s">
        <v>490</v>
      </c>
      <c r="C138" s="394"/>
      <c r="D138" s="286"/>
      <c r="E138" s="320"/>
    </row>
    <row r="139" spans="1:5" ht="12" customHeight="1" thickBot="1">
      <c r="A139" s="10" t="s">
        <v>283</v>
      </c>
      <c r="B139" s="422" t="s">
        <v>419</v>
      </c>
      <c r="C139" s="394"/>
      <c r="D139" s="286"/>
      <c r="E139" s="320"/>
    </row>
    <row r="140" spans="1:5" ht="12" customHeight="1" thickBot="1">
      <c r="A140" s="17" t="s">
        <v>16</v>
      </c>
      <c r="B140" s="66" t="s">
        <v>378</v>
      </c>
      <c r="C140" s="397">
        <f>+C141+C142+C143+C144</f>
        <v>0</v>
      </c>
      <c r="D140" s="406">
        <f>+D141+D142+D143+D144</f>
        <v>0</v>
      </c>
      <c r="E140" s="402">
        <f>+E141+E142+E143+E144</f>
        <v>0</v>
      </c>
    </row>
    <row r="141" spans="1:5" ht="12" customHeight="1">
      <c r="A141" s="12" t="s">
        <v>131</v>
      </c>
      <c r="B141" s="411" t="s">
        <v>379</v>
      </c>
      <c r="C141" s="394"/>
      <c r="D141" s="286"/>
      <c r="E141" s="320"/>
    </row>
    <row r="142" spans="1:5" ht="12" customHeight="1">
      <c r="A142" s="12" t="s">
        <v>132</v>
      </c>
      <c r="B142" s="411" t="s">
        <v>380</v>
      </c>
      <c r="C142" s="394"/>
      <c r="D142" s="286"/>
      <c r="E142" s="320"/>
    </row>
    <row r="143" spans="1:5" ht="12" customHeight="1">
      <c r="A143" s="12" t="s">
        <v>182</v>
      </c>
      <c r="B143" s="411" t="s">
        <v>381</v>
      </c>
      <c r="C143" s="394"/>
      <c r="D143" s="286"/>
      <c r="E143" s="320"/>
    </row>
    <row r="144" spans="1:5" ht="12" customHeight="1" thickBot="1">
      <c r="A144" s="12" t="s">
        <v>289</v>
      </c>
      <c r="B144" s="411" t="s">
        <v>382</v>
      </c>
      <c r="C144" s="394"/>
      <c r="D144" s="286"/>
      <c r="E144" s="320"/>
    </row>
    <row r="145" spans="1:5" ht="12" customHeight="1" thickBot="1">
      <c r="A145" s="17" t="s">
        <v>17</v>
      </c>
      <c r="B145" s="66" t="s">
        <v>383</v>
      </c>
      <c r="C145" s="398">
        <f>+C126+C130+C135+C140</f>
        <v>0</v>
      </c>
      <c r="D145" s="407">
        <f>+D126+D130+D135+D140</f>
        <v>0</v>
      </c>
      <c r="E145" s="403">
        <f>+E126+E130+E135+E140</f>
        <v>0</v>
      </c>
    </row>
    <row r="146" spans="1:5" ht="12" customHeight="1" thickBot="1">
      <c r="A146" s="155" t="s">
        <v>18</v>
      </c>
      <c r="B146" s="412" t="s">
        <v>384</v>
      </c>
      <c r="C146" s="398">
        <f>+C125+C145</f>
        <v>0</v>
      </c>
      <c r="D146" s="407">
        <f>+D125+D145</f>
        <v>0</v>
      </c>
      <c r="E146" s="403">
        <f>+E125+E145</f>
        <v>0</v>
      </c>
    </row>
    <row r="147" ht="12" customHeight="1">
      <c r="C147" s="217"/>
    </row>
    <row r="148" spans="1:5" ht="18" customHeight="1">
      <c r="A148" s="464" t="s">
        <v>387</v>
      </c>
      <c r="B148" s="464"/>
      <c r="C148" s="464"/>
      <c r="D148" s="464"/>
      <c r="E148" s="464"/>
    </row>
    <row r="149" spans="1:7" ht="12" customHeight="1" thickBot="1">
      <c r="A149" s="456" t="s">
        <v>113</v>
      </c>
      <c r="B149" s="456"/>
      <c r="C149" s="314"/>
      <c r="D149" s="314"/>
      <c r="E149" s="166" t="s">
        <v>181</v>
      </c>
      <c r="F149" s="217"/>
      <c r="G149" s="217"/>
    </row>
    <row r="150" spans="1:7" ht="12" customHeight="1" thickBot="1">
      <c r="A150" s="17">
        <v>1</v>
      </c>
      <c r="B150" s="22" t="s">
        <v>388</v>
      </c>
      <c r="C150" s="349">
        <f>+C61-C125</f>
        <v>0</v>
      </c>
      <c r="D150" s="349">
        <f>+D61-D125</f>
        <v>0</v>
      </c>
      <c r="E150" s="350">
        <f>+E61-E125</f>
        <v>0</v>
      </c>
      <c r="F150" s="217"/>
      <c r="G150" s="217"/>
    </row>
    <row r="151" spans="1:7" ht="12" customHeight="1" thickBot="1">
      <c r="A151" s="17" t="s">
        <v>10</v>
      </c>
      <c r="B151" s="22" t="s">
        <v>389</v>
      </c>
      <c r="C151" s="349">
        <f>+C84-C145</f>
        <v>0</v>
      </c>
      <c r="D151" s="349">
        <f>+D84-D145</f>
        <v>0</v>
      </c>
      <c r="E151" s="350">
        <f>+E84-E145</f>
        <v>0</v>
      </c>
      <c r="F151" s="217"/>
      <c r="G151" s="217"/>
    </row>
    <row r="152" spans="3:6" ht="15" customHeight="1">
      <c r="C152" s="62"/>
      <c r="D152" s="62"/>
      <c r="E152" s="62"/>
      <c r="F152" s="62"/>
    </row>
    <row r="153" s="1" customFormat="1" ht="12.75" customHeight="1"/>
    <row r="154" ht="15.75">
      <c r="C154" s="217"/>
    </row>
    <row r="155" ht="15.75">
      <c r="C155" s="217"/>
    </row>
    <row r="156" ht="15.75">
      <c r="C156" s="217"/>
    </row>
    <row r="157" ht="16.5" customHeight="1">
      <c r="C157" s="217"/>
    </row>
    <row r="158" ht="15.75">
      <c r="C158" s="217"/>
    </row>
    <row r="159" ht="15.75">
      <c r="C159" s="217"/>
    </row>
    <row r="160" ht="15.75">
      <c r="C160" s="217"/>
    </row>
    <row r="161" ht="15.75">
      <c r="C161" s="217"/>
    </row>
    <row r="162" ht="15.75">
      <c r="C162" s="217"/>
    </row>
    <row r="163" spans="6:7" s="217" customFormat="1" ht="15.75">
      <c r="F163" s="27"/>
      <c r="G163" s="27"/>
    </row>
    <row r="164" spans="6:7" s="217" customFormat="1" ht="15.75">
      <c r="F164" s="27"/>
      <c r="G164" s="27"/>
    </row>
    <row r="165" spans="6:7" s="217" customFormat="1" ht="15.75">
      <c r="F165" s="27"/>
      <c r="G165" s="27"/>
    </row>
    <row r="166" spans="6:7" s="217" customFormat="1" ht="15.75">
      <c r="F166" s="27"/>
      <c r="G166" s="27"/>
    </row>
  </sheetData>
  <sheetProtection sheet="1" objects="1" scenarios="1"/>
  <mergeCells count="12">
    <mergeCell ref="A1:E1"/>
    <mergeCell ref="A2:B2"/>
    <mergeCell ref="A3:A4"/>
    <mergeCell ref="B3:B4"/>
    <mergeCell ref="C3:E3"/>
    <mergeCell ref="A87:E87"/>
    <mergeCell ref="A88:B88"/>
    <mergeCell ref="A148:E148"/>
    <mergeCell ref="A149:B149"/>
    <mergeCell ref="A89:A90"/>
    <mergeCell ref="B89:B90"/>
    <mergeCell ref="C89:E89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CE,Félkövér"&amp;12&amp;U
BORSODSZIRÁK Község Önkormányzat
2014. ÉVI KÖLTSÉGVETÉSÉNEK MÓDOSÍTÁSA
KÖTELEZŐ FELADATAINAK MÉRLEGE&amp;R&amp;"Times New Roman CE,Félkövér dőlt"&amp;11 1.2. melléklet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6"/>
  <sheetViews>
    <sheetView zoomScale="120" zoomScaleNormal="120" zoomScaleSheetLayoutView="130" workbookViewId="0" topLeftCell="A1">
      <selection activeCell="C16" sqref="C16"/>
    </sheetView>
  </sheetViews>
  <sheetFormatPr defaultColWidth="9.00390625" defaultRowHeight="12.75"/>
  <cols>
    <col min="1" max="1" width="9.00390625" style="217" customWidth="1"/>
    <col min="2" max="2" width="75.875" style="217" customWidth="1"/>
    <col min="3" max="3" width="15.50390625" style="218" customWidth="1"/>
    <col min="4" max="5" width="15.50390625" style="217" customWidth="1"/>
    <col min="6" max="6" width="9.00390625" style="27" customWidth="1"/>
    <col min="7" max="16384" width="9.375" style="27" customWidth="1"/>
  </cols>
  <sheetData>
    <row r="1" spans="1:5" ht="15.75" customHeight="1">
      <c r="A1" s="455" t="s">
        <v>6</v>
      </c>
      <c r="B1" s="455"/>
      <c r="C1" s="455"/>
      <c r="D1" s="455"/>
      <c r="E1" s="455"/>
    </row>
    <row r="2" spans="1:5" ht="15.75" customHeight="1" thickBot="1">
      <c r="A2" s="456" t="s">
        <v>111</v>
      </c>
      <c r="B2" s="456"/>
      <c r="D2" s="314"/>
      <c r="E2" s="166" t="s">
        <v>181</v>
      </c>
    </row>
    <row r="3" spans="1:5" ht="15.75" customHeight="1">
      <c r="A3" s="458" t="s">
        <v>60</v>
      </c>
      <c r="B3" s="460" t="s">
        <v>8</v>
      </c>
      <c r="C3" s="462" t="s">
        <v>385</v>
      </c>
      <c r="D3" s="462"/>
      <c r="E3" s="463"/>
    </row>
    <row r="4" spans="1:5" ht="37.5" customHeight="1" thickBot="1">
      <c r="A4" s="459"/>
      <c r="B4" s="461"/>
      <c r="C4" s="225" t="s">
        <v>210</v>
      </c>
      <c r="D4" s="225" t="s">
        <v>217</v>
      </c>
      <c r="E4" s="226" t="s">
        <v>386</v>
      </c>
    </row>
    <row r="5" spans="1:5" s="28" customFormat="1" ht="12" customHeight="1" thickBot="1">
      <c r="A5" s="24">
        <v>1</v>
      </c>
      <c r="B5" s="25">
        <v>2</v>
      </c>
      <c r="C5" s="25">
        <v>3</v>
      </c>
      <c r="D5" s="25">
        <v>4</v>
      </c>
      <c r="E5" s="315">
        <v>5</v>
      </c>
    </row>
    <row r="6" spans="1:5" s="1" customFormat="1" ht="12" customHeight="1" thickBot="1">
      <c r="A6" s="17" t="s">
        <v>9</v>
      </c>
      <c r="B6" s="423" t="s">
        <v>222</v>
      </c>
      <c r="C6" s="285">
        <f>+C7+C8+C9+C10+C11+C12</f>
        <v>0</v>
      </c>
      <c r="D6" s="285">
        <f>+D7+D8+D9+D10+D11+D12</f>
        <v>0</v>
      </c>
      <c r="E6" s="316">
        <f>+E7+E8+E9+E10+E11+E12</f>
        <v>0</v>
      </c>
    </row>
    <row r="7" spans="1:5" s="1" customFormat="1" ht="12" customHeight="1">
      <c r="A7" s="12" t="s">
        <v>72</v>
      </c>
      <c r="B7" s="424" t="s">
        <v>223</v>
      </c>
      <c r="C7" s="287"/>
      <c r="D7" s="287"/>
      <c r="E7" s="318"/>
    </row>
    <row r="8" spans="1:5" s="1" customFormat="1" ht="12" customHeight="1">
      <c r="A8" s="11" t="s">
        <v>73</v>
      </c>
      <c r="B8" s="421" t="s">
        <v>224</v>
      </c>
      <c r="C8" s="286"/>
      <c r="D8" s="286"/>
      <c r="E8" s="320"/>
    </row>
    <row r="9" spans="1:5" s="1" customFormat="1" ht="12" customHeight="1">
      <c r="A9" s="11" t="s">
        <v>74</v>
      </c>
      <c r="B9" s="421" t="s">
        <v>225</v>
      </c>
      <c r="C9" s="286"/>
      <c r="D9" s="286"/>
      <c r="E9" s="320"/>
    </row>
    <row r="10" spans="1:5" s="1" customFormat="1" ht="12" customHeight="1">
      <c r="A10" s="11" t="s">
        <v>75</v>
      </c>
      <c r="B10" s="421" t="s">
        <v>226</v>
      </c>
      <c r="C10" s="286"/>
      <c r="D10" s="286"/>
      <c r="E10" s="320"/>
    </row>
    <row r="11" spans="1:5" s="1" customFormat="1" ht="12" customHeight="1">
      <c r="A11" s="11" t="s">
        <v>107</v>
      </c>
      <c r="B11" s="421" t="s">
        <v>227</v>
      </c>
      <c r="C11" s="321"/>
      <c r="D11" s="321"/>
      <c r="E11" s="408"/>
    </row>
    <row r="12" spans="1:5" s="1" customFormat="1" ht="12" customHeight="1" thickBot="1">
      <c r="A12" s="13" t="s">
        <v>76</v>
      </c>
      <c r="B12" s="420" t="s">
        <v>228</v>
      </c>
      <c r="C12" s="323"/>
      <c r="D12" s="323"/>
      <c r="E12" s="409"/>
    </row>
    <row r="13" spans="1:5" s="1" customFormat="1" ht="12" customHeight="1" thickBot="1">
      <c r="A13" s="17" t="s">
        <v>10</v>
      </c>
      <c r="B13" s="425" t="s">
        <v>229</v>
      </c>
      <c r="C13" s="285">
        <f>+C14+C15+C16+C17+C18</f>
        <v>0</v>
      </c>
      <c r="D13" s="285">
        <f>+D14+D15+D16+D17+D18</f>
        <v>0</v>
      </c>
      <c r="E13" s="316">
        <f>+E14+E15+E16+E17+E18</f>
        <v>0</v>
      </c>
    </row>
    <row r="14" spans="1:5" s="1" customFormat="1" ht="12" customHeight="1">
      <c r="A14" s="12" t="s">
        <v>78</v>
      </c>
      <c r="B14" s="424" t="s">
        <v>230</v>
      </c>
      <c r="C14" s="287"/>
      <c r="D14" s="287"/>
      <c r="E14" s="318"/>
    </row>
    <row r="15" spans="1:5" s="1" customFormat="1" ht="12" customHeight="1">
      <c r="A15" s="11" t="s">
        <v>79</v>
      </c>
      <c r="B15" s="421" t="s">
        <v>231</v>
      </c>
      <c r="C15" s="286"/>
      <c r="D15" s="286"/>
      <c r="E15" s="320"/>
    </row>
    <row r="16" spans="1:5" s="1" customFormat="1" ht="12" customHeight="1">
      <c r="A16" s="11" t="s">
        <v>80</v>
      </c>
      <c r="B16" s="421" t="s">
        <v>492</v>
      </c>
      <c r="C16" s="286"/>
      <c r="D16" s="286"/>
      <c r="E16" s="320"/>
    </row>
    <row r="17" spans="1:5" s="1" customFormat="1" ht="12" customHeight="1">
      <c r="A17" s="11" t="s">
        <v>81</v>
      </c>
      <c r="B17" s="421" t="s">
        <v>493</v>
      </c>
      <c r="C17" s="286"/>
      <c r="D17" s="286"/>
      <c r="E17" s="320"/>
    </row>
    <row r="18" spans="1:5" s="1" customFormat="1" ht="12" customHeight="1">
      <c r="A18" s="11" t="s">
        <v>82</v>
      </c>
      <c r="B18" s="421" t="s">
        <v>234</v>
      </c>
      <c r="C18" s="286"/>
      <c r="D18" s="286"/>
      <c r="E18" s="320"/>
    </row>
    <row r="19" spans="1:5" s="1" customFormat="1" ht="12" customHeight="1" thickBot="1">
      <c r="A19" s="13" t="s">
        <v>89</v>
      </c>
      <c r="B19" s="420" t="s">
        <v>235</v>
      </c>
      <c r="C19" s="288"/>
      <c r="D19" s="288"/>
      <c r="E19" s="324"/>
    </row>
    <row r="20" spans="1:5" s="1" customFormat="1" ht="12" customHeight="1" thickBot="1">
      <c r="A20" s="17" t="s">
        <v>11</v>
      </c>
      <c r="B20" s="423" t="s">
        <v>236</v>
      </c>
      <c r="C20" s="285">
        <f>+C21+C22+C23+C24+C25</f>
        <v>0</v>
      </c>
      <c r="D20" s="285">
        <f>+D21+D22+D23+D24+D25</f>
        <v>0</v>
      </c>
      <c r="E20" s="316">
        <f>+E21+E22+E23+E24+E25</f>
        <v>0</v>
      </c>
    </row>
    <row r="21" spans="1:5" s="1" customFormat="1" ht="12" customHeight="1">
      <c r="A21" s="12" t="s">
        <v>61</v>
      </c>
      <c r="B21" s="424" t="s">
        <v>237</v>
      </c>
      <c r="C21" s="287"/>
      <c r="D21" s="287"/>
      <c r="E21" s="318"/>
    </row>
    <row r="22" spans="1:5" s="1" customFormat="1" ht="12" customHeight="1">
      <c r="A22" s="11" t="s">
        <v>62</v>
      </c>
      <c r="B22" s="421" t="s">
        <v>238</v>
      </c>
      <c r="C22" s="286"/>
      <c r="D22" s="286"/>
      <c r="E22" s="320"/>
    </row>
    <row r="23" spans="1:5" s="1" customFormat="1" ht="12" customHeight="1">
      <c r="A23" s="11" t="s">
        <v>63</v>
      </c>
      <c r="B23" s="421" t="s">
        <v>494</v>
      </c>
      <c r="C23" s="286"/>
      <c r="D23" s="286"/>
      <c r="E23" s="320"/>
    </row>
    <row r="24" spans="1:5" s="1" customFormat="1" ht="12" customHeight="1">
      <c r="A24" s="11" t="s">
        <v>64</v>
      </c>
      <c r="B24" s="421" t="s">
        <v>495</v>
      </c>
      <c r="C24" s="286"/>
      <c r="D24" s="286"/>
      <c r="E24" s="320"/>
    </row>
    <row r="25" spans="1:5" s="1" customFormat="1" ht="12" customHeight="1">
      <c r="A25" s="11" t="s">
        <v>121</v>
      </c>
      <c r="B25" s="421" t="s">
        <v>241</v>
      </c>
      <c r="C25" s="286"/>
      <c r="D25" s="286"/>
      <c r="E25" s="320"/>
    </row>
    <row r="26" spans="1:5" s="1" customFormat="1" ht="12" customHeight="1" thickBot="1">
      <c r="A26" s="13" t="s">
        <v>122</v>
      </c>
      <c r="B26" s="420" t="s">
        <v>242</v>
      </c>
      <c r="C26" s="288"/>
      <c r="D26" s="288"/>
      <c r="E26" s="324"/>
    </row>
    <row r="27" spans="1:5" s="1" customFormat="1" ht="12" customHeight="1" thickBot="1">
      <c r="A27" s="17" t="s">
        <v>123</v>
      </c>
      <c r="B27" s="423" t="s">
        <v>243</v>
      </c>
      <c r="C27" s="294">
        <f>+C28+C31+C32+C33</f>
        <v>0</v>
      </c>
      <c r="D27" s="294">
        <f>+D28+D31+D32+D33</f>
        <v>0</v>
      </c>
      <c r="E27" s="325">
        <f>+E28+E31+E32+E33</f>
        <v>0</v>
      </c>
    </row>
    <row r="28" spans="1:5" s="1" customFormat="1" ht="12" customHeight="1">
      <c r="A28" s="12" t="s">
        <v>244</v>
      </c>
      <c r="B28" s="424" t="s">
        <v>245</v>
      </c>
      <c r="C28" s="326">
        <f>+C29+C30</f>
        <v>0</v>
      </c>
      <c r="D28" s="326">
        <f>+D29+D30</f>
        <v>0</v>
      </c>
      <c r="E28" s="327">
        <f>+E29+E30</f>
        <v>0</v>
      </c>
    </row>
    <row r="29" spans="1:5" s="1" customFormat="1" ht="12" customHeight="1">
      <c r="A29" s="11" t="s">
        <v>246</v>
      </c>
      <c r="B29" s="421" t="s">
        <v>247</v>
      </c>
      <c r="C29" s="286"/>
      <c r="D29" s="286"/>
      <c r="E29" s="320"/>
    </row>
    <row r="30" spans="1:5" s="1" customFormat="1" ht="12" customHeight="1">
      <c r="A30" s="11" t="s">
        <v>248</v>
      </c>
      <c r="B30" s="421" t="s">
        <v>249</v>
      </c>
      <c r="C30" s="286"/>
      <c r="D30" s="286"/>
      <c r="E30" s="320"/>
    </row>
    <row r="31" spans="1:5" s="1" customFormat="1" ht="12" customHeight="1">
      <c r="A31" s="11" t="s">
        <v>250</v>
      </c>
      <c r="B31" s="421" t="s">
        <v>251</v>
      </c>
      <c r="C31" s="286"/>
      <c r="D31" s="286"/>
      <c r="E31" s="320"/>
    </row>
    <row r="32" spans="1:5" s="1" customFormat="1" ht="12" customHeight="1">
      <c r="A32" s="11" t="s">
        <v>252</v>
      </c>
      <c r="B32" s="421" t="s">
        <v>253</v>
      </c>
      <c r="C32" s="286"/>
      <c r="D32" s="286"/>
      <c r="E32" s="320"/>
    </row>
    <row r="33" spans="1:5" s="1" customFormat="1" ht="12" customHeight="1" thickBot="1">
      <c r="A33" s="13" t="s">
        <v>254</v>
      </c>
      <c r="B33" s="420" t="s">
        <v>255</v>
      </c>
      <c r="C33" s="288"/>
      <c r="D33" s="288"/>
      <c r="E33" s="324"/>
    </row>
    <row r="34" spans="1:5" s="1" customFormat="1" ht="12" customHeight="1" thickBot="1">
      <c r="A34" s="17" t="s">
        <v>13</v>
      </c>
      <c r="B34" s="423" t="s">
        <v>256</v>
      </c>
      <c r="C34" s="285">
        <f>SUM(C35:C44)</f>
        <v>0</v>
      </c>
      <c r="D34" s="285">
        <f>SUM(D35:D44)</f>
        <v>0</v>
      </c>
      <c r="E34" s="316">
        <f>SUM(E35:E44)</f>
        <v>0</v>
      </c>
    </row>
    <row r="35" spans="1:5" s="1" customFormat="1" ht="12" customHeight="1">
      <c r="A35" s="12" t="s">
        <v>65</v>
      </c>
      <c r="B35" s="424" t="s">
        <v>257</v>
      </c>
      <c r="C35" s="287"/>
      <c r="D35" s="287"/>
      <c r="E35" s="318"/>
    </row>
    <row r="36" spans="1:5" s="1" customFormat="1" ht="12" customHeight="1">
      <c r="A36" s="11" t="s">
        <v>66</v>
      </c>
      <c r="B36" s="421" t="s">
        <v>258</v>
      </c>
      <c r="C36" s="286"/>
      <c r="D36" s="286"/>
      <c r="E36" s="320"/>
    </row>
    <row r="37" spans="1:5" s="1" customFormat="1" ht="12" customHeight="1">
      <c r="A37" s="11" t="s">
        <v>67</v>
      </c>
      <c r="B37" s="421" t="s">
        <v>259</v>
      </c>
      <c r="C37" s="286"/>
      <c r="D37" s="286"/>
      <c r="E37" s="320"/>
    </row>
    <row r="38" spans="1:5" s="1" customFormat="1" ht="12" customHeight="1">
      <c r="A38" s="11" t="s">
        <v>125</v>
      </c>
      <c r="B38" s="421" t="s">
        <v>260</v>
      </c>
      <c r="C38" s="286"/>
      <c r="D38" s="286"/>
      <c r="E38" s="320"/>
    </row>
    <row r="39" spans="1:5" s="1" customFormat="1" ht="12" customHeight="1">
      <c r="A39" s="11" t="s">
        <v>126</v>
      </c>
      <c r="B39" s="421" t="s">
        <v>261</v>
      </c>
      <c r="C39" s="286"/>
      <c r="D39" s="286"/>
      <c r="E39" s="320"/>
    </row>
    <row r="40" spans="1:5" s="1" customFormat="1" ht="12" customHeight="1">
      <c r="A40" s="11" t="s">
        <v>127</v>
      </c>
      <c r="B40" s="421" t="s">
        <v>262</v>
      </c>
      <c r="C40" s="286"/>
      <c r="D40" s="286"/>
      <c r="E40" s="320"/>
    </row>
    <row r="41" spans="1:5" s="1" customFormat="1" ht="12" customHeight="1">
      <c r="A41" s="11" t="s">
        <v>128</v>
      </c>
      <c r="B41" s="421" t="s">
        <v>263</v>
      </c>
      <c r="C41" s="286"/>
      <c r="D41" s="286"/>
      <c r="E41" s="320"/>
    </row>
    <row r="42" spans="1:5" s="1" customFormat="1" ht="12" customHeight="1">
      <c r="A42" s="11" t="s">
        <v>129</v>
      </c>
      <c r="B42" s="421" t="s">
        <v>264</v>
      </c>
      <c r="C42" s="286"/>
      <c r="D42" s="286"/>
      <c r="E42" s="320"/>
    </row>
    <row r="43" spans="1:5" s="1" customFormat="1" ht="12" customHeight="1">
      <c r="A43" s="11" t="s">
        <v>265</v>
      </c>
      <c r="B43" s="421" t="s">
        <v>266</v>
      </c>
      <c r="C43" s="289"/>
      <c r="D43" s="289"/>
      <c r="E43" s="328"/>
    </row>
    <row r="44" spans="1:5" s="1" customFormat="1" ht="12" customHeight="1" thickBot="1">
      <c r="A44" s="13" t="s">
        <v>267</v>
      </c>
      <c r="B44" s="420" t="s">
        <v>268</v>
      </c>
      <c r="C44" s="290"/>
      <c r="D44" s="290"/>
      <c r="E44" s="329"/>
    </row>
    <row r="45" spans="1:5" s="1" customFormat="1" ht="12" customHeight="1" thickBot="1">
      <c r="A45" s="17" t="s">
        <v>14</v>
      </c>
      <c r="B45" s="423" t="s">
        <v>269</v>
      </c>
      <c r="C45" s="285">
        <f>SUM(C46:C50)</f>
        <v>0</v>
      </c>
      <c r="D45" s="285">
        <f>SUM(D46:D50)</f>
        <v>0</v>
      </c>
      <c r="E45" s="316">
        <f>SUM(E46:E50)</f>
        <v>0</v>
      </c>
    </row>
    <row r="46" spans="1:5" s="1" customFormat="1" ht="12" customHeight="1">
      <c r="A46" s="12" t="s">
        <v>68</v>
      </c>
      <c r="B46" s="424" t="s">
        <v>270</v>
      </c>
      <c r="C46" s="292"/>
      <c r="D46" s="292"/>
      <c r="E46" s="330"/>
    </row>
    <row r="47" spans="1:5" s="1" customFormat="1" ht="12" customHeight="1">
      <c r="A47" s="11" t="s">
        <v>69</v>
      </c>
      <c r="B47" s="421" t="s">
        <v>271</v>
      </c>
      <c r="C47" s="289"/>
      <c r="D47" s="289"/>
      <c r="E47" s="328"/>
    </row>
    <row r="48" spans="1:5" s="1" customFormat="1" ht="12" customHeight="1">
      <c r="A48" s="11" t="s">
        <v>272</v>
      </c>
      <c r="B48" s="421" t="s">
        <v>273</v>
      </c>
      <c r="C48" s="289"/>
      <c r="D48" s="289"/>
      <c r="E48" s="328"/>
    </row>
    <row r="49" spans="1:5" s="1" customFormat="1" ht="12" customHeight="1">
      <c r="A49" s="11" t="s">
        <v>274</v>
      </c>
      <c r="B49" s="421" t="s">
        <v>275</v>
      </c>
      <c r="C49" s="289"/>
      <c r="D49" s="289"/>
      <c r="E49" s="328"/>
    </row>
    <row r="50" spans="1:5" s="1" customFormat="1" ht="12" customHeight="1" thickBot="1">
      <c r="A50" s="13" t="s">
        <v>276</v>
      </c>
      <c r="B50" s="420" t="s">
        <v>277</v>
      </c>
      <c r="C50" s="290"/>
      <c r="D50" s="290"/>
      <c r="E50" s="329"/>
    </row>
    <row r="51" spans="1:5" s="1" customFormat="1" ht="12" customHeight="1" thickBot="1">
      <c r="A51" s="17" t="s">
        <v>130</v>
      </c>
      <c r="B51" s="423" t="s">
        <v>278</v>
      </c>
      <c r="C51" s="285">
        <f>SUM(C52:C54)</f>
        <v>0</v>
      </c>
      <c r="D51" s="285">
        <f>SUM(D52:D54)</f>
        <v>0</v>
      </c>
      <c r="E51" s="316">
        <f>SUM(E52:E54)</f>
        <v>0</v>
      </c>
    </row>
    <row r="52" spans="1:5" s="1" customFormat="1" ht="12" customHeight="1">
      <c r="A52" s="12" t="s">
        <v>70</v>
      </c>
      <c r="B52" s="424" t="s">
        <v>279</v>
      </c>
      <c r="C52" s="287"/>
      <c r="D52" s="287"/>
      <c r="E52" s="318"/>
    </row>
    <row r="53" spans="1:5" s="1" customFormat="1" ht="12" customHeight="1">
      <c r="A53" s="11" t="s">
        <v>71</v>
      </c>
      <c r="B53" s="421" t="s">
        <v>280</v>
      </c>
      <c r="C53" s="286"/>
      <c r="D53" s="286"/>
      <c r="E53" s="320"/>
    </row>
    <row r="54" spans="1:5" s="1" customFormat="1" ht="12" customHeight="1">
      <c r="A54" s="11" t="s">
        <v>281</v>
      </c>
      <c r="B54" s="421" t="s">
        <v>282</v>
      </c>
      <c r="C54" s="286"/>
      <c r="D54" s="286"/>
      <c r="E54" s="320"/>
    </row>
    <row r="55" spans="1:5" s="1" customFormat="1" ht="12" customHeight="1" thickBot="1">
      <c r="A55" s="13" t="s">
        <v>283</v>
      </c>
      <c r="B55" s="420" t="s">
        <v>284</v>
      </c>
      <c r="C55" s="288"/>
      <c r="D55" s="288"/>
      <c r="E55" s="324"/>
    </row>
    <row r="56" spans="1:5" s="1" customFormat="1" ht="12" customHeight="1" thickBot="1">
      <c r="A56" s="17" t="s">
        <v>16</v>
      </c>
      <c r="B56" s="425" t="s">
        <v>285</v>
      </c>
      <c r="C56" s="285">
        <f>SUM(C57:C59)</f>
        <v>0</v>
      </c>
      <c r="D56" s="285">
        <f>SUM(D57:D59)</f>
        <v>0</v>
      </c>
      <c r="E56" s="316">
        <f>SUM(E57:E59)</f>
        <v>0</v>
      </c>
    </row>
    <row r="57" spans="1:5" s="1" customFormat="1" ht="12" customHeight="1">
      <c r="A57" s="11" t="s">
        <v>131</v>
      </c>
      <c r="B57" s="424" t="s">
        <v>286</v>
      </c>
      <c r="C57" s="289"/>
      <c r="D57" s="289"/>
      <c r="E57" s="328"/>
    </row>
    <row r="58" spans="1:5" s="1" customFormat="1" ht="12" customHeight="1">
      <c r="A58" s="11" t="s">
        <v>132</v>
      </c>
      <c r="B58" s="421" t="s">
        <v>287</v>
      </c>
      <c r="C58" s="289"/>
      <c r="D58" s="289"/>
      <c r="E58" s="328"/>
    </row>
    <row r="59" spans="1:5" s="1" customFormat="1" ht="12" customHeight="1">
      <c r="A59" s="11" t="s">
        <v>182</v>
      </c>
      <c r="B59" s="421" t="s">
        <v>288</v>
      </c>
      <c r="C59" s="289"/>
      <c r="D59" s="289"/>
      <c r="E59" s="328"/>
    </row>
    <row r="60" spans="1:5" s="1" customFormat="1" ht="12" customHeight="1" thickBot="1">
      <c r="A60" s="11" t="s">
        <v>289</v>
      </c>
      <c r="B60" s="420" t="s">
        <v>290</v>
      </c>
      <c r="C60" s="289"/>
      <c r="D60" s="289"/>
      <c r="E60" s="328"/>
    </row>
    <row r="61" spans="1:5" s="1" customFormat="1" ht="12" customHeight="1" thickBot="1">
      <c r="A61" s="17" t="s">
        <v>17</v>
      </c>
      <c r="B61" s="423" t="s">
        <v>291</v>
      </c>
      <c r="C61" s="294">
        <f>+C6+C13+C20+C27+C34+C45+C51+C56</f>
        <v>0</v>
      </c>
      <c r="D61" s="294">
        <f>+D6+D13+D20+D27+D34+D45+D51+D56</f>
        <v>0</v>
      </c>
      <c r="E61" s="325">
        <f>+E6+E13+E20+E27+E34+E45+E51+E56</f>
        <v>0</v>
      </c>
    </row>
    <row r="62" spans="1:5" s="1" customFormat="1" ht="12" customHeight="1" thickBot="1">
      <c r="A62" s="331" t="s">
        <v>292</v>
      </c>
      <c r="B62" s="425" t="s">
        <v>293</v>
      </c>
      <c r="C62" s="285">
        <f>SUM(C63:C65)</f>
        <v>0</v>
      </c>
      <c r="D62" s="285">
        <f>SUM(D63:D65)</f>
        <v>0</v>
      </c>
      <c r="E62" s="316">
        <f>SUM(E63:E65)</f>
        <v>0</v>
      </c>
    </row>
    <row r="63" spans="1:5" s="1" customFormat="1" ht="12" customHeight="1">
      <c r="A63" s="11" t="s">
        <v>294</v>
      </c>
      <c r="B63" s="424" t="s">
        <v>295</v>
      </c>
      <c r="C63" s="289"/>
      <c r="D63" s="289"/>
      <c r="E63" s="328"/>
    </row>
    <row r="64" spans="1:5" s="1" customFormat="1" ht="12" customHeight="1">
      <c r="A64" s="11" t="s">
        <v>296</v>
      </c>
      <c r="B64" s="421" t="s">
        <v>297</v>
      </c>
      <c r="C64" s="289"/>
      <c r="D64" s="289"/>
      <c r="E64" s="328"/>
    </row>
    <row r="65" spans="1:5" s="1" customFormat="1" ht="12" customHeight="1" thickBot="1">
      <c r="A65" s="11" t="s">
        <v>298</v>
      </c>
      <c r="B65" s="410" t="s">
        <v>491</v>
      </c>
      <c r="C65" s="289"/>
      <c r="D65" s="289"/>
      <c r="E65" s="328"/>
    </row>
    <row r="66" spans="1:5" s="1" customFormat="1" ht="12" customHeight="1" thickBot="1">
      <c r="A66" s="331" t="s">
        <v>300</v>
      </c>
      <c r="B66" s="425" t="s">
        <v>301</v>
      </c>
      <c r="C66" s="285">
        <f>SUM(C67:C70)</f>
        <v>0</v>
      </c>
      <c r="D66" s="285">
        <f>SUM(D67:D70)</f>
        <v>0</v>
      </c>
      <c r="E66" s="316">
        <f>SUM(E67:E70)</f>
        <v>0</v>
      </c>
    </row>
    <row r="67" spans="1:5" s="1" customFormat="1" ht="12" customHeight="1">
      <c r="A67" s="11" t="s">
        <v>108</v>
      </c>
      <c r="B67" s="424" t="s">
        <v>302</v>
      </c>
      <c r="C67" s="289"/>
      <c r="D67" s="289"/>
      <c r="E67" s="328"/>
    </row>
    <row r="68" spans="1:5" s="1" customFormat="1" ht="12" customHeight="1">
      <c r="A68" s="11" t="s">
        <v>109</v>
      </c>
      <c r="B68" s="421" t="s">
        <v>303</v>
      </c>
      <c r="C68" s="289"/>
      <c r="D68" s="289"/>
      <c r="E68" s="328"/>
    </row>
    <row r="69" spans="1:5" s="1" customFormat="1" ht="12" customHeight="1">
      <c r="A69" s="11" t="s">
        <v>304</v>
      </c>
      <c r="B69" s="421" t="s">
        <v>305</v>
      </c>
      <c r="C69" s="289"/>
      <c r="D69" s="289"/>
      <c r="E69" s="328"/>
    </row>
    <row r="70" spans="1:7" s="1" customFormat="1" ht="12" customHeight="1" thickBot="1">
      <c r="A70" s="11" t="s">
        <v>306</v>
      </c>
      <c r="B70" s="420" t="s">
        <v>307</v>
      </c>
      <c r="C70" s="289"/>
      <c r="D70" s="289"/>
      <c r="E70" s="328"/>
      <c r="G70" s="29"/>
    </row>
    <row r="71" spans="1:5" s="1" customFormat="1" ht="12" customHeight="1" thickBot="1">
      <c r="A71" s="331" t="s">
        <v>308</v>
      </c>
      <c r="B71" s="425" t="s">
        <v>309</v>
      </c>
      <c r="C71" s="285">
        <f>SUM(C72:C73)</f>
        <v>0</v>
      </c>
      <c r="D71" s="285">
        <f>SUM(D72:D73)</f>
        <v>0</v>
      </c>
      <c r="E71" s="316">
        <f>SUM(E72:E73)</f>
        <v>0</v>
      </c>
    </row>
    <row r="72" spans="1:5" s="1" customFormat="1" ht="12" customHeight="1">
      <c r="A72" s="11" t="s">
        <v>310</v>
      </c>
      <c r="B72" s="424" t="s">
        <v>311</v>
      </c>
      <c r="C72" s="289"/>
      <c r="D72" s="289"/>
      <c r="E72" s="328"/>
    </row>
    <row r="73" spans="1:5" s="1" customFormat="1" ht="12" customHeight="1" thickBot="1">
      <c r="A73" s="11" t="s">
        <v>312</v>
      </c>
      <c r="B73" s="420" t="s">
        <v>313</v>
      </c>
      <c r="C73" s="289"/>
      <c r="D73" s="289"/>
      <c r="E73" s="328"/>
    </row>
    <row r="74" spans="1:5" s="1" customFormat="1" ht="12" customHeight="1" thickBot="1">
      <c r="A74" s="331" t="s">
        <v>314</v>
      </c>
      <c r="B74" s="425" t="s">
        <v>315</v>
      </c>
      <c r="C74" s="285">
        <f>SUM(C75:C77)</f>
        <v>0</v>
      </c>
      <c r="D74" s="285">
        <f>SUM(D75:D77)</f>
        <v>0</v>
      </c>
      <c r="E74" s="316">
        <f>SUM(E75:E77)</f>
        <v>0</v>
      </c>
    </row>
    <row r="75" spans="1:5" s="1" customFormat="1" ht="12" customHeight="1">
      <c r="A75" s="11" t="s">
        <v>316</v>
      </c>
      <c r="B75" s="424" t="s">
        <v>317</v>
      </c>
      <c r="C75" s="289"/>
      <c r="D75" s="289"/>
      <c r="E75" s="328"/>
    </row>
    <row r="76" spans="1:5" s="1" customFormat="1" ht="12" customHeight="1">
      <c r="A76" s="11" t="s">
        <v>318</v>
      </c>
      <c r="B76" s="421" t="s">
        <v>319</v>
      </c>
      <c r="C76" s="289"/>
      <c r="D76" s="289"/>
      <c r="E76" s="328"/>
    </row>
    <row r="77" spans="1:5" s="1" customFormat="1" ht="12" customHeight="1" thickBot="1">
      <c r="A77" s="11" t="s">
        <v>320</v>
      </c>
      <c r="B77" s="420" t="s">
        <v>321</v>
      </c>
      <c r="C77" s="289"/>
      <c r="D77" s="289"/>
      <c r="E77" s="328"/>
    </row>
    <row r="78" spans="1:5" s="1" customFormat="1" ht="12" customHeight="1" thickBot="1">
      <c r="A78" s="331" t="s">
        <v>322</v>
      </c>
      <c r="B78" s="425" t="s">
        <v>323</v>
      </c>
      <c r="C78" s="285">
        <f>SUM(C79:C82)</f>
        <v>0</v>
      </c>
      <c r="D78" s="285">
        <f>SUM(D79:D82)</f>
        <v>0</v>
      </c>
      <c r="E78" s="316">
        <f>SUM(E79:E82)</f>
        <v>0</v>
      </c>
    </row>
    <row r="79" spans="1:5" s="1" customFormat="1" ht="12" customHeight="1">
      <c r="A79" s="333" t="s">
        <v>324</v>
      </c>
      <c r="B79" s="424" t="s">
        <v>325</v>
      </c>
      <c r="C79" s="289"/>
      <c r="D79" s="289"/>
      <c r="E79" s="328"/>
    </row>
    <row r="80" spans="1:5" s="1" customFormat="1" ht="12" customHeight="1">
      <c r="A80" s="334" t="s">
        <v>326</v>
      </c>
      <c r="B80" s="421" t="s">
        <v>327</v>
      </c>
      <c r="C80" s="289"/>
      <c r="D80" s="289"/>
      <c r="E80" s="328"/>
    </row>
    <row r="81" spans="1:5" s="1" customFormat="1" ht="12" customHeight="1">
      <c r="A81" s="334" t="s">
        <v>328</v>
      </c>
      <c r="B81" s="421" t="s">
        <v>329</v>
      </c>
      <c r="C81" s="289"/>
      <c r="D81" s="289"/>
      <c r="E81" s="328"/>
    </row>
    <row r="82" spans="1:5" s="1" customFormat="1" ht="12" customHeight="1" thickBot="1">
      <c r="A82" s="335" t="s">
        <v>330</v>
      </c>
      <c r="B82" s="420" t="s">
        <v>331</v>
      </c>
      <c r="C82" s="289"/>
      <c r="D82" s="289"/>
      <c r="E82" s="328"/>
    </row>
    <row r="83" spans="1:5" s="1" customFormat="1" ht="12" customHeight="1" thickBot="1">
      <c r="A83" s="331" t="s">
        <v>332</v>
      </c>
      <c r="B83" s="425" t="s">
        <v>333</v>
      </c>
      <c r="C83" s="336"/>
      <c r="D83" s="336"/>
      <c r="E83" s="337"/>
    </row>
    <row r="84" spans="1:5" s="1" customFormat="1" ht="12" customHeight="1" thickBot="1">
      <c r="A84" s="331" t="s">
        <v>334</v>
      </c>
      <c r="B84" s="385" t="s">
        <v>335</v>
      </c>
      <c r="C84" s="294">
        <f>+C62+C66+C71+C74+C78+C83</f>
        <v>0</v>
      </c>
      <c r="D84" s="294">
        <f>+D62+D66+D71+D74+D78+D83</f>
        <v>0</v>
      </c>
      <c r="E84" s="325">
        <f>+E62+E66+E71+E74+E78+E83</f>
        <v>0</v>
      </c>
    </row>
    <row r="85" spans="1:5" s="1" customFormat="1" ht="12" customHeight="1" thickBot="1">
      <c r="A85" s="339" t="s">
        <v>336</v>
      </c>
      <c r="B85" s="386" t="s">
        <v>337</v>
      </c>
      <c r="C85" s="294">
        <f>+C61+C84</f>
        <v>0</v>
      </c>
      <c r="D85" s="294">
        <f>+D61+D84</f>
        <v>0</v>
      </c>
      <c r="E85" s="325">
        <f>+E61+E84</f>
        <v>0</v>
      </c>
    </row>
    <row r="86" spans="1:5" s="1" customFormat="1" ht="12" customHeight="1">
      <c r="A86" s="341"/>
      <c r="B86" s="342"/>
      <c r="C86" s="343"/>
      <c r="D86" s="344"/>
      <c r="E86" s="345"/>
    </row>
    <row r="87" spans="1:5" s="1" customFormat="1" ht="12" customHeight="1">
      <c r="A87" s="455" t="s">
        <v>37</v>
      </c>
      <c r="B87" s="455"/>
      <c r="C87" s="455"/>
      <c r="D87" s="455"/>
      <c r="E87" s="455"/>
    </row>
    <row r="88" spans="1:5" s="1" customFormat="1" ht="12" customHeight="1" thickBot="1">
      <c r="A88" s="457" t="s">
        <v>112</v>
      </c>
      <c r="B88" s="457"/>
      <c r="C88" s="218"/>
      <c r="D88" s="314"/>
      <c r="E88" s="166" t="s">
        <v>181</v>
      </c>
    </row>
    <row r="89" spans="1:5" s="1" customFormat="1" ht="12" customHeight="1">
      <c r="A89" s="458" t="s">
        <v>60</v>
      </c>
      <c r="B89" s="460" t="s">
        <v>499</v>
      </c>
      <c r="C89" s="462" t="s">
        <v>385</v>
      </c>
      <c r="D89" s="462"/>
      <c r="E89" s="463"/>
    </row>
    <row r="90" spans="1:6" s="1" customFormat="1" ht="24" customHeight="1" thickBot="1">
      <c r="A90" s="459"/>
      <c r="B90" s="461"/>
      <c r="C90" s="225" t="s">
        <v>210</v>
      </c>
      <c r="D90" s="225" t="s">
        <v>217</v>
      </c>
      <c r="E90" s="226" t="s">
        <v>386</v>
      </c>
      <c r="F90" s="346"/>
    </row>
    <row r="91" spans="1:6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6">
        <v>5</v>
      </c>
      <c r="F91" s="346"/>
    </row>
    <row r="92" spans="1:6" s="1" customFormat="1" ht="15" customHeight="1" thickBot="1">
      <c r="A92" s="19" t="s">
        <v>9</v>
      </c>
      <c r="B92" s="23" t="s">
        <v>497</v>
      </c>
      <c r="C92" s="387">
        <f>SUM(C93:C97)</f>
        <v>0</v>
      </c>
      <c r="D92" s="284">
        <f>+D93+D94+D95+D96+D97</f>
        <v>0</v>
      </c>
      <c r="E92" s="399">
        <f>+E93+E94+E95+E96+E97</f>
        <v>0</v>
      </c>
      <c r="F92" s="346"/>
    </row>
    <row r="93" spans="1:5" s="1" customFormat="1" ht="12.75" customHeight="1">
      <c r="A93" s="14" t="s">
        <v>72</v>
      </c>
      <c r="B93" s="413" t="s">
        <v>38</v>
      </c>
      <c r="C93" s="388"/>
      <c r="D93" s="404"/>
      <c r="E93" s="400"/>
    </row>
    <row r="94" spans="1:5" ht="16.5" customHeight="1">
      <c r="A94" s="11" t="s">
        <v>73</v>
      </c>
      <c r="B94" s="414" t="s">
        <v>133</v>
      </c>
      <c r="C94" s="389"/>
      <c r="D94" s="286"/>
      <c r="E94" s="320"/>
    </row>
    <row r="95" spans="1:5" ht="15.75">
      <c r="A95" s="11" t="s">
        <v>74</v>
      </c>
      <c r="B95" s="414" t="s">
        <v>100</v>
      </c>
      <c r="C95" s="390"/>
      <c r="D95" s="288"/>
      <c r="E95" s="324"/>
    </row>
    <row r="96" spans="1:5" s="28" customFormat="1" ht="12" customHeight="1">
      <c r="A96" s="11" t="s">
        <v>75</v>
      </c>
      <c r="B96" s="415" t="s">
        <v>134</v>
      </c>
      <c r="C96" s="390"/>
      <c r="D96" s="288"/>
      <c r="E96" s="324"/>
    </row>
    <row r="97" spans="1:5" ht="12" customHeight="1">
      <c r="A97" s="11" t="s">
        <v>84</v>
      </c>
      <c r="B97" s="416" t="s">
        <v>135</v>
      </c>
      <c r="C97" s="390"/>
      <c r="D97" s="288"/>
      <c r="E97" s="324"/>
    </row>
    <row r="98" spans="1:5" ht="12" customHeight="1">
      <c r="A98" s="11" t="s">
        <v>76</v>
      </c>
      <c r="B98" s="414" t="s">
        <v>339</v>
      </c>
      <c r="C98" s="390"/>
      <c r="D98" s="288"/>
      <c r="E98" s="324"/>
    </row>
    <row r="99" spans="1:5" ht="12" customHeight="1">
      <c r="A99" s="11" t="s">
        <v>77</v>
      </c>
      <c r="B99" s="417" t="s">
        <v>340</v>
      </c>
      <c r="C99" s="390"/>
      <c r="D99" s="288"/>
      <c r="E99" s="324"/>
    </row>
    <row r="100" spans="1:5" ht="12" customHeight="1">
      <c r="A100" s="11" t="s">
        <v>85</v>
      </c>
      <c r="B100" s="414" t="s">
        <v>341</v>
      </c>
      <c r="C100" s="390"/>
      <c r="D100" s="288"/>
      <c r="E100" s="324"/>
    </row>
    <row r="101" spans="1:5" ht="12" customHeight="1">
      <c r="A101" s="11" t="s">
        <v>86</v>
      </c>
      <c r="B101" s="414" t="s">
        <v>342</v>
      </c>
      <c r="C101" s="390"/>
      <c r="D101" s="288"/>
      <c r="E101" s="324"/>
    </row>
    <row r="102" spans="1:5" ht="12" customHeight="1">
      <c r="A102" s="11" t="s">
        <v>87</v>
      </c>
      <c r="B102" s="417" t="s">
        <v>343</v>
      </c>
      <c r="C102" s="390"/>
      <c r="D102" s="288"/>
      <c r="E102" s="324"/>
    </row>
    <row r="103" spans="1:5" ht="12" customHeight="1">
      <c r="A103" s="11" t="s">
        <v>88</v>
      </c>
      <c r="B103" s="417" t="s">
        <v>344</v>
      </c>
      <c r="C103" s="390"/>
      <c r="D103" s="288"/>
      <c r="E103" s="324"/>
    </row>
    <row r="104" spans="1:5" ht="12" customHeight="1">
      <c r="A104" s="11" t="s">
        <v>90</v>
      </c>
      <c r="B104" s="414" t="s">
        <v>345</v>
      </c>
      <c r="C104" s="390"/>
      <c r="D104" s="288"/>
      <c r="E104" s="324"/>
    </row>
    <row r="105" spans="1:5" ht="12" customHeight="1">
      <c r="A105" s="10" t="s">
        <v>136</v>
      </c>
      <c r="B105" s="418" t="s">
        <v>346</v>
      </c>
      <c r="C105" s="390"/>
      <c r="D105" s="288"/>
      <c r="E105" s="324"/>
    </row>
    <row r="106" spans="1:5" ht="12" customHeight="1">
      <c r="A106" s="11" t="s">
        <v>347</v>
      </c>
      <c r="B106" s="418" t="s">
        <v>348</v>
      </c>
      <c r="C106" s="390"/>
      <c r="D106" s="288"/>
      <c r="E106" s="324"/>
    </row>
    <row r="107" spans="1:5" ht="12" customHeight="1" thickBot="1">
      <c r="A107" s="15" t="s">
        <v>349</v>
      </c>
      <c r="B107" s="419" t="s">
        <v>350</v>
      </c>
      <c r="C107" s="391"/>
      <c r="D107" s="405"/>
      <c r="E107" s="401"/>
    </row>
    <row r="108" spans="1:5" ht="12" customHeight="1" thickBot="1">
      <c r="A108" s="17" t="s">
        <v>10</v>
      </c>
      <c r="B108" s="22" t="s">
        <v>498</v>
      </c>
      <c r="C108" s="392">
        <f>+C109+C111+C113</f>
        <v>0</v>
      </c>
      <c r="D108" s="285">
        <f>+D109+D111+D113</f>
        <v>0</v>
      </c>
      <c r="E108" s="316">
        <f>+E109+E111+E113</f>
        <v>0</v>
      </c>
    </row>
    <row r="109" spans="1:5" ht="12" customHeight="1">
      <c r="A109" s="12" t="s">
        <v>78</v>
      </c>
      <c r="B109" s="414" t="s">
        <v>180</v>
      </c>
      <c r="C109" s="393"/>
      <c r="D109" s="287"/>
      <c r="E109" s="318"/>
    </row>
    <row r="110" spans="1:5" ht="12" customHeight="1">
      <c r="A110" s="12" t="s">
        <v>79</v>
      </c>
      <c r="B110" s="418" t="s">
        <v>352</v>
      </c>
      <c r="C110" s="393"/>
      <c r="D110" s="287"/>
      <c r="E110" s="318"/>
    </row>
    <row r="111" spans="1:5" ht="12" customHeight="1">
      <c r="A111" s="12" t="s">
        <v>80</v>
      </c>
      <c r="B111" s="418" t="s">
        <v>137</v>
      </c>
      <c r="C111" s="389"/>
      <c r="D111" s="286"/>
      <c r="E111" s="320"/>
    </row>
    <row r="112" spans="1:5" ht="12" customHeight="1">
      <c r="A112" s="12" t="s">
        <v>81</v>
      </c>
      <c r="B112" s="418" t="s">
        <v>353</v>
      </c>
      <c r="C112" s="394"/>
      <c r="D112" s="286"/>
      <c r="E112" s="320"/>
    </row>
    <row r="113" spans="1:5" ht="12" customHeight="1">
      <c r="A113" s="12" t="s">
        <v>82</v>
      </c>
      <c r="B113" s="420" t="s">
        <v>183</v>
      </c>
      <c r="C113" s="394"/>
      <c r="D113" s="286"/>
      <c r="E113" s="320"/>
    </row>
    <row r="114" spans="1:5" ht="12" customHeight="1">
      <c r="A114" s="12" t="s">
        <v>89</v>
      </c>
      <c r="B114" s="421" t="s">
        <v>496</v>
      </c>
      <c r="C114" s="394"/>
      <c r="D114" s="286"/>
      <c r="E114" s="320"/>
    </row>
    <row r="115" spans="1:5" ht="15.75">
      <c r="A115" s="12" t="s">
        <v>91</v>
      </c>
      <c r="B115" s="411" t="s">
        <v>354</v>
      </c>
      <c r="C115" s="394"/>
      <c r="D115" s="286"/>
      <c r="E115" s="320"/>
    </row>
    <row r="116" spans="1:5" ht="12" customHeight="1">
      <c r="A116" s="12" t="s">
        <v>138</v>
      </c>
      <c r="B116" s="414" t="s">
        <v>342</v>
      </c>
      <c r="C116" s="394"/>
      <c r="D116" s="286"/>
      <c r="E116" s="320"/>
    </row>
    <row r="117" spans="1:5" ht="12" customHeight="1">
      <c r="A117" s="12" t="s">
        <v>139</v>
      </c>
      <c r="B117" s="414" t="s">
        <v>355</v>
      </c>
      <c r="C117" s="394"/>
      <c r="D117" s="286"/>
      <c r="E117" s="320"/>
    </row>
    <row r="118" spans="1:5" ht="12" customHeight="1">
      <c r="A118" s="12" t="s">
        <v>140</v>
      </c>
      <c r="B118" s="414" t="s">
        <v>356</v>
      </c>
      <c r="C118" s="394"/>
      <c r="D118" s="286"/>
      <c r="E118" s="320"/>
    </row>
    <row r="119" spans="1:5" ht="12" customHeight="1">
      <c r="A119" s="12" t="s">
        <v>357</v>
      </c>
      <c r="B119" s="414" t="s">
        <v>345</v>
      </c>
      <c r="C119" s="394"/>
      <c r="D119" s="286"/>
      <c r="E119" s="320"/>
    </row>
    <row r="120" spans="1:5" ht="12" customHeight="1">
      <c r="A120" s="12" t="s">
        <v>358</v>
      </c>
      <c r="B120" s="414" t="s">
        <v>359</v>
      </c>
      <c r="C120" s="394"/>
      <c r="D120" s="286"/>
      <c r="E120" s="320"/>
    </row>
    <row r="121" spans="1:5" ht="12" customHeight="1" thickBot="1">
      <c r="A121" s="10" t="s">
        <v>360</v>
      </c>
      <c r="B121" s="414" t="s">
        <v>361</v>
      </c>
      <c r="C121" s="395"/>
      <c r="D121" s="288"/>
      <c r="E121" s="324"/>
    </row>
    <row r="122" spans="1:5" ht="12" customHeight="1" thickBot="1">
      <c r="A122" s="17" t="s">
        <v>11</v>
      </c>
      <c r="B122" s="66" t="s">
        <v>362</v>
      </c>
      <c r="C122" s="392">
        <f>+C123+C124</f>
        <v>0</v>
      </c>
      <c r="D122" s="285">
        <f>+D123+D124</f>
        <v>0</v>
      </c>
      <c r="E122" s="316">
        <f>+E123+E124</f>
        <v>0</v>
      </c>
    </row>
    <row r="123" spans="1:5" ht="12" customHeight="1">
      <c r="A123" s="12" t="s">
        <v>61</v>
      </c>
      <c r="B123" s="411" t="s">
        <v>48</v>
      </c>
      <c r="C123" s="393"/>
      <c r="D123" s="287"/>
      <c r="E123" s="318"/>
    </row>
    <row r="124" spans="1:5" ht="12" customHeight="1" thickBot="1">
      <c r="A124" s="13" t="s">
        <v>62</v>
      </c>
      <c r="B124" s="418" t="s">
        <v>49</v>
      </c>
      <c r="C124" s="390"/>
      <c r="D124" s="288"/>
      <c r="E124" s="324"/>
    </row>
    <row r="125" spans="1:5" ht="12" customHeight="1" thickBot="1">
      <c r="A125" s="17" t="s">
        <v>12</v>
      </c>
      <c r="B125" s="66" t="s">
        <v>363</v>
      </c>
      <c r="C125" s="392">
        <f>+C92+C108+C122</f>
        <v>0</v>
      </c>
      <c r="D125" s="285">
        <f>+D92+D108+D122</f>
        <v>0</v>
      </c>
      <c r="E125" s="316">
        <f>+E92+E108+E122</f>
        <v>0</v>
      </c>
    </row>
    <row r="126" spans="1:5" ht="12" customHeight="1" thickBot="1">
      <c r="A126" s="17" t="s">
        <v>13</v>
      </c>
      <c r="B126" s="66" t="s">
        <v>364</v>
      </c>
      <c r="C126" s="392">
        <f>+C127+C128+C129</f>
        <v>0</v>
      </c>
      <c r="D126" s="285">
        <f>+D127+D128+D129</f>
        <v>0</v>
      </c>
      <c r="E126" s="316">
        <f>+E127+E128+E129</f>
        <v>0</v>
      </c>
    </row>
    <row r="127" spans="1:5" ht="12" customHeight="1">
      <c r="A127" s="12" t="s">
        <v>65</v>
      </c>
      <c r="B127" s="411" t="s">
        <v>483</v>
      </c>
      <c r="C127" s="394"/>
      <c r="D127" s="286"/>
      <c r="E127" s="320"/>
    </row>
    <row r="128" spans="1:5" ht="12" customHeight="1">
      <c r="A128" s="12" t="s">
        <v>66</v>
      </c>
      <c r="B128" s="411" t="s">
        <v>484</v>
      </c>
      <c r="C128" s="394"/>
      <c r="D128" s="286"/>
      <c r="E128" s="320"/>
    </row>
    <row r="129" spans="1:5" ht="12" customHeight="1" thickBot="1">
      <c r="A129" s="10" t="s">
        <v>67</v>
      </c>
      <c r="B129" s="422" t="s">
        <v>485</v>
      </c>
      <c r="C129" s="394"/>
      <c r="D129" s="286"/>
      <c r="E129" s="320"/>
    </row>
    <row r="130" spans="1:5" ht="12" customHeight="1" thickBot="1">
      <c r="A130" s="17" t="s">
        <v>14</v>
      </c>
      <c r="B130" s="66" t="s">
        <v>368</v>
      </c>
      <c r="C130" s="392">
        <f>+C131+C132+C133+C134</f>
        <v>0</v>
      </c>
      <c r="D130" s="285">
        <f>+D131+D132+D133+D134</f>
        <v>0</v>
      </c>
      <c r="E130" s="316">
        <f>+E131+E132+E133+E134</f>
        <v>0</v>
      </c>
    </row>
    <row r="131" spans="1:5" ht="12" customHeight="1">
      <c r="A131" s="12" t="s">
        <v>68</v>
      </c>
      <c r="B131" s="411" t="s">
        <v>486</v>
      </c>
      <c r="C131" s="394"/>
      <c r="D131" s="286"/>
      <c r="E131" s="320"/>
    </row>
    <row r="132" spans="1:5" ht="12" customHeight="1">
      <c r="A132" s="12" t="s">
        <v>69</v>
      </c>
      <c r="B132" s="411" t="s">
        <v>487</v>
      </c>
      <c r="C132" s="394"/>
      <c r="D132" s="286"/>
      <c r="E132" s="320"/>
    </row>
    <row r="133" spans="1:5" ht="12" customHeight="1">
      <c r="A133" s="12" t="s">
        <v>272</v>
      </c>
      <c r="B133" s="411" t="s">
        <v>488</v>
      </c>
      <c r="C133" s="394"/>
      <c r="D133" s="286"/>
      <c r="E133" s="320"/>
    </row>
    <row r="134" spans="1:5" ht="12" customHeight="1" thickBot="1">
      <c r="A134" s="10" t="s">
        <v>274</v>
      </c>
      <c r="B134" s="422" t="s">
        <v>489</v>
      </c>
      <c r="C134" s="394"/>
      <c r="D134" s="286"/>
      <c r="E134" s="320"/>
    </row>
    <row r="135" spans="1:5" ht="12" customHeight="1" thickBot="1">
      <c r="A135" s="17" t="s">
        <v>15</v>
      </c>
      <c r="B135" s="66" t="s">
        <v>373</v>
      </c>
      <c r="C135" s="396">
        <f>+C136+C137+C138+C139</f>
        <v>0</v>
      </c>
      <c r="D135" s="294">
        <f>+D136+D137+D138+D139</f>
        <v>0</v>
      </c>
      <c r="E135" s="325">
        <f>+E136+E137+E138+E139</f>
        <v>0</v>
      </c>
    </row>
    <row r="136" spans="1:5" ht="12" customHeight="1">
      <c r="A136" s="12" t="s">
        <v>70</v>
      </c>
      <c r="B136" s="411" t="s">
        <v>374</v>
      </c>
      <c r="C136" s="394"/>
      <c r="D136" s="286"/>
      <c r="E136" s="320"/>
    </row>
    <row r="137" spans="1:5" ht="12" customHeight="1">
      <c r="A137" s="12" t="s">
        <v>71</v>
      </c>
      <c r="B137" s="411" t="s">
        <v>375</v>
      </c>
      <c r="C137" s="394"/>
      <c r="D137" s="286"/>
      <c r="E137" s="320"/>
    </row>
    <row r="138" spans="1:5" ht="12" customHeight="1">
      <c r="A138" s="12" t="s">
        <v>281</v>
      </c>
      <c r="B138" s="411" t="s">
        <v>490</v>
      </c>
      <c r="C138" s="394"/>
      <c r="D138" s="286"/>
      <c r="E138" s="320"/>
    </row>
    <row r="139" spans="1:5" ht="12" customHeight="1" thickBot="1">
      <c r="A139" s="10" t="s">
        <v>283</v>
      </c>
      <c r="B139" s="422" t="s">
        <v>419</v>
      </c>
      <c r="C139" s="394"/>
      <c r="D139" s="286"/>
      <c r="E139" s="320"/>
    </row>
    <row r="140" spans="1:5" ht="12" customHeight="1" thickBot="1">
      <c r="A140" s="17" t="s">
        <v>16</v>
      </c>
      <c r="B140" s="66" t="s">
        <v>378</v>
      </c>
      <c r="C140" s="397">
        <f>+C141+C142+C143+C144</f>
        <v>0</v>
      </c>
      <c r="D140" s="406">
        <f>+D141+D142+D143+D144</f>
        <v>0</v>
      </c>
      <c r="E140" s="402">
        <f>+E141+E142+E143+E144</f>
        <v>0</v>
      </c>
    </row>
    <row r="141" spans="1:5" ht="12" customHeight="1">
      <c r="A141" s="12" t="s">
        <v>131</v>
      </c>
      <c r="B141" s="411" t="s">
        <v>379</v>
      </c>
      <c r="C141" s="394"/>
      <c r="D141" s="286"/>
      <c r="E141" s="320"/>
    </row>
    <row r="142" spans="1:5" ht="12" customHeight="1">
      <c r="A142" s="12" t="s">
        <v>132</v>
      </c>
      <c r="B142" s="411" t="s">
        <v>380</v>
      </c>
      <c r="C142" s="394"/>
      <c r="D142" s="286"/>
      <c r="E142" s="320"/>
    </row>
    <row r="143" spans="1:5" ht="12" customHeight="1">
      <c r="A143" s="12" t="s">
        <v>182</v>
      </c>
      <c r="B143" s="411" t="s">
        <v>381</v>
      </c>
      <c r="C143" s="394"/>
      <c r="D143" s="286"/>
      <c r="E143" s="320"/>
    </row>
    <row r="144" spans="1:5" ht="12" customHeight="1" thickBot="1">
      <c r="A144" s="12" t="s">
        <v>289</v>
      </c>
      <c r="B144" s="411" t="s">
        <v>382</v>
      </c>
      <c r="C144" s="394"/>
      <c r="D144" s="286"/>
      <c r="E144" s="320"/>
    </row>
    <row r="145" spans="1:5" ht="12" customHeight="1" thickBot="1">
      <c r="A145" s="17" t="s">
        <v>17</v>
      </c>
      <c r="B145" s="66" t="s">
        <v>383</v>
      </c>
      <c r="C145" s="398">
        <f>+C126+C130+C135+C140</f>
        <v>0</v>
      </c>
      <c r="D145" s="407">
        <f>+D126+D130+D135+D140</f>
        <v>0</v>
      </c>
      <c r="E145" s="403">
        <f>+E126+E130+E135+E140</f>
        <v>0</v>
      </c>
    </row>
    <row r="146" spans="1:5" ht="12" customHeight="1" thickBot="1">
      <c r="A146" s="155" t="s">
        <v>18</v>
      </c>
      <c r="B146" s="412" t="s">
        <v>384</v>
      </c>
      <c r="C146" s="398">
        <f>+C125+C145</f>
        <v>0</v>
      </c>
      <c r="D146" s="407">
        <f>+D125+D145</f>
        <v>0</v>
      </c>
      <c r="E146" s="403">
        <f>+E125+E145</f>
        <v>0</v>
      </c>
    </row>
    <row r="147" ht="12" customHeight="1">
      <c r="C147" s="217"/>
    </row>
    <row r="148" spans="1:5" ht="18" customHeight="1">
      <c r="A148" s="464" t="s">
        <v>387</v>
      </c>
      <c r="B148" s="464"/>
      <c r="C148" s="464"/>
      <c r="D148" s="464"/>
      <c r="E148" s="464"/>
    </row>
    <row r="149" spans="1:7" ht="12" customHeight="1" thickBot="1">
      <c r="A149" s="456" t="s">
        <v>113</v>
      </c>
      <c r="B149" s="456"/>
      <c r="C149" s="314"/>
      <c r="D149" s="314"/>
      <c r="E149" s="166" t="s">
        <v>181</v>
      </c>
      <c r="F149" s="217"/>
      <c r="G149" s="217"/>
    </row>
    <row r="150" spans="1:7" ht="12" customHeight="1" thickBot="1">
      <c r="A150" s="17">
        <v>1</v>
      </c>
      <c r="B150" s="22" t="s">
        <v>388</v>
      </c>
      <c r="C150" s="349">
        <f>+C61-C125</f>
        <v>0</v>
      </c>
      <c r="D150" s="349">
        <f>+D61-D125</f>
        <v>0</v>
      </c>
      <c r="E150" s="350">
        <f>+E61-E125</f>
        <v>0</v>
      </c>
      <c r="F150" s="217"/>
      <c r="G150" s="217"/>
    </row>
    <row r="151" spans="1:7" ht="12" customHeight="1" thickBot="1">
      <c r="A151" s="17" t="s">
        <v>10</v>
      </c>
      <c r="B151" s="22" t="s">
        <v>389</v>
      </c>
      <c r="C151" s="349">
        <f>+C84-C145</f>
        <v>0</v>
      </c>
      <c r="D151" s="349">
        <f>+D84-D145</f>
        <v>0</v>
      </c>
      <c r="E151" s="350">
        <f>+E84-E145</f>
        <v>0</v>
      </c>
      <c r="F151" s="217"/>
      <c r="G151" s="217"/>
    </row>
    <row r="152" spans="3:6" ht="15" customHeight="1">
      <c r="C152" s="62"/>
      <c r="D152" s="62"/>
      <c r="E152" s="62"/>
      <c r="F152" s="62"/>
    </row>
    <row r="153" s="1" customFormat="1" ht="12.75" customHeight="1"/>
    <row r="154" ht="15.75">
      <c r="C154" s="217"/>
    </row>
    <row r="155" ht="15.75">
      <c r="C155" s="217"/>
    </row>
    <row r="156" ht="15.75">
      <c r="C156" s="217"/>
    </row>
    <row r="157" ht="16.5" customHeight="1">
      <c r="C157" s="217"/>
    </row>
    <row r="158" ht="15.75">
      <c r="C158" s="217"/>
    </row>
    <row r="159" ht="15.75">
      <c r="C159" s="217"/>
    </row>
    <row r="160" ht="15.75">
      <c r="C160" s="217"/>
    </row>
    <row r="161" ht="15.75">
      <c r="C161" s="217"/>
    </row>
    <row r="162" ht="15.75">
      <c r="C162" s="217"/>
    </row>
    <row r="163" spans="6:7" s="217" customFormat="1" ht="15.75">
      <c r="F163" s="27"/>
      <c r="G163" s="27"/>
    </row>
    <row r="164" spans="6:7" s="217" customFormat="1" ht="15.75">
      <c r="F164" s="27"/>
      <c r="G164" s="27"/>
    </row>
    <row r="165" spans="6:7" s="217" customFormat="1" ht="15.75">
      <c r="F165" s="27"/>
      <c r="G165" s="27"/>
    </row>
    <row r="166" spans="6:7" s="217" customFormat="1" ht="15.75">
      <c r="F166" s="27"/>
      <c r="G166" s="27"/>
    </row>
  </sheetData>
  <sheetProtection sheet="1" objects="1" scenarios="1"/>
  <mergeCells count="12">
    <mergeCell ref="A1:E1"/>
    <mergeCell ref="A2:B2"/>
    <mergeCell ref="A3:A4"/>
    <mergeCell ref="B3:B4"/>
    <mergeCell ref="C3:E3"/>
    <mergeCell ref="A87:E87"/>
    <mergeCell ref="A88:B88"/>
    <mergeCell ref="A148:E148"/>
    <mergeCell ref="A149:B149"/>
    <mergeCell ref="A89:A90"/>
    <mergeCell ref="B89:B90"/>
    <mergeCell ref="C89:E89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CE,Félkövér"&amp;12&amp;U
..............................Önkormányzat
2014. ÉVI KÖLTSÉGVETÉS
ÖNKÉNT VÁLLALT FELADATAINAK MÉRLEGE&amp;R&amp;"Times New Roman CE,Félkövér dőlt"&amp;11 1.3. melléklet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66"/>
  <sheetViews>
    <sheetView zoomScale="120" zoomScaleNormal="120" zoomScaleSheetLayoutView="130" workbookViewId="0" topLeftCell="A1">
      <selection activeCell="C33" sqref="C33"/>
    </sheetView>
  </sheetViews>
  <sheetFormatPr defaultColWidth="9.00390625" defaultRowHeight="12.75"/>
  <cols>
    <col min="1" max="1" width="9.00390625" style="217" customWidth="1"/>
    <col min="2" max="2" width="75.875" style="217" customWidth="1"/>
    <col min="3" max="3" width="15.50390625" style="218" customWidth="1"/>
    <col min="4" max="5" width="15.50390625" style="217" customWidth="1"/>
    <col min="6" max="6" width="9.00390625" style="27" customWidth="1"/>
    <col min="7" max="16384" width="9.375" style="27" customWidth="1"/>
  </cols>
  <sheetData>
    <row r="1" spans="1:5" ht="15.75" customHeight="1">
      <c r="A1" s="455" t="s">
        <v>6</v>
      </c>
      <c r="B1" s="455"/>
      <c r="C1" s="455"/>
      <c r="D1" s="455"/>
      <c r="E1" s="455"/>
    </row>
    <row r="2" spans="1:5" ht="15.75" customHeight="1" thickBot="1">
      <c r="A2" s="456" t="s">
        <v>111</v>
      </c>
      <c r="B2" s="456"/>
      <c r="D2" s="314"/>
      <c r="E2" s="166" t="s">
        <v>181</v>
      </c>
    </row>
    <row r="3" spans="1:5" ht="15.75" customHeight="1">
      <c r="A3" s="458" t="s">
        <v>60</v>
      </c>
      <c r="B3" s="460" t="s">
        <v>8</v>
      </c>
      <c r="C3" s="462" t="s">
        <v>385</v>
      </c>
      <c r="D3" s="462"/>
      <c r="E3" s="463"/>
    </row>
    <row r="4" spans="1:5" ht="37.5" customHeight="1" thickBot="1">
      <c r="A4" s="459"/>
      <c r="B4" s="461"/>
      <c r="C4" s="225" t="s">
        <v>210</v>
      </c>
      <c r="D4" s="225" t="s">
        <v>217</v>
      </c>
      <c r="E4" s="226" t="s">
        <v>386</v>
      </c>
    </row>
    <row r="5" spans="1:5" s="28" customFormat="1" ht="12" customHeight="1" thickBot="1">
      <c r="A5" s="24">
        <v>1</v>
      </c>
      <c r="B5" s="25">
        <v>2</v>
      </c>
      <c r="C5" s="25">
        <v>3</v>
      </c>
      <c r="D5" s="25">
        <v>4</v>
      </c>
      <c r="E5" s="315">
        <v>5</v>
      </c>
    </row>
    <row r="6" spans="1:5" s="1" customFormat="1" ht="12" customHeight="1" thickBot="1">
      <c r="A6" s="17" t="s">
        <v>9</v>
      </c>
      <c r="B6" s="423" t="s">
        <v>222</v>
      </c>
      <c r="C6" s="285">
        <f>+C7+C8+C9+C10+C11+C12</f>
        <v>0</v>
      </c>
      <c r="D6" s="285">
        <f>+D7+D8+D9+D10+D11+D12</f>
        <v>0</v>
      </c>
      <c r="E6" s="316">
        <f>+E7+E8+E9+E10+E11+E12</f>
        <v>0</v>
      </c>
    </row>
    <row r="7" spans="1:5" s="1" customFormat="1" ht="12" customHeight="1">
      <c r="A7" s="12" t="s">
        <v>72</v>
      </c>
      <c r="B7" s="424" t="s">
        <v>223</v>
      </c>
      <c r="C7" s="287"/>
      <c r="D7" s="287"/>
      <c r="E7" s="318"/>
    </row>
    <row r="8" spans="1:5" s="1" customFormat="1" ht="12" customHeight="1">
      <c r="A8" s="11" t="s">
        <v>73</v>
      </c>
      <c r="B8" s="421" t="s">
        <v>224</v>
      </c>
      <c r="C8" s="286"/>
      <c r="D8" s="286"/>
      <c r="E8" s="320"/>
    </row>
    <row r="9" spans="1:5" s="1" customFormat="1" ht="12" customHeight="1">
      <c r="A9" s="11" t="s">
        <v>74</v>
      </c>
      <c r="B9" s="421" t="s">
        <v>225</v>
      </c>
      <c r="C9" s="286"/>
      <c r="D9" s="286"/>
      <c r="E9" s="320"/>
    </row>
    <row r="10" spans="1:5" s="1" customFormat="1" ht="12" customHeight="1">
      <c r="A10" s="11" t="s">
        <v>75</v>
      </c>
      <c r="B10" s="421" t="s">
        <v>226</v>
      </c>
      <c r="C10" s="286"/>
      <c r="D10" s="286"/>
      <c r="E10" s="320"/>
    </row>
    <row r="11" spans="1:5" s="1" customFormat="1" ht="12" customHeight="1">
      <c r="A11" s="11" t="s">
        <v>107</v>
      </c>
      <c r="B11" s="421" t="s">
        <v>227</v>
      </c>
      <c r="C11" s="321"/>
      <c r="D11" s="321"/>
      <c r="E11" s="408"/>
    </row>
    <row r="12" spans="1:5" s="1" customFormat="1" ht="12" customHeight="1" thickBot="1">
      <c r="A12" s="13" t="s">
        <v>76</v>
      </c>
      <c r="B12" s="420" t="s">
        <v>228</v>
      </c>
      <c r="C12" s="323"/>
      <c r="D12" s="323"/>
      <c r="E12" s="409"/>
    </row>
    <row r="13" spans="1:5" s="1" customFormat="1" ht="12" customHeight="1" thickBot="1">
      <c r="A13" s="17" t="s">
        <v>10</v>
      </c>
      <c r="B13" s="425" t="s">
        <v>229</v>
      </c>
      <c r="C13" s="285">
        <f>+C14+C15+C16+C17+C18</f>
        <v>0</v>
      </c>
      <c r="D13" s="285">
        <f>+D14+D15+D16+D17+D18</f>
        <v>0</v>
      </c>
      <c r="E13" s="316">
        <f>+E14+E15+E16+E17+E18</f>
        <v>0</v>
      </c>
    </row>
    <row r="14" spans="1:5" s="1" customFormat="1" ht="12" customHeight="1">
      <c r="A14" s="12" t="s">
        <v>78</v>
      </c>
      <c r="B14" s="424" t="s">
        <v>230</v>
      </c>
      <c r="C14" s="287"/>
      <c r="D14" s="287"/>
      <c r="E14" s="318"/>
    </row>
    <row r="15" spans="1:5" s="1" customFormat="1" ht="12" customHeight="1">
      <c r="A15" s="11" t="s">
        <v>79</v>
      </c>
      <c r="B15" s="421" t="s">
        <v>231</v>
      </c>
      <c r="C15" s="286"/>
      <c r="D15" s="286"/>
      <c r="E15" s="320"/>
    </row>
    <row r="16" spans="1:5" s="1" customFormat="1" ht="12" customHeight="1">
      <c r="A16" s="11" t="s">
        <v>80</v>
      </c>
      <c r="B16" s="421" t="s">
        <v>492</v>
      </c>
      <c r="C16" s="286"/>
      <c r="D16" s="286"/>
      <c r="E16" s="320"/>
    </row>
    <row r="17" spans="1:5" s="1" customFormat="1" ht="12" customHeight="1">
      <c r="A17" s="11" t="s">
        <v>81</v>
      </c>
      <c r="B17" s="421" t="s">
        <v>493</v>
      </c>
      <c r="C17" s="286"/>
      <c r="D17" s="286"/>
      <c r="E17" s="320"/>
    </row>
    <row r="18" spans="1:5" s="1" customFormat="1" ht="12" customHeight="1">
      <c r="A18" s="11" t="s">
        <v>82</v>
      </c>
      <c r="B18" s="421" t="s">
        <v>234</v>
      </c>
      <c r="C18" s="286"/>
      <c r="D18" s="286"/>
      <c r="E18" s="320"/>
    </row>
    <row r="19" spans="1:5" s="1" customFormat="1" ht="12" customHeight="1" thickBot="1">
      <c r="A19" s="13" t="s">
        <v>89</v>
      </c>
      <c r="B19" s="420" t="s">
        <v>235</v>
      </c>
      <c r="C19" s="288"/>
      <c r="D19" s="288"/>
      <c r="E19" s="324"/>
    </row>
    <row r="20" spans="1:5" s="1" customFormat="1" ht="12" customHeight="1" thickBot="1">
      <c r="A20" s="17" t="s">
        <v>11</v>
      </c>
      <c r="B20" s="423" t="s">
        <v>236</v>
      </c>
      <c r="C20" s="285">
        <f>+C21+C22+C23+C24+C25</f>
        <v>0</v>
      </c>
      <c r="D20" s="285">
        <f>+D21+D22+D23+D24+D25</f>
        <v>0</v>
      </c>
      <c r="E20" s="316">
        <f>+E21+E22+E23+E24+E25</f>
        <v>0</v>
      </c>
    </row>
    <row r="21" spans="1:5" s="1" customFormat="1" ht="12" customHeight="1">
      <c r="A21" s="12" t="s">
        <v>61</v>
      </c>
      <c r="B21" s="424" t="s">
        <v>237</v>
      </c>
      <c r="C21" s="287"/>
      <c r="D21" s="287"/>
      <c r="E21" s="318"/>
    </row>
    <row r="22" spans="1:5" s="1" customFormat="1" ht="12" customHeight="1">
      <c r="A22" s="11" t="s">
        <v>62</v>
      </c>
      <c r="B22" s="421" t="s">
        <v>238</v>
      </c>
      <c r="C22" s="286"/>
      <c r="D22" s="286"/>
      <c r="E22" s="320"/>
    </row>
    <row r="23" spans="1:5" s="1" customFormat="1" ht="12" customHeight="1">
      <c r="A23" s="11" t="s">
        <v>63</v>
      </c>
      <c r="B23" s="421" t="s">
        <v>494</v>
      </c>
      <c r="C23" s="286"/>
      <c r="D23" s="286"/>
      <c r="E23" s="320"/>
    </row>
    <row r="24" spans="1:5" s="1" customFormat="1" ht="12" customHeight="1">
      <c r="A24" s="11" t="s">
        <v>64</v>
      </c>
      <c r="B24" s="421" t="s">
        <v>495</v>
      </c>
      <c r="C24" s="286"/>
      <c r="D24" s="286"/>
      <c r="E24" s="320"/>
    </row>
    <row r="25" spans="1:5" s="1" customFormat="1" ht="12" customHeight="1">
      <c r="A25" s="11" t="s">
        <v>121</v>
      </c>
      <c r="B25" s="421" t="s">
        <v>241</v>
      </c>
      <c r="C25" s="286"/>
      <c r="D25" s="286"/>
      <c r="E25" s="320"/>
    </row>
    <row r="26" spans="1:5" s="1" customFormat="1" ht="12" customHeight="1" thickBot="1">
      <c r="A26" s="13" t="s">
        <v>122</v>
      </c>
      <c r="B26" s="420" t="s">
        <v>242</v>
      </c>
      <c r="C26" s="288"/>
      <c r="D26" s="288"/>
      <c r="E26" s="324"/>
    </row>
    <row r="27" spans="1:5" s="1" customFormat="1" ht="12" customHeight="1" thickBot="1">
      <c r="A27" s="17" t="s">
        <v>123</v>
      </c>
      <c r="B27" s="423" t="s">
        <v>243</v>
      </c>
      <c r="C27" s="294">
        <f>+C28+C31+C32+C33</f>
        <v>0</v>
      </c>
      <c r="D27" s="294">
        <f>+D28+D31+D32+D33</f>
        <v>0</v>
      </c>
      <c r="E27" s="325">
        <f>+E28+E31+E32+E33</f>
        <v>0</v>
      </c>
    </row>
    <row r="28" spans="1:5" s="1" customFormat="1" ht="12" customHeight="1">
      <c r="A28" s="12" t="s">
        <v>244</v>
      </c>
      <c r="B28" s="424" t="s">
        <v>245</v>
      </c>
      <c r="C28" s="326">
        <f>+C29+C30</f>
        <v>0</v>
      </c>
      <c r="D28" s="326">
        <f>+D29+D30</f>
        <v>0</v>
      </c>
      <c r="E28" s="327">
        <f>+E29+E30</f>
        <v>0</v>
      </c>
    </row>
    <row r="29" spans="1:5" s="1" customFormat="1" ht="12" customHeight="1">
      <c r="A29" s="11" t="s">
        <v>246</v>
      </c>
      <c r="B29" s="421" t="s">
        <v>247</v>
      </c>
      <c r="C29" s="286"/>
      <c r="D29" s="286"/>
      <c r="E29" s="320"/>
    </row>
    <row r="30" spans="1:5" s="1" customFormat="1" ht="12" customHeight="1">
      <c r="A30" s="11" t="s">
        <v>248</v>
      </c>
      <c r="B30" s="421" t="s">
        <v>249</v>
      </c>
      <c r="C30" s="286"/>
      <c r="D30" s="286"/>
      <c r="E30" s="320"/>
    </row>
    <row r="31" spans="1:5" s="1" customFormat="1" ht="12" customHeight="1">
      <c r="A31" s="11" t="s">
        <v>250</v>
      </c>
      <c r="B31" s="421" t="s">
        <v>251</v>
      </c>
      <c r="C31" s="286"/>
      <c r="D31" s="286"/>
      <c r="E31" s="320"/>
    </row>
    <row r="32" spans="1:5" s="1" customFormat="1" ht="12" customHeight="1">
      <c r="A32" s="11" t="s">
        <v>252</v>
      </c>
      <c r="B32" s="421" t="s">
        <v>253</v>
      </c>
      <c r="C32" s="286"/>
      <c r="D32" s="286"/>
      <c r="E32" s="320"/>
    </row>
    <row r="33" spans="1:5" s="1" customFormat="1" ht="12" customHeight="1" thickBot="1">
      <c r="A33" s="13" t="s">
        <v>254</v>
      </c>
      <c r="B33" s="420" t="s">
        <v>255</v>
      </c>
      <c r="C33" s="288"/>
      <c r="D33" s="288"/>
      <c r="E33" s="324"/>
    </row>
    <row r="34" spans="1:5" s="1" customFormat="1" ht="12" customHeight="1" thickBot="1">
      <c r="A34" s="17" t="s">
        <v>13</v>
      </c>
      <c r="B34" s="423" t="s">
        <v>256</v>
      </c>
      <c r="C34" s="285">
        <f>SUM(C35:C44)</f>
        <v>0</v>
      </c>
      <c r="D34" s="285">
        <f>SUM(D35:D44)</f>
        <v>0</v>
      </c>
      <c r="E34" s="316">
        <f>SUM(E35:E44)</f>
        <v>0</v>
      </c>
    </row>
    <row r="35" spans="1:5" s="1" customFormat="1" ht="12" customHeight="1">
      <c r="A35" s="12" t="s">
        <v>65</v>
      </c>
      <c r="B35" s="424" t="s">
        <v>257</v>
      </c>
      <c r="C35" s="287"/>
      <c r="D35" s="287"/>
      <c r="E35" s="318"/>
    </row>
    <row r="36" spans="1:5" s="1" customFormat="1" ht="12" customHeight="1">
      <c r="A36" s="11" t="s">
        <v>66</v>
      </c>
      <c r="B36" s="421" t="s">
        <v>258</v>
      </c>
      <c r="C36" s="286"/>
      <c r="D36" s="286"/>
      <c r="E36" s="320"/>
    </row>
    <row r="37" spans="1:5" s="1" customFormat="1" ht="12" customHeight="1">
      <c r="A37" s="11" t="s">
        <v>67</v>
      </c>
      <c r="B37" s="421" t="s">
        <v>259</v>
      </c>
      <c r="C37" s="286"/>
      <c r="D37" s="286"/>
      <c r="E37" s="320"/>
    </row>
    <row r="38" spans="1:5" s="1" customFormat="1" ht="12" customHeight="1">
      <c r="A38" s="11" t="s">
        <v>125</v>
      </c>
      <c r="B38" s="421" t="s">
        <v>260</v>
      </c>
      <c r="C38" s="286"/>
      <c r="D38" s="286"/>
      <c r="E38" s="320"/>
    </row>
    <row r="39" spans="1:5" s="1" customFormat="1" ht="12" customHeight="1">
      <c r="A39" s="11" t="s">
        <v>126</v>
      </c>
      <c r="B39" s="421" t="s">
        <v>261</v>
      </c>
      <c r="C39" s="286"/>
      <c r="D39" s="286"/>
      <c r="E39" s="320"/>
    </row>
    <row r="40" spans="1:5" s="1" customFormat="1" ht="12" customHeight="1">
      <c r="A40" s="11" t="s">
        <v>127</v>
      </c>
      <c r="B40" s="421" t="s">
        <v>262</v>
      </c>
      <c r="C40" s="286"/>
      <c r="D40" s="286"/>
      <c r="E40" s="320"/>
    </row>
    <row r="41" spans="1:5" s="1" customFormat="1" ht="12" customHeight="1">
      <c r="A41" s="11" t="s">
        <v>128</v>
      </c>
      <c r="B41" s="421" t="s">
        <v>263</v>
      </c>
      <c r="C41" s="286"/>
      <c r="D41" s="286"/>
      <c r="E41" s="320"/>
    </row>
    <row r="42" spans="1:5" s="1" customFormat="1" ht="12" customHeight="1">
      <c r="A42" s="11" t="s">
        <v>129</v>
      </c>
      <c r="B42" s="421" t="s">
        <v>264</v>
      </c>
      <c r="C42" s="286"/>
      <c r="D42" s="286"/>
      <c r="E42" s="320"/>
    </row>
    <row r="43" spans="1:5" s="1" customFormat="1" ht="12" customHeight="1">
      <c r="A43" s="11" t="s">
        <v>265</v>
      </c>
      <c r="B43" s="421" t="s">
        <v>266</v>
      </c>
      <c r="C43" s="289"/>
      <c r="D43" s="289"/>
      <c r="E43" s="328"/>
    </row>
    <row r="44" spans="1:5" s="1" customFormat="1" ht="12" customHeight="1" thickBot="1">
      <c r="A44" s="13" t="s">
        <v>267</v>
      </c>
      <c r="B44" s="420" t="s">
        <v>268</v>
      </c>
      <c r="C44" s="290"/>
      <c r="D44" s="290"/>
      <c r="E44" s="329"/>
    </row>
    <row r="45" spans="1:5" s="1" customFormat="1" ht="12" customHeight="1" thickBot="1">
      <c r="A45" s="17" t="s">
        <v>14</v>
      </c>
      <c r="B45" s="423" t="s">
        <v>269</v>
      </c>
      <c r="C45" s="285">
        <f>SUM(C46:C50)</f>
        <v>0</v>
      </c>
      <c r="D45" s="285">
        <f>SUM(D46:D50)</f>
        <v>0</v>
      </c>
      <c r="E45" s="316">
        <f>SUM(E46:E50)</f>
        <v>0</v>
      </c>
    </row>
    <row r="46" spans="1:5" s="1" customFormat="1" ht="12" customHeight="1">
      <c r="A46" s="12" t="s">
        <v>68</v>
      </c>
      <c r="B46" s="424" t="s">
        <v>270</v>
      </c>
      <c r="C46" s="292"/>
      <c r="D46" s="292"/>
      <c r="E46" s="330"/>
    </row>
    <row r="47" spans="1:5" s="1" customFormat="1" ht="12" customHeight="1">
      <c r="A47" s="11" t="s">
        <v>69</v>
      </c>
      <c r="B47" s="421" t="s">
        <v>271</v>
      </c>
      <c r="C47" s="289"/>
      <c r="D47" s="289"/>
      <c r="E47" s="328"/>
    </row>
    <row r="48" spans="1:5" s="1" customFormat="1" ht="12" customHeight="1">
      <c r="A48" s="11" t="s">
        <v>272</v>
      </c>
      <c r="B48" s="421" t="s">
        <v>273</v>
      </c>
      <c r="C48" s="289"/>
      <c r="D48" s="289"/>
      <c r="E48" s="328"/>
    </row>
    <row r="49" spans="1:5" s="1" customFormat="1" ht="12" customHeight="1">
      <c r="A49" s="11" t="s">
        <v>274</v>
      </c>
      <c r="B49" s="421" t="s">
        <v>275</v>
      </c>
      <c r="C49" s="289"/>
      <c r="D49" s="289"/>
      <c r="E49" s="328"/>
    </row>
    <row r="50" spans="1:5" s="1" customFormat="1" ht="12" customHeight="1" thickBot="1">
      <c r="A50" s="13" t="s">
        <v>276</v>
      </c>
      <c r="B50" s="420" t="s">
        <v>277</v>
      </c>
      <c r="C50" s="290"/>
      <c r="D50" s="290"/>
      <c r="E50" s="329"/>
    </row>
    <row r="51" spans="1:5" s="1" customFormat="1" ht="12" customHeight="1" thickBot="1">
      <c r="A51" s="17" t="s">
        <v>130</v>
      </c>
      <c r="B51" s="423" t="s">
        <v>278</v>
      </c>
      <c r="C51" s="285">
        <f>SUM(C52:C54)</f>
        <v>0</v>
      </c>
      <c r="D51" s="285">
        <f>SUM(D52:D54)</f>
        <v>0</v>
      </c>
      <c r="E51" s="316">
        <f>SUM(E52:E54)</f>
        <v>0</v>
      </c>
    </row>
    <row r="52" spans="1:5" s="1" customFormat="1" ht="12" customHeight="1">
      <c r="A52" s="12" t="s">
        <v>70</v>
      </c>
      <c r="B52" s="424" t="s">
        <v>279</v>
      </c>
      <c r="C52" s="287"/>
      <c r="D52" s="287"/>
      <c r="E52" s="318"/>
    </row>
    <row r="53" spans="1:5" s="1" customFormat="1" ht="12" customHeight="1">
      <c r="A53" s="11" t="s">
        <v>71</v>
      </c>
      <c r="B53" s="421" t="s">
        <v>280</v>
      </c>
      <c r="C53" s="286"/>
      <c r="D53" s="286"/>
      <c r="E53" s="320"/>
    </row>
    <row r="54" spans="1:5" s="1" customFormat="1" ht="12" customHeight="1">
      <c r="A54" s="11" t="s">
        <v>281</v>
      </c>
      <c r="B54" s="421" t="s">
        <v>282</v>
      </c>
      <c r="C54" s="286"/>
      <c r="D54" s="286"/>
      <c r="E54" s="320"/>
    </row>
    <row r="55" spans="1:5" s="1" customFormat="1" ht="12" customHeight="1" thickBot="1">
      <c r="A55" s="13" t="s">
        <v>283</v>
      </c>
      <c r="B55" s="420" t="s">
        <v>284</v>
      </c>
      <c r="C55" s="288"/>
      <c r="D55" s="288"/>
      <c r="E55" s="324"/>
    </row>
    <row r="56" spans="1:5" s="1" customFormat="1" ht="12" customHeight="1" thickBot="1">
      <c r="A56" s="17" t="s">
        <v>16</v>
      </c>
      <c r="B56" s="425" t="s">
        <v>285</v>
      </c>
      <c r="C56" s="285">
        <f>SUM(C57:C59)</f>
        <v>0</v>
      </c>
      <c r="D56" s="285">
        <f>SUM(D57:D59)</f>
        <v>0</v>
      </c>
      <c r="E56" s="316">
        <f>SUM(E57:E59)</f>
        <v>0</v>
      </c>
    </row>
    <row r="57" spans="1:5" s="1" customFormat="1" ht="12" customHeight="1">
      <c r="A57" s="11" t="s">
        <v>131</v>
      </c>
      <c r="B57" s="424" t="s">
        <v>286</v>
      </c>
      <c r="C57" s="289"/>
      <c r="D57" s="289"/>
      <c r="E57" s="328"/>
    </row>
    <row r="58" spans="1:5" s="1" customFormat="1" ht="12" customHeight="1">
      <c r="A58" s="11" t="s">
        <v>132</v>
      </c>
      <c r="B58" s="421" t="s">
        <v>287</v>
      </c>
      <c r="C58" s="289"/>
      <c r="D58" s="289"/>
      <c r="E58" s="328"/>
    </row>
    <row r="59" spans="1:5" s="1" customFormat="1" ht="12" customHeight="1">
      <c r="A59" s="11" t="s">
        <v>182</v>
      </c>
      <c r="B59" s="421" t="s">
        <v>288</v>
      </c>
      <c r="C59" s="289"/>
      <c r="D59" s="289"/>
      <c r="E59" s="328"/>
    </row>
    <row r="60" spans="1:5" s="1" customFormat="1" ht="12" customHeight="1" thickBot="1">
      <c r="A60" s="11" t="s">
        <v>289</v>
      </c>
      <c r="B60" s="420" t="s">
        <v>290</v>
      </c>
      <c r="C60" s="289"/>
      <c r="D60" s="289"/>
      <c r="E60" s="328"/>
    </row>
    <row r="61" spans="1:5" s="1" customFormat="1" ht="12" customHeight="1" thickBot="1">
      <c r="A61" s="17" t="s">
        <v>17</v>
      </c>
      <c r="B61" s="423" t="s">
        <v>291</v>
      </c>
      <c r="C61" s="294">
        <f>+C6+C13+C20+C27+C34+C45+C51+C56</f>
        <v>0</v>
      </c>
      <c r="D61" s="294">
        <f>+D6+D13+D20+D27+D34+D45+D51+D56</f>
        <v>0</v>
      </c>
      <c r="E61" s="325">
        <f>+E6+E13+E20+E27+E34+E45+E51+E56</f>
        <v>0</v>
      </c>
    </row>
    <row r="62" spans="1:5" s="1" customFormat="1" ht="12" customHeight="1" thickBot="1">
      <c r="A62" s="331" t="s">
        <v>292</v>
      </c>
      <c r="B62" s="425" t="s">
        <v>293</v>
      </c>
      <c r="C62" s="285">
        <f>SUM(C63:C65)</f>
        <v>0</v>
      </c>
      <c r="D62" s="285">
        <f>SUM(D63:D65)</f>
        <v>0</v>
      </c>
      <c r="E62" s="316">
        <f>SUM(E63:E65)</f>
        <v>0</v>
      </c>
    </row>
    <row r="63" spans="1:5" s="1" customFormat="1" ht="12" customHeight="1">
      <c r="A63" s="11" t="s">
        <v>294</v>
      </c>
      <c r="B63" s="424" t="s">
        <v>295</v>
      </c>
      <c r="C63" s="289"/>
      <c r="D63" s="289"/>
      <c r="E63" s="328"/>
    </row>
    <row r="64" spans="1:5" s="1" customFormat="1" ht="12" customHeight="1">
      <c r="A64" s="11" t="s">
        <v>296</v>
      </c>
      <c r="B64" s="421" t="s">
        <v>297</v>
      </c>
      <c r="C64" s="289"/>
      <c r="D64" s="289"/>
      <c r="E64" s="328"/>
    </row>
    <row r="65" spans="1:5" s="1" customFormat="1" ht="12" customHeight="1" thickBot="1">
      <c r="A65" s="11" t="s">
        <v>298</v>
      </c>
      <c r="B65" s="410" t="s">
        <v>491</v>
      </c>
      <c r="C65" s="289"/>
      <c r="D65" s="289"/>
      <c r="E65" s="328"/>
    </row>
    <row r="66" spans="1:5" s="1" customFormat="1" ht="12" customHeight="1" thickBot="1">
      <c r="A66" s="331" t="s">
        <v>300</v>
      </c>
      <c r="B66" s="425" t="s">
        <v>301</v>
      </c>
      <c r="C66" s="285">
        <f>SUM(C67:C70)</f>
        <v>0</v>
      </c>
      <c r="D66" s="285">
        <f>SUM(D67:D70)</f>
        <v>0</v>
      </c>
      <c r="E66" s="316">
        <f>SUM(E67:E70)</f>
        <v>0</v>
      </c>
    </row>
    <row r="67" spans="1:5" s="1" customFormat="1" ht="12" customHeight="1">
      <c r="A67" s="11" t="s">
        <v>108</v>
      </c>
      <c r="B67" s="424" t="s">
        <v>302</v>
      </c>
      <c r="C67" s="289"/>
      <c r="D67" s="289"/>
      <c r="E67" s="328"/>
    </row>
    <row r="68" spans="1:5" s="1" customFormat="1" ht="12" customHeight="1">
      <c r="A68" s="11" t="s">
        <v>109</v>
      </c>
      <c r="B68" s="421" t="s">
        <v>303</v>
      </c>
      <c r="C68" s="289"/>
      <c r="D68" s="289"/>
      <c r="E68" s="328"/>
    </row>
    <row r="69" spans="1:5" s="1" customFormat="1" ht="12" customHeight="1">
      <c r="A69" s="11" t="s">
        <v>304</v>
      </c>
      <c r="B69" s="421" t="s">
        <v>305</v>
      </c>
      <c r="C69" s="289"/>
      <c r="D69" s="289"/>
      <c r="E69" s="328"/>
    </row>
    <row r="70" spans="1:7" s="1" customFormat="1" ht="12" customHeight="1" thickBot="1">
      <c r="A70" s="11" t="s">
        <v>306</v>
      </c>
      <c r="B70" s="420" t="s">
        <v>307</v>
      </c>
      <c r="C70" s="289"/>
      <c r="D70" s="289"/>
      <c r="E70" s="328"/>
      <c r="G70" s="29"/>
    </row>
    <row r="71" spans="1:5" s="1" customFormat="1" ht="12" customHeight="1" thickBot="1">
      <c r="A71" s="331" t="s">
        <v>308</v>
      </c>
      <c r="B71" s="425" t="s">
        <v>309</v>
      </c>
      <c r="C71" s="285">
        <f>SUM(C72:C73)</f>
        <v>0</v>
      </c>
      <c r="D71" s="285">
        <f>SUM(D72:D73)</f>
        <v>0</v>
      </c>
      <c r="E71" s="316">
        <f>SUM(E72:E73)</f>
        <v>0</v>
      </c>
    </row>
    <row r="72" spans="1:5" s="1" customFormat="1" ht="12" customHeight="1">
      <c r="A72" s="11" t="s">
        <v>310</v>
      </c>
      <c r="B72" s="424" t="s">
        <v>311</v>
      </c>
      <c r="C72" s="289"/>
      <c r="D72" s="289"/>
      <c r="E72" s="328"/>
    </row>
    <row r="73" spans="1:5" s="1" customFormat="1" ht="12" customHeight="1" thickBot="1">
      <c r="A73" s="11" t="s">
        <v>312</v>
      </c>
      <c r="B73" s="420" t="s">
        <v>313</v>
      </c>
      <c r="C73" s="289"/>
      <c r="D73" s="289"/>
      <c r="E73" s="328"/>
    </row>
    <row r="74" spans="1:5" s="1" customFormat="1" ht="12" customHeight="1" thickBot="1">
      <c r="A74" s="331" t="s">
        <v>314</v>
      </c>
      <c r="B74" s="425" t="s">
        <v>315</v>
      </c>
      <c r="C74" s="285">
        <f>SUM(C75:C77)</f>
        <v>0</v>
      </c>
      <c r="D74" s="285">
        <f>SUM(D75:D77)</f>
        <v>0</v>
      </c>
      <c r="E74" s="316">
        <f>SUM(E75:E77)</f>
        <v>0</v>
      </c>
    </row>
    <row r="75" spans="1:5" s="1" customFormat="1" ht="12" customHeight="1">
      <c r="A75" s="11" t="s">
        <v>316</v>
      </c>
      <c r="B75" s="424" t="s">
        <v>317</v>
      </c>
      <c r="C75" s="289"/>
      <c r="D75" s="289"/>
      <c r="E75" s="328"/>
    </row>
    <row r="76" spans="1:5" s="1" customFormat="1" ht="12" customHeight="1">
      <c r="A76" s="11" t="s">
        <v>318</v>
      </c>
      <c r="B76" s="421" t="s">
        <v>319</v>
      </c>
      <c r="C76" s="289"/>
      <c r="D76" s="289"/>
      <c r="E76" s="328"/>
    </row>
    <row r="77" spans="1:5" s="1" customFormat="1" ht="12" customHeight="1" thickBot="1">
      <c r="A77" s="11" t="s">
        <v>320</v>
      </c>
      <c r="B77" s="420" t="s">
        <v>321</v>
      </c>
      <c r="C77" s="289"/>
      <c r="D77" s="289"/>
      <c r="E77" s="328"/>
    </row>
    <row r="78" spans="1:5" s="1" customFormat="1" ht="12" customHeight="1" thickBot="1">
      <c r="A78" s="331" t="s">
        <v>322</v>
      </c>
      <c r="B78" s="425" t="s">
        <v>323</v>
      </c>
      <c r="C78" s="285">
        <f>SUM(C79:C82)</f>
        <v>0</v>
      </c>
      <c r="D78" s="285">
        <f>SUM(D79:D82)</f>
        <v>0</v>
      </c>
      <c r="E78" s="316">
        <f>SUM(E79:E82)</f>
        <v>0</v>
      </c>
    </row>
    <row r="79" spans="1:5" s="1" customFormat="1" ht="12" customHeight="1">
      <c r="A79" s="333" t="s">
        <v>324</v>
      </c>
      <c r="B79" s="424" t="s">
        <v>325</v>
      </c>
      <c r="C79" s="289"/>
      <c r="D79" s="289"/>
      <c r="E79" s="328"/>
    </row>
    <row r="80" spans="1:5" s="1" customFormat="1" ht="12" customHeight="1">
      <c r="A80" s="334" t="s">
        <v>326</v>
      </c>
      <c r="B80" s="421" t="s">
        <v>327</v>
      </c>
      <c r="C80" s="289"/>
      <c r="D80" s="289"/>
      <c r="E80" s="328"/>
    </row>
    <row r="81" spans="1:5" s="1" customFormat="1" ht="12" customHeight="1">
      <c r="A81" s="334" t="s">
        <v>328</v>
      </c>
      <c r="B81" s="421" t="s">
        <v>329</v>
      </c>
      <c r="C81" s="289"/>
      <c r="D81" s="289"/>
      <c r="E81" s="328"/>
    </row>
    <row r="82" spans="1:5" s="1" customFormat="1" ht="12" customHeight="1" thickBot="1">
      <c r="A82" s="335" t="s">
        <v>330</v>
      </c>
      <c r="B82" s="420" t="s">
        <v>331</v>
      </c>
      <c r="C82" s="289"/>
      <c r="D82" s="289"/>
      <c r="E82" s="328"/>
    </row>
    <row r="83" spans="1:5" s="1" customFormat="1" ht="12" customHeight="1" thickBot="1">
      <c r="A83" s="331" t="s">
        <v>332</v>
      </c>
      <c r="B83" s="425" t="s">
        <v>333</v>
      </c>
      <c r="C83" s="336"/>
      <c r="D83" s="336"/>
      <c r="E83" s="337"/>
    </row>
    <row r="84" spans="1:5" s="1" customFormat="1" ht="12" customHeight="1" thickBot="1">
      <c r="A84" s="331" t="s">
        <v>334</v>
      </c>
      <c r="B84" s="385" t="s">
        <v>335</v>
      </c>
      <c r="C84" s="294">
        <f>+C62+C66+C71+C74+C78+C83</f>
        <v>0</v>
      </c>
      <c r="D84" s="294">
        <f>+D62+D66+D71+D74+D78+D83</f>
        <v>0</v>
      </c>
      <c r="E84" s="325">
        <f>+E62+E66+E71+E74+E78+E83</f>
        <v>0</v>
      </c>
    </row>
    <row r="85" spans="1:5" s="1" customFormat="1" ht="12" customHeight="1" thickBot="1">
      <c r="A85" s="339" t="s">
        <v>336</v>
      </c>
      <c r="B85" s="386" t="s">
        <v>337</v>
      </c>
      <c r="C85" s="294">
        <f>+C61+C84</f>
        <v>0</v>
      </c>
      <c r="D85" s="294">
        <f>+D61+D84</f>
        <v>0</v>
      </c>
      <c r="E85" s="325">
        <f>+E61+E84</f>
        <v>0</v>
      </c>
    </row>
    <row r="86" spans="1:5" s="1" customFormat="1" ht="12" customHeight="1">
      <c r="A86" s="341"/>
      <c r="B86" s="342"/>
      <c r="C86" s="343"/>
      <c r="D86" s="344"/>
      <c r="E86" s="345"/>
    </row>
    <row r="87" spans="1:5" s="1" customFormat="1" ht="12" customHeight="1">
      <c r="A87" s="455" t="s">
        <v>37</v>
      </c>
      <c r="B87" s="455"/>
      <c r="C87" s="455"/>
      <c r="D87" s="455"/>
      <c r="E87" s="455"/>
    </row>
    <row r="88" spans="1:5" s="1" customFormat="1" ht="12" customHeight="1" thickBot="1">
      <c r="A88" s="457" t="s">
        <v>112</v>
      </c>
      <c r="B88" s="457"/>
      <c r="C88" s="218"/>
      <c r="D88" s="314"/>
      <c r="E88" s="166" t="s">
        <v>181</v>
      </c>
    </row>
    <row r="89" spans="1:5" s="1" customFormat="1" ht="12" customHeight="1">
      <c r="A89" s="458" t="s">
        <v>60</v>
      </c>
      <c r="B89" s="460" t="s">
        <v>499</v>
      </c>
      <c r="C89" s="462" t="s">
        <v>385</v>
      </c>
      <c r="D89" s="462"/>
      <c r="E89" s="463"/>
    </row>
    <row r="90" spans="1:6" s="1" customFormat="1" ht="24" customHeight="1" thickBot="1">
      <c r="A90" s="459"/>
      <c r="B90" s="461"/>
      <c r="C90" s="225" t="s">
        <v>210</v>
      </c>
      <c r="D90" s="225" t="s">
        <v>217</v>
      </c>
      <c r="E90" s="226" t="s">
        <v>386</v>
      </c>
      <c r="F90" s="346"/>
    </row>
    <row r="91" spans="1:6" s="1" customFormat="1" ht="12" customHeight="1" thickBot="1">
      <c r="A91" s="24">
        <v>1</v>
      </c>
      <c r="B91" s="25">
        <v>2</v>
      </c>
      <c r="C91" s="25">
        <v>3</v>
      </c>
      <c r="D91" s="25">
        <v>4</v>
      </c>
      <c r="E91" s="26">
        <v>5</v>
      </c>
      <c r="F91" s="346"/>
    </row>
    <row r="92" spans="1:6" s="1" customFormat="1" ht="15" customHeight="1" thickBot="1">
      <c r="A92" s="19" t="s">
        <v>9</v>
      </c>
      <c r="B92" s="23" t="s">
        <v>497</v>
      </c>
      <c r="C92" s="387">
        <f>SUM(C93:C97)</f>
        <v>0</v>
      </c>
      <c r="D92" s="284">
        <f>+D93+D94+D95+D96+D97</f>
        <v>0</v>
      </c>
      <c r="E92" s="399">
        <f>+E93+E94+E95+E96+E97</f>
        <v>0</v>
      </c>
      <c r="F92" s="346"/>
    </row>
    <row r="93" spans="1:5" s="1" customFormat="1" ht="12.75" customHeight="1">
      <c r="A93" s="14" t="s">
        <v>72</v>
      </c>
      <c r="B93" s="413" t="s">
        <v>38</v>
      </c>
      <c r="C93" s="388"/>
      <c r="D93" s="404"/>
      <c r="E93" s="400"/>
    </row>
    <row r="94" spans="1:5" ht="16.5" customHeight="1">
      <c r="A94" s="11" t="s">
        <v>73</v>
      </c>
      <c r="B94" s="414" t="s">
        <v>133</v>
      </c>
      <c r="C94" s="389"/>
      <c r="D94" s="286"/>
      <c r="E94" s="320"/>
    </row>
    <row r="95" spans="1:5" ht="15.75">
      <c r="A95" s="11" t="s">
        <v>74</v>
      </c>
      <c r="B95" s="414" t="s">
        <v>100</v>
      </c>
      <c r="C95" s="390"/>
      <c r="D95" s="288"/>
      <c r="E95" s="324"/>
    </row>
    <row r="96" spans="1:5" s="28" customFormat="1" ht="12" customHeight="1">
      <c r="A96" s="11" t="s">
        <v>75</v>
      </c>
      <c r="B96" s="415" t="s">
        <v>134</v>
      </c>
      <c r="C96" s="390"/>
      <c r="D96" s="288"/>
      <c r="E96" s="324"/>
    </row>
    <row r="97" spans="1:5" ht="12" customHeight="1">
      <c r="A97" s="11" t="s">
        <v>84</v>
      </c>
      <c r="B97" s="416" t="s">
        <v>135</v>
      </c>
      <c r="C97" s="390"/>
      <c r="D97" s="288"/>
      <c r="E97" s="324"/>
    </row>
    <row r="98" spans="1:5" ht="12" customHeight="1">
      <c r="A98" s="11" t="s">
        <v>76</v>
      </c>
      <c r="B98" s="414" t="s">
        <v>339</v>
      </c>
      <c r="C98" s="390"/>
      <c r="D98" s="288"/>
      <c r="E98" s="324"/>
    </row>
    <row r="99" spans="1:5" ht="12" customHeight="1">
      <c r="A99" s="11" t="s">
        <v>77</v>
      </c>
      <c r="B99" s="417" t="s">
        <v>340</v>
      </c>
      <c r="C99" s="390"/>
      <c r="D99" s="288"/>
      <c r="E99" s="324"/>
    </row>
    <row r="100" spans="1:5" ht="12" customHeight="1">
      <c r="A100" s="11" t="s">
        <v>85</v>
      </c>
      <c r="B100" s="414" t="s">
        <v>341</v>
      </c>
      <c r="C100" s="390"/>
      <c r="D100" s="288"/>
      <c r="E100" s="324"/>
    </row>
    <row r="101" spans="1:5" ht="12" customHeight="1">
      <c r="A101" s="11" t="s">
        <v>86</v>
      </c>
      <c r="B101" s="414" t="s">
        <v>342</v>
      </c>
      <c r="C101" s="390"/>
      <c r="D101" s="288"/>
      <c r="E101" s="324"/>
    </row>
    <row r="102" spans="1:5" ht="12" customHeight="1">
      <c r="A102" s="11" t="s">
        <v>87</v>
      </c>
      <c r="B102" s="417" t="s">
        <v>343</v>
      </c>
      <c r="C102" s="390"/>
      <c r="D102" s="288"/>
      <c r="E102" s="324"/>
    </row>
    <row r="103" spans="1:5" ht="12" customHeight="1">
      <c r="A103" s="11" t="s">
        <v>88</v>
      </c>
      <c r="B103" s="417" t="s">
        <v>344</v>
      </c>
      <c r="C103" s="390"/>
      <c r="D103" s="288"/>
      <c r="E103" s="324"/>
    </row>
    <row r="104" spans="1:5" ht="12" customHeight="1">
      <c r="A104" s="11" t="s">
        <v>90</v>
      </c>
      <c r="B104" s="414" t="s">
        <v>345</v>
      </c>
      <c r="C104" s="390"/>
      <c r="D104" s="288"/>
      <c r="E104" s="324"/>
    </row>
    <row r="105" spans="1:5" ht="12" customHeight="1">
      <c r="A105" s="10" t="s">
        <v>136</v>
      </c>
      <c r="B105" s="418" t="s">
        <v>346</v>
      </c>
      <c r="C105" s="390"/>
      <c r="D105" s="288"/>
      <c r="E105" s="324"/>
    </row>
    <row r="106" spans="1:5" ht="12" customHeight="1">
      <c r="A106" s="11" t="s">
        <v>347</v>
      </c>
      <c r="B106" s="418" t="s">
        <v>348</v>
      </c>
      <c r="C106" s="390"/>
      <c r="D106" s="288"/>
      <c r="E106" s="324"/>
    </row>
    <row r="107" spans="1:5" ht="12" customHeight="1" thickBot="1">
      <c r="A107" s="15" t="s">
        <v>349</v>
      </c>
      <c r="B107" s="419" t="s">
        <v>350</v>
      </c>
      <c r="C107" s="391"/>
      <c r="D107" s="405"/>
      <c r="E107" s="401"/>
    </row>
    <row r="108" spans="1:5" ht="12" customHeight="1" thickBot="1">
      <c r="A108" s="17" t="s">
        <v>10</v>
      </c>
      <c r="B108" s="22" t="s">
        <v>498</v>
      </c>
      <c r="C108" s="392">
        <f>+C109+C111+C113</f>
        <v>0</v>
      </c>
      <c r="D108" s="285">
        <f>+D109+D111+D113</f>
        <v>0</v>
      </c>
      <c r="E108" s="316">
        <f>+E109+E111+E113</f>
        <v>0</v>
      </c>
    </row>
    <row r="109" spans="1:5" ht="12" customHeight="1">
      <c r="A109" s="12" t="s">
        <v>78</v>
      </c>
      <c r="B109" s="414" t="s">
        <v>180</v>
      </c>
      <c r="C109" s="393"/>
      <c r="D109" s="287"/>
      <c r="E109" s="318"/>
    </row>
    <row r="110" spans="1:5" ht="12" customHeight="1">
      <c r="A110" s="12" t="s">
        <v>79</v>
      </c>
      <c r="B110" s="418" t="s">
        <v>352</v>
      </c>
      <c r="C110" s="393"/>
      <c r="D110" s="287"/>
      <c r="E110" s="318"/>
    </row>
    <row r="111" spans="1:5" ht="12" customHeight="1">
      <c r="A111" s="12" t="s">
        <v>80</v>
      </c>
      <c r="B111" s="418" t="s">
        <v>137</v>
      </c>
      <c r="C111" s="389"/>
      <c r="D111" s="286"/>
      <c r="E111" s="320"/>
    </row>
    <row r="112" spans="1:5" ht="12" customHeight="1">
      <c r="A112" s="12" t="s">
        <v>81</v>
      </c>
      <c r="B112" s="418" t="s">
        <v>353</v>
      </c>
      <c r="C112" s="394"/>
      <c r="D112" s="286"/>
      <c r="E112" s="320"/>
    </row>
    <row r="113" spans="1:5" ht="12" customHeight="1">
      <c r="A113" s="12" t="s">
        <v>82</v>
      </c>
      <c r="B113" s="420" t="s">
        <v>183</v>
      </c>
      <c r="C113" s="394"/>
      <c r="D113" s="286"/>
      <c r="E113" s="320"/>
    </row>
    <row r="114" spans="1:5" ht="12" customHeight="1">
      <c r="A114" s="12" t="s">
        <v>89</v>
      </c>
      <c r="B114" s="421" t="s">
        <v>496</v>
      </c>
      <c r="C114" s="394"/>
      <c r="D114" s="286"/>
      <c r="E114" s="320"/>
    </row>
    <row r="115" spans="1:5" ht="15.75">
      <c r="A115" s="12" t="s">
        <v>91</v>
      </c>
      <c r="B115" s="411" t="s">
        <v>354</v>
      </c>
      <c r="C115" s="394"/>
      <c r="D115" s="286"/>
      <c r="E115" s="320"/>
    </row>
    <row r="116" spans="1:5" ht="12" customHeight="1">
      <c r="A116" s="12" t="s">
        <v>138</v>
      </c>
      <c r="B116" s="414" t="s">
        <v>342</v>
      </c>
      <c r="C116" s="394"/>
      <c r="D116" s="286"/>
      <c r="E116" s="320"/>
    </row>
    <row r="117" spans="1:5" ht="12" customHeight="1">
      <c r="A117" s="12" t="s">
        <v>139</v>
      </c>
      <c r="B117" s="414" t="s">
        <v>355</v>
      </c>
      <c r="C117" s="394"/>
      <c r="D117" s="286"/>
      <c r="E117" s="320"/>
    </row>
    <row r="118" spans="1:5" ht="12" customHeight="1">
      <c r="A118" s="12" t="s">
        <v>140</v>
      </c>
      <c r="B118" s="414" t="s">
        <v>356</v>
      </c>
      <c r="C118" s="394"/>
      <c r="D118" s="286"/>
      <c r="E118" s="320"/>
    </row>
    <row r="119" spans="1:5" ht="12" customHeight="1">
      <c r="A119" s="12" t="s">
        <v>357</v>
      </c>
      <c r="B119" s="414" t="s">
        <v>345</v>
      </c>
      <c r="C119" s="394"/>
      <c r="D119" s="286"/>
      <c r="E119" s="320"/>
    </row>
    <row r="120" spans="1:5" ht="12" customHeight="1">
      <c r="A120" s="12" t="s">
        <v>358</v>
      </c>
      <c r="B120" s="414" t="s">
        <v>359</v>
      </c>
      <c r="C120" s="394"/>
      <c r="D120" s="286"/>
      <c r="E120" s="320"/>
    </row>
    <row r="121" spans="1:5" ht="12" customHeight="1" thickBot="1">
      <c r="A121" s="10" t="s">
        <v>360</v>
      </c>
      <c r="B121" s="414" t="s">
        <v>361</v>
      </c>
      <c r="C121" s="395"/>
      <c r="D121" s="288"/>
      <c r="E121" s="324"/>
    </row>
    <row r="122" spans="1:5" ht="12" customHeight="1" thickBot="1">
      <c r="A122" s="17" t="s">
        <v>11</v>
      </c>
      <c r="B122" s="66" t="s">
        <v>362</v>
      </c>
      <c r="C122" s="392">
        <f>+C123+C124</f>
        <v>0</v>
      </c>
      <c r="D122" s="285">
        <f>+D123+D124</f>
        <v>0</v>
      </c>
      <c r="E122" s="316">
        <f>+E123+E124</f>
        <v>0</v>
      </c>
    </row>
    <row r="123" spans="1:5" ht="12" customHeight="1">
      <c r="A123" s="12" t="s">
        <v>61</v>
      </c>
      <c r="B123" s="411" t="s">
        <v>48</v>
      </c>
      <c r="C123" s="393"/>
      <c r="D123" s="287"/>
      <c r="E123" s="318"/>
    </row>
    <row r="124" spans="1:5" ht="12" customHeight="1" thickBot="1">
      <c r="A124" s="13" t="s">
        <v>62</v>
      </c>
      <c r="B124" s="418" t="s">
        <v>49</v>
      </c>
      <c r="C124" s="390"/>
      <c r="D124" s="288"/>
      <c r="E124" s="324"/>
    </row>
    <row r="125" spans="1:5" ht="12" customHeight="1" thickBot="1">
      <c r="A125" s="17" t="s">
        <v>12</v>
      </c>
      <c r="B125" s="66" t="s">
        <v>363</v>
      </c>
      <c r="C125" s="392">
        <f>+C92+C108+C122</f>
        <v>0</v>
      </c>
      <c r="D125" s="285">
        <f>+D92+D108+D122</f>
        <v>0</v>
      </c>
      <c r="E125" s="316">
        <f>+E92+E108+E122</f>
        <v>0</v>
      </c>
    </row>
    <row r="126" spans="1:5" ht="12" customHeight="1" thickBot="1">
      <c r="A126" s="17" t="s">
        <v>13</v>
      </c>
      <c r="B126" s="66" t="s">
        <v>364</v>
      </c>
      <c r="C126" s="392">
        <f>+C127+C128+C129</f>
        <v>0</v>
      </c>
      <c r="D126" s="285">
        <f>+D127+D128+D129</f>
        <v>0</v>
      </c>
      <c r="E126" s="316">
        <f>+E127+E128+E129</f>
        <v>0</v>
      </c>
    </row>
    <row r="127" spans="1:5" ht="12" customHeight="1">
      <c r="A127" s="12" t="s">
        <v>65</v>
      </c>
      <c r="B127" s="411" t="s">
        <v>483</v>
      </c>
      <c r="C127" s="394"/>
      <c r="D127" s="286"/>
      <c r="E127" s="320"/>
    </row>
    <row r="128" spans="1:5" ht="12" customHeight="1">
      <c r="A128" s="12" t="s">
        <v>66</v>
      </c>
      <c r="B128" s="411" t="s">
        <v>484</v>
      </c>
      <c r="C128" s="394"/>
      <c r="D128" s="286"/>
      <c r="E128" s="320"/>
    </row>
    <row r="129" spans="1:5" ht="12" customHeight="1" thickBot="1">
      <c r="A129" s="10" t="s">
        <v>67</v>
      </c>
      <c r="B129" s="422" t="s">
        <v>485</v>
      </c>
      <c r="C129" s="394"/>
      <c r="D129" s="286"/>
      <c r="E129" s="320"/>
    </row>
    <row r="130" spans="1:5" ht="12" customHeight="1" thickBot="1">
      <c r="A130" s="17" t="s">
        <v>14</v>
      </c>
      <c r="B130" s="66" t="s">
        <v>368</v>
      </c>
      <c r="C130" s="392">
        <f>+C131+C132+C133+C134</f>
        <v>0</v>
      </c>
      <c r="D130" s="285">
        <f>+D131+D132+D133+D134</f>
        <v>0</v>
      </c>
      <c r="E130" s="316">
        <f>+E131+E132+E133+E134</f>
        <v>0</v>
      </c>
    </row>
    <row r="131" spans="1:5" ht="12" customHeight="1">
      <c r="A131" s="12" t="s">
        <v>68</v>
      </c>
      <c r="B131" s="411" t="s">
        <v>486</v>
      </c>
      <c r="C131" s="394"/>
      <c r="D131" s="286"/>
      <c r="E131" s="320"/>
    </row>
    <row r="132" spans="1:5" ht="12" customHeight="1">
      <c r="A132" s="12" t="s">
        <v>69</v>
      </c>
      <c r="B132" s="411" t="s">
        <v>487</v>
      </c>
      <c r="C132" s="394"/>
      <c r="D132" s="286"/>
      <c r="E132" s="320"/>
    </row>
    <row r="133" spans="1:5" ht="12" customHeight="1">
      <c r="A133" s="12" t="s">
        <v>272</v>
      </c>
      <c r="B133" s="411" t="s">
        <v>488</v>
      </c>
      <c r="C133" s="394"/>
      <c r="D133" s="286"/>
      <c r="E133" s="320"/>
    </row>
    <row r="134" spans="1:5" ht="12" customHeight="1" thickBot="1">
      <c r="A134" s="10" t="s">
        <v>274</v>
      </c>
      <c r="B134" s="422" t="s">
        <v>489</v>
      </c>
      <c r="C134" s="394"/>
      <c r="D134" s="286"/>
      <c r="E134" s="320"/>
    </row>
    <row r="135" spans="1:5" ht="12" customHeight="1" thickBot="1">
      <c r="A135" s="17" t="s">
        <v>15</v>
      </c>
      <c r="B135" s="66" t="s">
        <v>373</v>
      </c>
      <c r="C135" s="396">
        <f>+C136+C137+C138+C139</f>
        <v>0</v>
      </c>
      <c r="D135" s="294">
        <f>+D136+D137+D138+D139</f>
        <v>0</v>
      </c>
      <c r="E135" s="325">
        <f>+E136+E137+E138+E139</f>
        <v>0</v>
      </c>
    </row>
    <row r="136" spans="1:5" ht="12" customHeight="1">
      <c r="A136" s="12" t="s">
        <v>70</v>
      </c>
      <c r="B136" s="411" t="s">
        <v>374</v>
      </c>
      <c r="C136" s="394"/>
      <c r="D136" s="286"/>
      <c r="E136" s="320"/>
    </row>
    <row r="137" spans="1:5" ht="12" customHeight="1">
      <c r="A137" s="12" t="s">
        <v>71</v>
      </c>
      <c r="B137" s="411" t="s">
        <v>375</v>
      </c>
      <c r="C137" s="394"/>
      <c r="D137" s="286"/>
      <c r="E137" s="320"/>
    </row>
    <row r="138" spans="1:5" ht="12" customHeight="1">
      <c r="A138" s="12" t="s">
        <v>281</v>
      </c>
      <c r="B138" s="411" t="s">
        <v>490</v>
      </c>
      <c r="C138" s="394"/>
      <c r="D138" s="286"/>
      <c r="E138" s="320"/>
    </row>
    <row r="139" spans="1:5" ht="12" customHeight="1" thickBot="1">
      <c r="A139" s="10" t="s">
        <v>283</v>
      </c>
      <c r="B139" s="422" t="s">
        <v>419</v>
      </c>
      <c r="C139" s="394"/>
      <c r="D139" s="286"/>
      <c r="E139" s="320"/>
    </row>
    <row r="140" spans="1:5" ht="12" customHeight="1" thickBot="1">
      <c r="A140" s="17" t="s">
        <v>16</v>
      </c>
      <c r="B140" s="66" t="s">
        <v>378</v>
      </c>
      <c r="C140" s="397">
        <f>+C141+C142+C143+C144</f>
        <v>0</v>
      </c>
      <c r="D140" s="406">
        <f>+D141+D142+D143+D144</f>
        <v>0</v>
      </c>
      <c r="E140" s="402">
        <f>+E141+E142+E143+E144</f>
        <v>0</v>
      </c>
    </row>
    <row r="141" spans="1:5" ht="12" customHeight="1">
      <c r="A141" s="12" t="s">
        <v>131</v>
      </c>
      <c r="B141" s="411" t="s">
        <v>379</v>
      </c>
      <c r="C141" s="394"/>
      <c r="D141" s="286"/>
      <c r="E141" s="320"/>
    </row>
    <row r="142" spans="1:5" ht="12" customHeight="1">
      <c r="A142" s="12" t="s">
        <v>132</v>
      </c>
      <c r="B142" s="411" t="s">
        <v>380</v>
      </c>
      <c r="C142" s="394"/>
      <c r="D142" s="286"/>
      <c r="E142" s="320"/>
    </row>
    <row r="143" spans="1:5" ht="12" customHeight="1">
      <c r="A143" s="12" t="s">
        <v>182</v>
      </c>
      <c r="B143" s="411" t="s">
        <v>381</v>
      </c>
      <c r="C143" s="394"/>
      <c r="D143" s="286"/>
      <c r="E143" s="320"/>
    </row>
    <row r="144" spans="1:5" ht="12" customHeight="1" thickBot="1">
      <c r="A144" s="12" t="s">
        <v>289</v>
      </c>
      <c r="B144" s="411" t="s">
        <v>382</v>
      </c>
      <c r="C144" s="394"/>
      <c r="D144" s="286"/>
      <c r="E144" s="320"/>
    </row>
    <row r="145" spans="1:5" ht="12" customHeight="1" thickBot="1">
      <c r="A145" s="17" t="s">
        <v>17</v>
      </c>
      <c r="B145" s="66" t="s">
        <v>383</v>
      </c>
      <c r="C145" s="398">
        <f>+C126+C130+C135+C140</f>
        <v>0</v>
      </c>
      <c r="D145" s="407">
        <f>+D126+D130+D135+D140</f>
        <v>0</v>
      </c>
      <c r="E145" s="403">
        <f>+E126+E130+E135+E140</f>
        <v>0</v>
      </c>
    </row>
    <row r="146" spans="1:5" ht="12" customHeight="1" thickBot="1">
      <c r="A146" s="155" t="s">
        <v>18</v>
      </c>
      <c r="B146" s="412" t="s">
        <v>384</v>
      </c>
      <c r="C146" s="398">
        <f>+C125+C145</f>
        <v>0</v>
      </c>
      <c r="D146" s="407">
        <f>+D125+D145</f>
        <v>0</v>
      </c>
      <c r="E146" s="403">
        <f>+E125+E145</f>
        <v>0</v>
      </c>
    </row>
    <row r="147" ht="12" customHeight="1">
      <c r="C147" s="217"/>
    </row>
    <row r="148" spans="1:5" ht="18" customHeight="1">
      <c r="A148" s="464" t="s">
        <v>387</v>
      </c>
      <c r="B148" s="464"/>
      <c r="C148" s="464"/>
      <c r="D148" s="464"/>
      <c r="E148" s="464"/>
    </row>
    <row r="149" spans="1:7" ht="12" customHeight="1" thickBot="1">
      <c r="A149" s="456" t="s">
        <v>113</v>
      </c>
      <c r="B149" s="456"/>
      <c r="C149" s="314"/>
      <c r="D149" s="314"/>
      <c r="E149" s="166" t="s">
        <v>181</v>
      </c>
      <c r="F149" s="217"/>
      <c r="G149" s="217"/>
    </row>
    <row r="150" spans="1:7" ht="12" customHeight="1" thickBot="1">
      <c r="A150" s="17">
        <v>1</v>
      </c>
      <c r="B150" s="22" t="s">
        <v>388</v>
      </c>
      <c r="C150" s="349">
        <f>+C61-C125</f>
        <v>0</v>
      </c>
      <c r="D150" s="349">
        <f>+D61-D125</f>
        <v>0</v>
      </c>
      <c r="E150" s="350">
        <f>+E61-E125</f>
        <v>0</v>
      </c>
      <c r="F150" s="217"/>
      <c r="G150" s="217"/>
    </row>
    <row r="151" spans="1:7" ht="12" customHeight="1" thickBot="1">
      <c r="A151" s="17" t="s">
        <v>10</v>
      </c>
      <c r="B151" s="22" t="s">
        <v>389</v>
      </c>
      <c r="C151" s="349">
        <f>+C84-C145</f>
        <v>0</v>
      </c>
      <c r="D151" s="349">
        <f>+D84-D145</f>
        <v>0</v>
      </c>
      <c r="E151" s="350">
        <f>+E84-E145</f>
        <v>0</v>
      </c>
      <c r="F151" s="217"/>
      <c r="G151" s="217"/>
    </row>
    <row r="152" spans="3:6" ht="15" customHeight="1">
      <c r="C152" s="62"/>
      <c r="D152" s="62"/>
      <c r="E152" s="62"/>
      <c r="F152" s="62"/>
    </row>
    <row r="153" s="1" customFormat="1" ht="12.75" customHeight="1"/>
    <row r="154" ht="15.75">
      <c r="C154" s="217"/>
    </row>
    <row r="155" ht="15.75">
      <c r="C155" s="217"/>
    </row>
    <row r="156" ht="15.75">
      <c r="C156" s="217"/>
    </row>
    <row r="157" ht="16.5" customHeight="1">
      <c r="C157" s="217"/>
    </row>
    <row r="158" ht="15.75">
      <c r="C158" s="217"/>
    </row>
    <row r="159" ht="15.75">
      <c r="C159" s="217"/>
    </row>
    <row r="160" ht="15.75">
      <c r="C160" s="217"/>
    </row>
    <row r="161" ht="15.75">
      <c r="C161" s="217"/>
    </row>
    <row r="162" ht="15.75">
      <c r="C162" s="217"/>
    </row>
    <row r="163" spans="6:7" s="217" customFormat="1" ht="15.75">
      <c r="F163" s="27"/>
      <c r="G163" s="27"/>
    </row>
    <row r="164" spans="6:7" s="217" customFormat="1" ht="15.75">
      <c r="F164" s="27"/>
      <c r="G164" s="27"/>
    </row>
    <row r="165" spans="6:7" s="217" customFormat="1" ht="15.75">
      <c r="F165" s="27"/>
      <c r="G165" s="27"/>
    </row>
    <row r="166" spans="6:7" s="217" customFormat="1" ht="15.75">
      <c r="F166" s="27"/>
      <c r="G166" s="27"/>
    </row>
  </sheetData>
  <sheetProtection sheet="1" objects="1" scenarios="1"/>
  <mergeCells count="12">
    <mergeCell ref="A1:E1"/>
    <mergeCell ref="A2:B2"/>
    <mergeCell ref="A3:A4"/>
    <mergeCell ref="B3:B4"/>
    <mergeCell ref="C3:E3"/>
    <mergeCell ref="A87:E87"/>
    <mergeCell ref="A88:B88"/>
    <mergeCell ref="A148:E148"/>
    <mergeCell ref="A149:B149"/>
    <mergeCell ref="A89:A90"/>
    <mergeCell ref="B89:B90"/>
    <mergeCell ref="C89:E89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1" r:id="rId1"/>
  <headerFooter alignWithMargins="0">
    <oddHeader>&amp;C&amp;"Times New Roman CE,Félkövér"&amp;12&amp;U
.......................Önkormányzat
2014. ÉVI KÖLTSÉGVETÉS
ÁLLAMI (ÁLLAMIGAZGATÁSI) FELADATOK MÉRLEGE
&amp;R&amp;"Times New Roman CE,Félkövér dőlt"&amp;11 1.4. melléklet</oddHeader>
  </headerFooter>
  <rowBreaks count="1" manualBreakCount="1">
    <brk id="8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00" workbookViewId="0" topLeftCell="A1">
      <selection activeCell="A29" sqref="A29:I30"/>
    </sheetView>
  </sheetViews>
  <sheetFormatPr defaultColWidth="9.00390625" defaultRowHeight="12.75"/>
  <cols>
    <col min="1" max="1" width="6.875" style="40" customWidth="1"/>
    <col min="2" max="2" width="55.125" style="112" customWidth="1"/>
    <col min="3" max="5" width="16.375" style="40" customWidth="1"/>
    <col min="6" max="6" width="55.125" style="40" customWidth="1"/>
    <col min="7" max="9" width="16.375" style="40" customWidth="1"/>
    <col min="10" max="10" width="4.875" style="40" customWidth="1"/>
    <col min="11" max="16384" width="9.375" style="40" customWidth="1"/>
  </cols>
  <sheetData>
    <row r="1" spans="2:10" ht="39.75" customHeight="1">
      <c r="B1" s="175" t="s">
        <v>117</v>
      </c>
      <c r="C1" s="176"/>
      <c r="D1" s="176"/>
      <c r="E1" s="176"/>
      <c r="F1" s="176"/>
      <c r="G1" s="176"/>
      <c r="H1" s="176"/>
      <c r="I1" s="176" t="s">
        <v>528</v>
      </c>
      <c r="J1" s="467"/>
    </row>
    <row r="2" spans="7:10" ht="14.25" thickBot="1">
      <c r="G2" s="177"/>
      <c r="H2" s="177"/>
      <c r="I2" s="177" t="s">
        <v>52</v>
      </c>
      <c r="J2" s="467"/>
    </row>
    <row r="3" spans="1:10" ht="18" customHeight="1" thickBot="1">
      <c r="A3" s="465" t="s">
        <v>60</v>
      </c>
      <c r="B3" s="178" t="s">
        <v>45</v>
      </c>
      <c r="C3" s="179"/>
      <c r="D3" s="179"/>
      <c r="E3" s="179"/>
      <c r="F3" s="178" t="s">
        <v>47</v>
      </c>
      <c r="G3" s="180"/>
      <c r="H3" s="180"/>
      <c r="I3" s="180"/>
      <c r="J3" s="467"/>
    </row>
    <row r="4" spans="1:10" s="181" customFormat="1" ht="35.25" customHeight="1" thickBot="1">
      <c r="A4" s="466"/>
      <c r="B4" s="113" t="s">
        <v>53</v>
      </c>
      <c r="C4" s="227" t="s">
        <v>405</v>
      </c>
      <c r="D4" s="228" t="s">
        <v>406</v>
      </c>
      <c r="E4" s="227" t="s">
        <v>386</v>
      </c>
      <c r="F4" s="113" t="s">
        <v>53</v>
      </c>
      <c r="G4" s="227" t="s">
        <v>405</v>
      </c>
      <c r="H4" s="228" t="s">
        <v>406</v>
      </c>
      <c r="I4" s="426" t="s">
        <v>386</v>
      </c>
      <c r="J4" s="467"/>
    </row>
    <row r="5" spans="1:10" s="186" customFormat="1" ht="12" customHeight="1" thickBot="1">
      <c r="A5" s="182">
        <v>1</v>
      </c>
      <c r="B5" s="183">
        <v>2</v>
      </c>
      <c r="C5" s="184">
        <v>3</v>
      </c>
      <c r="D5" s="184">
        <v>4</v>
      </c>
      <c r="E5" s="184">
        <v>5</v>
      </c>
      <c r="F5" s="183">
        <v>6</v>
      </c>
      <c r="G5" s="184">
        <v>7</v>
      </c>
      <c r="H5" s="184">
        <v>8</v>
      </c>
      <c r="I5" s="185">
        <v>9</v>
      </c>
      <c r="J5" s="467"/>
    </row>
    <row r="6" spans="1:10" ht="15" customHeight="1">
      <c r="A6" s="187" t="s">
        <v>9</v>
      </c>
      <c r="B6" s="188" t="s">
        <v>390</v>
      </c>
      <c r="C6" s="167">
        <v>166522</v>
      </c>
      <c r="D6" s="167">
        <v>154329</v>
      </c>
      <c r="E6" s="167">
        <v>95476</v>
      </c>
      <c r="F6" s="188" t="s">
        <v>54</v>
      </c>
      <c r="G6" s="305">
        <v>124611</v>
      </c>
      <c r="H6" s="354">
        <v>130084</v>
      </c>
      <c r="I6" s="173">
        <v>72631</v>
      </c>
      <c r="J6" s="467"/>
    </row>
    <row r="7" spans="1:10" ht="15" customHeight="1">
      <c r="A7" s="189" t="s">
        <v>10</v>
      </c>
      <c r="B7" s="190" t="s">
        <v>391</v>
      </c>
      <c r="C7" s="168"/>
      <c r="D7" s="168">
        <v>42869</v>
      </c>
      <c r="E7" s="168">
        <v>42869</v>
      </c>
      <c r="F7" s="190" t="s">
        <v>133</v>
      </c>
      <c r="G7" s="168">
        <v>27315</v>
      </c>
      <c r="H7" s="355">
        <v>27315</v>
      </c>
      <c r="I7" s="174">
        <v>15085</v>
      </c>
      <c r="J7" s="467"/>
    </row>
    <row r="8" spans="1:10" ht="15" customHeight="1">
      <c r="A8" s="189" t="s">
        <v>11</v>
      </c>
      <c r="B8" s="190" t="s">
        <v>392</v>
      </c>
      <c r="C8" s="168"/>
      <c r="D8" s="168"/>
      <c r="E8" s="168"/>
      <c r="F8" s="190" t="s">
        <v>186</v>
      </c>
      <c r="G8" s="168">
        <v>57342</v>
      </c>
      <c r="H8" s="355">
        <v>61677</v>
      </c>
      <c r="I8" s="174">
        <v>34529</v>
      </c>
      <c r="J8" s="467"/>
    </row>
    <row r="9" spans="1:10" ht="15" customHeight="1">
      <c r="A9" s="189" t="s">
        <v>12</v>
      </c>
      <c r="B9" s="190" t="s">
        <v>124</v>
      </c>
      <c r="C9" s="168">
        <v>20620</v>
      </c>
      <c r="D9" s="168">
        <v>20620</v>
      </c>
      <c r="E9" s="168">
        <v>15872</v>
      </c>
      <c r="F9" s="190" t="s">
        <v>134</v>
      </c>
      <c r="G9" s="168">
        <v>56465</v>
      </c>
      <c r="H9" s="355">
        <v>46465</v>
      </c>
      <c r="I9" s="174">
        <v>21610</v>
      </c>
      <c r="J9" s="467"/>
    </row>
    <row r="10" spans="1:10" ht="15" customHeight="1">
      <c r="A10" s="189" t="s">
        <v>13</v>
      </c>
      <c r="B10" s="191" t="s">
        <v>393</v>
      </c>
      <c r="C10" s="168">
        <v>71830</v>
      </c>
      <c r="D10" s="168">
        <v>58029</v>
      </c>
      <c r="E10" s="168"/>
      <c r="F10" s="190" t="s">
        <v>135</v>
      </c>
      <c r="G10" s="168">
        <v>6936</v>
      </c>
      <c r="H10" s="355">
        <v>19283</v>
      </c>
      <c r="I10" s="174">
        <v>16296</v>
      </c>
      <c r="J10" s="467"/>
    </row>
    <row r="11" spans="1:10" ht="15" customHeight="1">
      <c r="A11" s="189" t="s">
        <v>14</v>
      </c>
      <c r="B11" s="190" t="s">
        <v>500</v>
      </c>
      <c r="C11" s="169"/>
      <c r="D11" s="169"/>
      <c r="E11" s="169"/>
      <c r="F11" s="190" t="s">
        <v>39</v>
      </c>
      <c r="G11" s="168"/>
      <c r="H11" s="355"/>
      <c r="I11" s="174"/>
      <c r="J11" s="467"/>
    </row>
    <row r="12" spans="1:10" ht="15" customHeight="1">
      <c r="A12" s="189" t="s">
        <v>15</v>
      </c>
      <c r="B12" s="190" t="s">
        <v>268</v>
      </c>
      <c r="C12" s="168">
        <v>4622</v>
      </c>
      <c r="D12" s="168">
        <v>5375</v>
      </c>
      <c r="E12" s="168">
        <v>2799</v>
      </c>
      <c r="F12" s="33"/>
      <c r="G12" s="168"/>
      <c r="H12" s="355"/>
      <c r="I12" s="174"/>
      <c r="J12" s="467"/>
    </row>
    <row r="13" spans="1:10" ht="15" customHeight="1">
      <c r="A13" s="189" t="s">
        <v>16</v>
      </c>
      <c r="B13" s="33"/>
      <c r="C13" s="168"/>
      <c r="D13" s="168"/>
      <c r="E13" s="168"/>
      <c r="F13" s="33"/>
      <c r="G13" s="168"/>
      <c r="H13" s="355"/>
      <c r="I13" s="174"/>
      <c r="J13" s="467"/>
    </row>
    <row r="14" spans="1:10" ht="15" customHeight="1">
      <c r="A14" s="189" t="s">
        <v>17</v>
      </c>
      <c r="B14" s="351"/>
      <c r="C14" s="169"/>
      <c r="D14" s="169"/>
      <c r="E14" s="169"/>
      <c r="F14" s="33"/>
      <c r="G14" s="168"/>
      <c r="H14" s="355"/>
      <c r="I14" s="174"/>
      <c r="J14" s="467"/>
    </row>
    <row r="15" spans="1:10" ht="15" customHeight="1">
      <c r="A15" s="189" t="s">
        <v>18</v>
      </c>
      <c r="B15" s="33"/>
      <c r="C15" s="168"/>
      <c r="D15" s="168"/>
      <c r="E15" s="168"/>
      <c r="F15" s="33"/>
      <c r="G15" s="168"/>
      <c r="H15" s="355"/>
      <c r="I15" s="174"/>
      <c r="J15" s="467"/>
    </row>
    <row r="16" spans="1:10" ht="15" customHeight="1">
      <c r="A16" s="189" t="s">
        <v>19</v>
      </c>
      <c r="B16" s="33"/>
      <c r="C16" s="168"/>
      <c r="D16" s="168"/>
      <c r="E16" s="168"/>
      <c r="F16" s="33"/>
      <c r="G16" s="168"/>
      <c r="H16" s="355"/>
      <c r="I16" s="174"/>
      <c r="J16" s="467"/>
    </row>
    <row r="17" spans="1:10" ht="15" customHeight="1" thickBot="1">
      <c r="A17" s="189" t="s">
        <v>20</v>
      </c>
      <c r="B17" s="42"/>
      <c r="C17" s="170"/>
      <c r="D17" s="170"/>
      <c r="E17" s="170"/>
      <c r="F17" s="33"/>
      <c r="G17" s="170"/>
      <c r="H17" s="170"/>
      <c r="I17" s="357"/>
      <c r="J17" s="467"/>
    </row>
    <row r="18" spans="1:10" ht="15" customHeight="1" thickBot="1">
      <c r="A18" s="192" t="s">
        <v>21</v>
      </c>
      <c r="B18" s="63" t="s">
        <v>394</v>
      </c>
      <c r="C18" s="171">
        <f>+C6+C7+C9+C10+C12+C13+C14+C15+C16+C17</f>
        <v>263594</v>
      </c>
      <c r="D18" s="171">
        <f>+D6+D7+D9+D10+D12+D13+D14+D15+D16+D17</f>
        <v>281222</v>
      </c>
      <c r="E18" s="171">
        <f>+E6+E7+E9+E10+E12+E13+E14+E15+E16+E17</f>
        <v>157016</v>
      </c>
      <c r="F18" s="63" t="s">
        <v>401</v>
      </c>
      <c r="G18" s="171">
        <f>SUM(G6:G17)</f>
        <v>272669</v>
      </c>
      <c r="H18" s="171">
        <f>SUM(H6:H17)</f>
        <v>284824</v>
      </c>
      <c r="I18" s="356">
        <f>SUM(I6:I17)</f>
        <v>160151</v>
      </c>
      <c r="J18" s="467"/>
    </row>
    <row r="19" spans="1:10" ht="15" customHeight="1">
      <c r="A19" s="352" t="s">
        <v>22</v>
      </c>
      <c r="B19" s="193" t="s">
        <v>395</v>
      </c>
      <c r="C19" s="194">
        <f>+C20+C21+C22+C23</f>
        <v>17150</v>
      </c>
      <c r="D19" s="194">
        <f>+D20+D21+D22+D23</f>
        <v>17150</v>
      </c>
      <c r="E19" s="194">
        <f>+E20+E21+E22+E23</f>
        <v>17150</v>
      </c>
      <c r="F19" s="195" t="s">
        <v>141</v>
      </c>
      <c r="G19" s="172"/>
      <c r="H19" s="172"/>
      <c r="I19" s="358"/>
      <c r="J19" s="467"/>
    </row>
    <row r="20" spans="1:10" ht="15" customHeight="1">
      <c r="A20" s="353" t="s">
        <v>23</v>
      </c>
      <c r="B20" s="195" t="s">
        <v>178</v>
      </c>
      <c r="C20" s="52">
        <v>17150</v>
      </c>
      <c r="D20" s="52">
        <v>17150</v>
      </c>
      <c r="E20" s="52">
        <v>17150</v>
      </c>
      <c r="F20" s="195" t="s">
        <v>402</v>
      </c>
      <c r="G20" s="52"/>
      <c r="H20" s="52"/>
      <c r="I20" s="359"/>
      <c r="J20" s="467"/>
    </row>
    <row r="21" spans="1:10" ht="15" customHeight="1">
      <c r="A21" s="353" t="s">
        <v>24</v>
      </c>
      <c r="B21" s="195" t="s">
        <v>179</v>
      </c>
      <c r="C21" s="52"/>
      <c r="D21" s="52"/>
      <c r="E21" s="52"/>
      <c r="F21" s="195" t="s">
        <v>115</v>
      </c>
      <c r="G21" s="52"/>
      <c r="H21" s="52">
        <v>5043</v>
      </c>
      <c r="I21" s="359">
        <v>5043</v>
      </c>
      <c r="J21" s="467"/>
    </row>
    <row r="22" spans="1:10" ht="15" customHeight="1">
      <c r="A22" s="353" t="s">
        <v>25</v>
      </c>
      <c r="B22" s="195" t="s">
        <v>184</v>
      </c>
      <c r="C22" s="52"/>
      <c r="D22" s="52"/>
      <c r="E22" s="52"/>
      <c r="F22" s="195" t="s">
        <v>116</v>
      </c>
      <c r="G22" s="52"/>
      <c r="H22" s="52"/>
      <c r="I22" s="359"/>
      <c r="J22" s="467"/>
    </row>
    <row r="23" spans="1:10" ht="15" customHeight="1">
      <c r="A23" s="353" t="s">
        <v>26</v>
      </c>
      <c r="B23" s="195" t="s">
        <v>185</v>
      </c>
      <c r="C23" s="52"/>
      <c r="D23" s="52"/>
      <c r="E23" s="52"/>
      <c r="F23" s="193" t="s">
        <v>187</v>
      </c>
      <c r="G23" s="52"/>
      <c r="H23" s="52"/>
      <c r="I23" s="359"/>
      <c r="J23" s="467"/>
    </row>
    <row r="24" spans="1:10" ht="15" customHeight="1">
      <c r="A24" s="353" t="s">
        <v>27</v>
      </c>
      <c r="B24" s="195" t="s">
        <v>396</v>
      </c>
      <c r="C24" s="196">
        <f>+C25+C26</f>
        <v>0</v>
      </c>
      <c r="D24" s="196">
        <f>+D25+D26</f>
        <v>0</v>
      </c>
      <c r="E24" s="196">
        <f>+E25+E26</f>
        <v>0</v>
      </c>
      <c r="F24" s="195" t="s">
        <v>142</v>
      </c>
      <c r="G24" s="52"/>
      <c r="H24" s="52"/>
      <c r="I24" s="359"/>
      <c r="J24" s="467"/>
    </row>
    <row r="25" spans="1:10" ht="15" customHeight="1">
      <c r="A25" s="352" t="s">
        <v>28</v>
      </c>
      <c r="B25" s="193" t="s">
        <v>397</v>
      </c>
      <c r="C25" s="172"/>
      <c r="D25" s="172"/>
      <c r="E25" s="172"/>
      <c r="F25" s="188" t="s">
        <v>143</v>
      </c>
      <c r="G25" s="172"/>
      <c r="H25" s="172"/>
      <c r="I25" s="358"/>
      <c r="J25" s="467"/>
    </row>
    <row r="26" spans="1:10" ht="15" customHeight="1" thickBot="1">
      <c r="A26" s="353" t="s">
        <v>29</v>
      </c>
      <c r="B26" s="195" t="s">
        <v>398</v>
      </c>
      <c r="C26" s="52"/>
      <c r="D26" s="52"/>
      <c r="E26" s="52"/>
      <c r="F26" s="33"/>
      <c r="G26" s="52"/>
      <c r="H26" s="52"/>
      <c r="I26" s="359"/>
      <c r="J26" s="467"/>
    </row>
    <row r="27" spans="1:10" ht="15" customHeight="1" thickBot="1">
      <c r="A27" s="192" t="s">
        <v>30</v>
      </c>
      <c r="B27" s="63" t="s">
        <v>399</v>
      </c>
      <c r="C27" s="171">
        <f>+C19+C24</f>
        <v>17150</v>
      </c>
      <c r="D27" s="171">
        <f>+D19+D24</f>
        <v>17150</v>
      </c>
      <c r="E27" s="171">
        <f>+E19+E24</f>
        <v>17150</v>
      </c>
      <c r="F27" s="63" t="s">
        <v>403</v>
      </c>
      <c r="G27" s="171">
        <f>SUM(G19:G26)</f>
        <v>0</v>
      </c>
      <c r="H27" s="171">
        <f>SUM(H19:H26)</f>
        <v>5043</v>
      </c>
      <c r="I27" s="356">
        <f>SUM(I19:I26)</f>
        <v>5043</v>
      </c>
      <c r="J27" s="467"/>
    </row>
    <row r="28" spans="1:10" ht="15" customHeight="1" thickBot="1">
      <c r="A28" s="192" t="s">
        <v>31</v>
      </c>
      <c r="B28" s="197" t="s">
        <v>400</v>
      </c>
      <c r="C28" s="295">
        <f>+C18+C27</f>
        <v>280744</v>
      </c>
      <c r="D28" s="295">
        <f>+D18+D27</f>
        <v>298372</v>
      </c>
      <c r="E28" s="198">
        <f>+E18+E27</f>
        <v>174166</v>
      </c>
      <c r="F28" s="197" t="s">
        <v>404</v>
      </c>
      <c r="G28" s="295">
        <f>+G18+G27</f>
        <v>272669</v>
      </c>
      <c r="H28" s="295">
        <f>+H18+H27</f>
        <v>289867</v>
      </c>
      <c r="I28" s="198">
        <f>+I18+I27</f>
        <v>165194</v>
      </c>
      <c r="J28" s="467"/>
    </row>
    <row r="29" spans="1:10" ht="1.5" customHeight="1" thickBot="1">
      <c r="A29" s="192"/>
      <c r="B29" s="197"/>
      <c r="C29" s="295"/>
      <c r="D29" s="295"/>
      <c r="E29" s="295"/>
      <c r="F29" s="197"/>
      <c r="G29" s="295"/>
      <c r="H29" s="295"/>
      <c r="I29" s="198"/>
      <c r="J29" s="467"/>
    </row>
    <row r="30" spans="1:10" ht="15" customHeight="1" hidden="1" thickBot="1">
      <c r="A30" s="192"/>
      <c r="B30" s="197"/>
      <c r="C30" s="295"/>
      <c r="D30" s="295"/>
      <c r="E30" s="198"/>
      <c r="F30" s="197"/>
      <c r="G30" s="295"/>
      <c r="H30" s="295"/>
      <c r="I30" s="198"/>
      <c r="J30" s="467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fitToHeight="0" fitToWidth="1"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view="pageBreakPreview" zoomScale="115" zoomScaleSheetLayoutView="115" workbookViewId="0" topLeftCell="A13">
      <selection activeCell="D24" sqref="D24"/>
    </sheetView>
  </sheetViews>
  <sheetFormatPr defaultColWidth="9.00390625" defaultRowHeight="12.75"/>
  <cols>
    <col min="1" max="1" width="6.875" style="40" customWidth="1"/>
    <col min="2" max="2" width="55.125" style="112" customWidth="1"/>
    <col min="3" max="5" width="16.375" style="40" customWidth="1"/>
    <col min="6" max="6" width="55.125" style="40" customWidth="1"/>
    <col min="7" max="9" width="16.375" style="40" customWidth="1"/>
    <col min="10" max="10" width="4.875" style="40" customWidth="1"/>
    <col min="11" max="16384" width="9.375" style="40" customWidth="1"/>
  </cols>
  <sheetData>
    <row r="1" spans="2:10" ht="39.75" customHeight="1">
      <c r="B1" s="175" t="s">
        <v>118</v>
      </c>
      <c r="C1" s="176"/>
      <c r="D1" s="176"/>
      <c r="E1" s="176"/>
      <c r="F1" s="176"/>
      <c r="G1" s="176"/>
      <c r="H1" s="176"/>
      <c r="I1" s="176" t="s">
        <v>529</v>
      </c>
      <c r="J1" s="470"/>
    </row>
    <row r="2" spans="7:10" ht="14.25" thickBot="1">
      <c r="G2" s="177"/>
      <c r="H2" s="177"/>
      <c r="I2" s="177" t="s">
        <v>52</v>
      </c>
      <c r="J2" s="470"/>
    </row>
    <row r="3" spans="1:10" ht="24" customHeight="1" thickBot="1">
      <c r="A3" s="468" t="s">
        <v>60</v>
      </c>
      <c r="B3" s="178" t="s">
        <v>45</v>
      </c>
      <c r="C3" s="179"/>
      <c r="D3" s="179"/>
      <c r="E3" s="179"/>
      <c r="F3" s="178" t="s">
        <v>47</v>
      </c>
      <c r="G3" s="180"/>
      <c r="H3" s="180"/>
      <c r="I3" s="180"/>
      <c r="J3" s="470"/>
    </row>
    <row r="4" spans="1:10" s="181" customFormat="1" ht="35.25" customHeight="1" thickBot="1">
      <c r="A4" s="469"/>
      <c r="B4" s="113" t="s">
        <v>53</v>
      </c>
      <c r="C4" s="227" t="s">
        <v>405</v>
      </c>
      <c r="D4" s="228" t="s">
        <v>406</v>
      </c>
      <c r="E4" s="227" t="s">
        <v>386</v>
      </c>
      <c r="F4" s="113" t="s">
        <v>53</v>
      </c>
      <c r="G4" s="227" t="s">
        <v>405</v>
      </c>
      <c r="H4" s="228" t="s">
        <v>406</v>
      </c>
      <c r="I4" s="227" t="s">
        <v>386</v>
      </c>
      <c r="J4" s="470"/>
    </row>
    <row r="5" spans="1:10" s="181" customFormat="1" ht="13.5" thickBot="1">
      <c r="A5" s="182">
        <v>1</v>
      </c>
      <c r="B5" s="183">
        <v>2</v>
      </c>
      <c r="C5" s="184">
        <v>3</v>
      </c>
      <c r="D5" s="184">
        <v>4</v>
      </c>
      <c r="E5" s="184">
        <v>5</v>
      </c>
      <c r="F5" s="183">
        <v>6</v>
      </c>
      <c r="G5" s="184">
        <v>7</v>
      </c>
      <c r="H5" s="184">
        <v>8</v>
      </c>
      <c r="I5" s="185">
        <v>9</v>
      </c>
      <c r="J5" s="470"/>
    </row>
    <row r="6" spans="1:10" ht="12.75" customHeight="1">
      <c r="A6" s="187" t="s">
        <v>9</v>
      </c>
      <c r="B6" s="188" t="s">
        <v>407</v>
      </c>
      <c r="C6" s="167"/>
      <c r="D6" s="167">
        <v>271</v>
      </c>
      <c r="E6" s="167">
        <v>8722</v>
      </c>
      <c r="F6" s="188" t="s">
        <v>180</v>
      </c>
      <c r="G6" s="305">
        <v>500</v>
      </c>
      <c r="H6" s="305">
        <v>1202</v>
      </c>
      <c r="I6" s="362">
        <v>960</v>
      </c>
      <c r="J6" s="470"/>
    </row>
    <row r="7" spans="1:10" ht="22.5" customHeight="1">
      <c r="A7" s="189" t="s">
        <v>10</v>
      </c>
      <c r="B7" s="190" t="s">
        <v>408</v>
      </c>
      <c r="C7" s="168"/>
      <c r="D7" s="168"/>
      <c r="E7" s="168">
        <v>8451</v>
      </c>
      <c r="F7" s="190" t="s">
        <v>416</v>
      </c>
      <c r="G7" s="168"/>
      <c r="H7" s="168"/>
      <c r="I7" s="309"/>
      <c r="J7" s="470"/>
    </row>
    <row r="8" spans="1:10" ht="12.75" customHeight="1">
      <c r="A8" s="189" t="s">
        <v>11</v>
      </c>
      <c r="B8" s="190" t="s">
        <v>409</v>
      </c>
      <c r="C8" s="168"/>
      <c r="D8" s="168"/>
      <c r="E8" s="168"/>
      <c r="F8" s="190" t="s">
        <v>137</v>
      </c>
      <c r="G8" s="168">
        <v>72514</v>
      </c>
      <c r="H8" s="168">
        <v>72513</v>
      </c>
      <c r="I8" s="309">
        <v>2375</v>
      </c>
      <c r="J8" s="470"/>
    </row>
    <row r="9" spans="1:10" ht="12.75" customHeight="1">
      <c r="A9" s="189" t="s">
        <v>12</v>
      </c>
      <c r="B9" s="190" t="s">
        <v>410</v>
      </c>
      <c r="C9" s="168">
        <v>64939</v>
      </c>
      <c r="D9" s="168">
        <v>64939</v>
      </c>
      <c r="E9" s="168"/>
      <c r="F9" s="190" t="s">
        <v>417</v>
      </c>
      <c r="G9" s="168">
        <v>66133</v>
      </c>
      <c r="H9" s="168">
        <v>66133</v>
      </c>
      <c r="I9" s="309">
        <v>2375</v>
      </c>
      <c r="J9" s="470"/>
    </row>
    <row r="10" spans="1:10" ht="12.75" customHeight="1">
      <c r="A10" s="189" t="s">
        <v>13</v>
      </c>
      <c r="B10" s="190" t="s">
        <v>411</v>
      </c>
      <c r="C10" s="168"/>
      <c r="D10" s="168"/>
      <c r="E10" s="168"/>
      <c r="F10" s="190" t="s">
        <v>183</v>
      </c>
      <c r="G10" s="168"/>
      <c r="H10" s="168"/>
      <c r="I10" s="309"/>
      <c r="J10" s="470"/>
    </row>
    <row r="11" spans="1:10" ht="12.75" customHeight="1">
      <c r="A11" s="189" t="s">
        <v>14</v>
      </c>
      <c r="B11" s="190" t="s">
        <v>412</v>
      </c>
      <c r="C11" s="169"/>
      <c r="D11" s="169"/>
      <c r="E11" s="169"/>
      <c r="F11" s="428"/>
      <c r="G11" s="168"/>
      <c r="H11" s="168"/>
      <c r="I11" s="309"/>
      <c r="J11" s="470"/>
    </row>
    <row r="12" spans="1:10" ht="12.75" customHeight="1">
      <c r="A12" s="189" t="s">
        <v>15</v>
      </c>
      <c r="B12" s="33"/>
      <c r="C12" s="168"/>
      <c r="D12" s="168"/>
      <c r="E12" s="168"/>
      <c r="F12" s="428"/>
      <c r="G12" s="168"/>
      <c r="H12" s="168"/>
      <c r="I12" s="309"/>
      <c r="J12" s="470"/>
    </row>
    <row r="13" spans="1:10" ht="12.75" customHeight="1">
      <c r="A13" s="189" t="s">
        <v>16</v>
      </c>
      <c r="B13" s="33"/>
      <c r="C13" s="168"/>
      <c r="D13" s="168"/>
      <c r="E13" s="168"/>
      <c r="F13" s="429"/>
      <c r="G13" s="168"/>
      <c r="H13" s="168"/>
      <c r="I13" s="309"/>
      <c r="J13" s="470"/>
    </row>
    <row r="14" spans="1:10" ht="12.75" customHeight="1">
      <c r="A14" s="189" t="s">
        <v>17</v>
      </c>
      <c r="B14" s="428"/>
      <c r="C14" s="169"/>
      <c r="D14" s="169"/>
      <c r="E14" s="169"/>
      <c r="F14" s="428"/>
      <c r="G14" s="168"/>
      <c r="H14" s="168"/>
      <c r="I14" s="309"/>
      <c r="J14" s="470"/>
    </row>
    <row r="15" spans="1:10" ht="22.5" customHeight="1">
      <c r="A15" s="189" t="s">
        <v>18</v>
      </c>
      <c r="B15" s="33"/>
      <c r="C15" s="169"/>
      <c r="D15" s="169"/>
      <c r="E15" s="169"/>
      <c r="F15" s="428"/>
      <c r="G15" s="168"/>
      <c r="H15" s="168"/>
      <c r="I15" s="309"/>
      <c r="J15" s="470"/>
    </row>
    <row r="16" spans="1:10" ht="12.75" customHeight="1" thickBot="1">
      <c r="A16" s="312" t="s">
        <v>19</v>
      </c>
      <c r="B16" s="360"/>
      <c r="C16" s="361"/>
      <c r="D16" s="361"/>
      <c r="E16" s="361"/>
      <c r="F16" s="313" t="s">
        <v>39</v>
      </c>
      <c r="G16" s="306"/>
      <c r="H16" s="306"/>
      <c r="I16" s="363"/>
      <c r="J16" s="470"/>
    </row>
    <row r="17" spans="1:10" ht="12.75" customHeight="1" thickBot="1">
      <c r="A17" s="192" t="s">
        <v>20</v>
      </c>
      <c r="B17" s="63" t="s">
        <v>413</v>
      </c>
      <c r="C17" s="171">
        <f>+C6+C8+C9+C11+C12+C13+C14+C15+C16</f>
        <v>64939</v>
      </c>
      <c r="D17" s="171">
        <f>+D6+D8+D9+D11+D12+D13+D14+D15+D16</f>
        <v>65210</v>
      </c>
      <c r="E17" s="171">
        <f>+E6+E8+E9+E11+E12+E13+E14+E15+E16</f>
        <v>8722</v>
      </c>
      <c r="F17" s="63" t="s">
        <v>418</v>
      </c>
      <c r="G17" s="171">
        <f>+G6+G8+G10+G11+G12+G13+G14+G15+G16</f>
        <v>73014</v>
      </c>
      <c r="H17" s="171">
        <f>+H6+H8+H10+H11+H12+H13+H14+H15+H16</f>
        <v>73715</v>
      </c>
      <c r="I17" s="356">
        <f>+I6+I8+I10+I11+I12+I13+I14+I15+I16</f>
        <v>3335</v>
      </c>
      <c r="J17" s="470"/>
    </row>
    <row r="18" spans="1:10" ht="15.75" customHeight="1">
      <c r="A18" s="187" t="s">
        <v>21</v>
      </c>
      <c r="B18" s="200" t="s">
        <v>201</v>
      </c>
      <c r="C18" s="207">
        <f>+C19+C20+C21+C22+C23</f>
        <v>0</v>
      </c>
      <c r="D18" s="207">
        <f>+D19+D20+D21+D22+D23</f>
        <v>0</v>
      </c>
      <c r="E18" s="207">
        <f>+E19+E20+E21+E22+E23</f>
        <v>0</v>
      </c>
      <c r="F18" s="195" t="s">
        <v>141</v>
      </c>
      <c r="G18" s="296"/>
      <c r="H18" s="296"/>
      <c r="I18" s="364"/>
      <c r="J18" s="470"/>
    </row>
    <row r="19" spans="1:10" ht="12.75" customHeight="1">
      <c r="A19" s="189" t="s">
        <v>22</v>
      </c>
      <c r="B19" s="201" t="s">
        <v>190</v>
      </c>
      <c r="C19" s="52"/>
      <c r="D19" s="52"/>
      <c r="E19" s="52"/>
      <c r="F19" s="195" t="s">
        <v>144</v>
      </c>
      <c r="G19" s="52"/>
      <c r="H19" s="52"/>
      <c r="I19" s="359"/>
      <c r="J19" s="470"/>
    </row>
    <row r="20" spans="1:10" ht="12.75" customHeight="1">
      <c r="A20" s="187" t="s">
        <v>23</v>
      </c>
      <c r="B20" s="201" t="s">
        <v>191</v>
      </c>
      <c r="C20" s="52"/>
      <c r="D20" s="52"/>
      <c r="E20" s="52"/>
      <c r="F20" s="195" t="s">
        <v>115</v>
      </c>
      <c r="G20" s="52"/>
      <c r="H20" s="52"/>
      <c r="I20" s="359"/>
      <c r="J20" s="470"/>
    </row>
    <row r="21" spans="1:10" ht="12.75" customHeight="1">
      <c r="A21" s="189" t="s">
        <v>24</v>
      </c>
      <c r="B21" s="201" t="s">
        <v>192</v>
      </c>
      <c r="C21" s="52"/>
      <c r="D21" s="52"/>
      <c r="E21" s="52"/>
      <c r="F21" s="195" t="s">
        <v>116</v>
      </c>
      <c r="G21" s="52"/>
      <c r="H21" s="52"/>
      <c r="I21" s="359"/>
      <c r="J21" s="470"/>
    </row>
    <row r="22" spans="1:10" ht="12.75" customHeight="1">
      <c r="A22" s="187" t="s">
        <v>25</v>
      </c>
      <c r="B22" s="201" t="s">
        <v>193</v>
      </c>
      <c r="C22" s="52"/>
      <c r="D22" s="52"/>
      <c r="E22" s="52"/>
      <c r="F22" s="193" t="s">
        <v>187</v>
      </c>
      <c r="G22" s="52"/>
      <c r="H22" s="52"/>
      <c r="I22" s="359"/>
      <c r="J22" s="470"/>
    </row>
    <row r="23" spans="1:10" ht="12.75" customHeight="1">
      <c r="A23" s="189" t="s">
        <v>26</v>
      </c>
      <c r="B23" s="202" t="s">
        <v>194</v>
      </c>
      <c r="C23" s="52"/>
      <c r="D23" s="52"/>
      <c r="E23" s="52"/>
      <c r="F23" s="195" t="s">
        <v>145</v>
      </c>
      <c r="G23" s="52"/>
      <c r="H23" s="52"/>
      <c r="I23" s="359"/>
      <c r="J23" s="470"/>
    </row>
    <row r="24" spans="1:10" ht="12.75" customHeight="1">
      <c r="A24" s="187" t="s">
        <v>27</v>
      </c>
      <c r="B24" s="203" t="s">
        <v>195</v>
      </c>
      <c r="C24" s="196">
        <f>+C25+C26+C27+C28+C29</f>
        <v>0</v>
      </c>
      <c r="D24" s="196">
        <f>+D25+D26+D27+D28+D29</f>
        <v>0</v>
      </c>
      <c r="E24" s="196">
        <f>+E25+E26+E27+E28+E29</f>
        <v>0</v>
      </c>
      <c r="F24" s="204" t="s">
        <v>143</v>
      </c>
      <c r="G24" s="52"/>
      <c r="H24" s="52"/>
      <c r="I24" s="359"/>
      <c r="J24" s="470"/>
    </row>
    <row r="25" spans="1:10" ht="12.75" customHeight="1">
      <c r="A25" s="189" t="s">
        <v>28</v>
      </c>
      <c r="B25" s="202" t="s">
        <v>196</v>
      </c>
      <c r="C25" s="52"/>
      <c r="D25" s="52"/>
      <c r="E25" s="52"/>
      <c r="F25" s="204" t="s">
        <v>419</v>
      </c>
      <c r="G25" s="52"/>
      <c r="H25" s="52"/>
      <c r="I25" s="359"/>
      <c r="J25" s="470"/>
    </row>
    <row r="26" spans="1:10" ht="12.75" customHeight="1">
      <c r="A26" s="187" t="s">
        <v>29</v>
      </c>
      <c r="B26" s="202" t="s">
        <v>197</v>
      </c>
      <c r="C26" s="52"/>
      <c r="D26" s="52"/>
      <c r="E26" s="52"/>
      <c r="F26" s="199"/>
      <c r="G26" s="52"/>
      <c r="H26" s="52"/>
      <c r="I26" s="359"/>
      <c r="J26" s="470"/>
    </row>
    <row r="27" spans="1:10" ht="12.75" customHeight="1">
      <c r="A27" s="189" t="s">
        <v>30</v>
      </c>
      <c r="B27" s="201" t="s">
        <v>198</v>
      </c>
      <c r="C27" s="52"/>
      <c r="D27" s="52"/>
      <c r="E27" s="52"/>
      <c r="F27" s="60"/>
      <c r="G27" s="52"/>
      <c r="H27" s="52"/>
      <c r="I27" s="359"/>
      <c r="J27" s="470"/>
    </row>
    <row r="28" spans="1:10" ht="12.75" customHeight="1">
      <c r="A28" s="187" t="s">
        <v>31</v>
      </c>
      <c r="B28" s="205" t="s">
        <v>199</v>
      </c>
      <c r="C28" s="52"/>
      <c r="D28" s="52"/>
      <c r="E28" s="52"/>
      <c r="F28" s="33"/>
      <c r="G28" s="52"/>
      <c r="H28" s="52"/>
      <c r="I28" s="359"/>
      <c r="J28" s="470"/>
    </row>
    <row r="29" spans="1:10" ht="12.75" customHeight="1" thickBot="1">
      <c r="A29" s="189" t="s">
        <v>32</v>
      </c>
      <c r="B29" s="206" t="s">
        <v>200</v>
      </c>
      <c r="C29" s="52"/>
      <c r="D29" s="52"/>
      <c r="E29" s="52"/>
      <c r="F29" s="60"/>
      <c r="G29" s="52"/>
      <c r="H29" s="52"/>
      <c r="I29" s="359"/>
      <c r="J29" s="470"/>
    </row>
    <row r="30" spans="1:10" ht="24" customHeight="1" thickBot="1">
      <c r="A30" s="192" t="s">
        <v>33</v>
      </c>
      <c r="B30" s="63" t="s">
        <v>414</v>
      </c>
      <c r="C30" s="171">
        <f>+C18+C24</f>
        <v>0</v>
      </c>
      <c r="D30" s="171">
        <f>+D18+D24</f>
        <v>0</v>
      </c>
      <c r="E30" s="171">
        <f>+E18+E24</f>
        <v>0</v>
      </c>
      <c r="F30" s="63" t="s">
        <v>420</v>
      </c>
      <c r="G30" s="171">
        <f>SUM(G18:G29)</f>
        <v>0</v>
      </c>
      <c r="H30" s="171">
        <f>SUM(H18:H29)</f>
        <v>0</v>
      </c>
      <c r="I30" s="356">
        <f>SUM(I18:I29)</f>
        <v>0</v>
      </c>
      <c r="J30" s="470"/>
    </row>
    <row r="31" spans="1:10" ht="21.75" customHeight="1" thickBot="1">
      <c r="A31" s="192" t="s">
        <v>34</v>
      </c>
      <c r="B31" s="197" t="s">
        <v>415</v>
      </c>
      <c r="C31" s="295">
        <f>+C17+C30</f>
        <v>64939</v>
      </c>
      <c r="D31" s="295">
        <f>+D17+D30</f>
        <v>65210</v>
      </c>
      <c r="E31" s="198">
        <f>+E17+E30</f>
        <v>8722</v>
      </c>
      <c r="F31" s="197" t="s">
        <v>421</v>
      </c>
      <c r="G31" s="295">
        <f>+G17+G30</f>
        <v>73014</v>
      </c>
      <c r="H31" s="295">
        <f>+H17+H30</f>
        <v>73715</v>
      </c>
      <c r="I31" s="198">
        <f>+I17+I30</f>
        <v>3335</v>
      </c>
      <c r="J31" s="470"/>
    </row>
    <row r="32" spans="1:10" ht="18" customHeight="1" hidden="1" thickBot="1">
      <c r="A32" s="192" t="s">
        <v>35</v>
      </c>
      <c r="B32" s="197" t="s">
        <v>119</v>
      </c>
      <c r="C32" s="295">
        <f>IF(C17-G17&lt;0,G17-C17,"-")</f>
        <v>8075</v>
      </c>
      <c r="D32" s="295">
        <f>IF(D17-H17&lt;0,H17-D17,"-")</f>
        <v>8505</v>
      </c>
      <c r="E32" s="198" t="str">
        <f>IF(E17-I17&lt;0,I17-E17,"-")</f>
        <v>-</v>
      </c>
      <c r="F32" s="197" t="s">
        <v>120</v>
      </c>
      <c r="G32" s="295" t="str">
        <f>IF(C17-G17&gt;0,C17-G17,"-")</f>
        <v>-</v>
      </c>
      <c r="H32" s="295" t="str">
        <f>IF(D17-H17&gt;0,D17-H17,"-")</f>
        <v>-</v>
      </c>
      <c r="I32" s="198">
        <f>IF(E17-I17&gt;0,E17-I17,"-")</f>
        <v>5387</v>
      </c>
      <c r="J32" s="470"/>
    </row>
    <row r="33" spans="1:10" ht="18" customHeight="1" hidden="1" thickBot="1">
      <c r="A33" s="192" t="s">
        <v>36</v>
      </c>
      <c r="B33" s="197" t="s">
        <v>188</v>
      </c>
      <c r="C33" s="295">
        <f>IF(C17+C18-G31&lt;0,G31-(C17+C18),"-")</f>
        <v>8075</v>
      </c>
      <c r="D33" s="295">
        <f>IF(D17+D18-H31&lt;0,H31-(D17+D18),"-")</f>
        <v>8505</v>
      </c>
      <c r="E33" s="295" t="str">
        <f>IF(E17+E18-I31&lt;0,I31-(E17+E18),"-")</f>
        <v>-</v>
      </c>
      <c r="F33" s="197" t="s">
        <v>189</v>
      </c>
      <c r="G33" s="295" t="str">
        <f>IF(C17+C18-G31&gt;0,C17+C18-G31,"-")</f>
        <v>-</v>
      </c>
      <c r="H33" s="295" t="str">
        <f>IF(D17+D18-H31&gt;0,D17+D18-H31,"-")</f>
        <v>-</v>
      </c>
      <c r="I33" s="427">
        <f>IF(E17+E18-I31&gt;0,E17+E18-I31,"-")</f>
        <v>5387</v>
      </c>
      <c r="J33" s="470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fitToHeight="0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K40" sqref="K40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4" t="s">
        <v>110</v>
      </c>
      <c r="E1" s="65" t="s">
        <v>114</v>
      </c>
    </row>
    <row r="3" spans="1:5" ht="12.75">
      <c r="A3" s="67"/>
      <c r="B3" s="68"/>
      <c r="C3" s="67"/>
      <c r="D3" s="70"/>
      <c r="E3" s="68"/>
    </row>
    <row r="4" spans="1:5" ht="15.75">
      <c r="A4" s="53" t="s">
        <v>422</v>
      </c>
      <c r="B4" s="69"/>
      <c r="C4" s="75"/>
      <c r="D4" s="70"/>
      <c r="E4" s="68"/>
    </row>
    <row r="5" spans="1:5" ht="12.75">
      <c r="A5" s="67"/>
      <c r="B5" s="68"/>
      <c r="C5" s="67"/>
      <c r="D5" s="70"/>
      <c r="E5" s="68"/>
    </row>
    <row r="6" spans="1:5" ht="12.75">
      <c r="A6" s="67" t="s">
        <v>428</v>
      </c>
      <c r="B6" s="68">
        <f>+'1.1. sz. mell.'!C61</f>
        <v>328533</v>
      </c>
      <c r="C6" s="67" t="s">
        <v>437</v>
      </c>
      <c r="D6" s="70">
        <f>+'2.1.sz.mell  '!C18+'2.2.sz.mell  '!C17</f>
        <v>328533</v>
      </c>
      <c r="E6" s="68">
        <f>+B6-D6</f>
        <v>0</v>
      </c>
    </row>
    <row r="7" spans="1:5" ht="12.75">
      <c r="A7" s="67" t="s">
        <v>429</v>
      </c>
      <c r="B7" s="68">
        <f>+'1.1. sz. mell.'!C84</f>
        <v>17150</v>
      </c>
      <c r="C7" s="67" t="s">
        <v>438</v>
      </c>
      <c r="D7" s="70">
        <f>+'2.1.sz.mell  '!C27+'2.2.sz.mell  '!C30</f>
        <v>17150</v>
      </c>
      <c r="E7" s="68">
        <f>+B7-D7</f>
        <v>0</v>
      </c>
    </row>
    <row r="8" spans="1:5" ht="12.75">
      <c r="A8" s="67" t="s">
        <v>430</v>
      </c>
      <c r="B8" s="68">
        <f>+'1.1. sz. mell.'!C85</f>
        <v>345683</v>
      </c>
      <c r="C8" s="67" t="s">
        <v>439</v>
      </c>
      <c r="D8" s="70">
        <f>+'2.1.sz.mell  '!C28+'2.2.sz.mell  '!C31</f>
        <v>345683</v>
      </c>
      <c r="E8" s="68">
        <f>+B8-D8</f>
        <v>0</v>
      </c>
    </row>
    <row r="9" spans="1:5" ht="12.75">
      <c r="A9" s="67"/>
      <c r="B9" s="68"/>
      <c r="C9" s="67"/>
      <c r="D9" s="70"/>
      <c r="E9" s="68"/>
    </row>
    <row r="10" spans="1:5" ht="15.75">
      <c r="A10" s="53" t="s">
        <v>423</v>
      </c>
      <c r="B10" s="69"/>
      <c r="C10" s="75"/>
      <c r="D10" s="70"/>
      <c r="E10" s="68"/>
    </row>
    <row r="11" spans="1:5" ht="12.75">
      <c r="A11" s="67"/>
      <c r="B11" s="68"/>
      <c r="C11" s="67"/>
      <c r="D11" s="70"/>
      <c r="E11" s="68"/>
    </row>
    <row r="12" spans="1:5" ht="12.75">
      <c r="A12" s="67" t="s">
        <v>431</v>
      </c>
      <c r="B12" s="68">
        <f>+'1.1. sz. mell.'!D61</f>
        <v>17899</v>
      </c>
      <c r="C12" s="67" t="s">
        <v>442</v>
      </c>
      <c r="D12" s="70">
        <f>+'2.1.sz.mell  '!D18+'2.2.sz.mell  '!D17</f>
        <v>346432</v>
      </c>
      <c r="E12" s="68">
        <f>+B12-D12</f>
        <v>-328533</v>
      </c>
    </row>
    <row r="13" spans="1:5" ht="12.75">
      <c r="A13" s="67" t="s">
        <v>432</v>
      </c>
      <c r="B13" s="68">
        <f>+'1.1. sz. mell.'!D84</f>
        <v>0</v>
      </c>
      <c r="C13" s="67" t="s">
        <v>441</v>
      </c>
      <c r="D13" s="70">
        <f>+'2.1.sz.mell  '!D27+'2.2.sz.mell  '!D30</f>
        <v>17150</v>
      </c>
      <c r="E13" s="68">
        <f>+B13-D13</f>
        <v>-17150</v>
      </c>
    </row>
    <row r="14" spans="1:5" ht="12.75">
      <c r="A14" s="67" t="s">
        <v>433</v>
      </c>
      <c r="B14" s="68">
        <f>+'1.1. sz. mell.'!D85</f>
        <v>17899</v>
      </c>
      <c r="C14" s="67" t="s">
        <v>440</v>
      </c>
      <c r="D14" s="70">
        <f>+'2.1.sz.mell  '!D28+'2.2.sz.mell  '!D31</f>
        <v>363582</v>
      </c>
      <c r="E14" s="68">
        <f>+B14-D14</f>
        <v>-345683</v>
      </c>
    </row>
    <row r="15" spans="1:5" ht="12.75">
      <c r="A15" s="67"/>
      <c r="B15" s="68"/>
      <c r="C15" s="67"/>
      <c r="D15" s="70"/>
      <c r="E15" s="68"/>
    </row>
    <row r="16" spans="1:5" ht="14.25">
      <c r="A16" s="229" t="s">
        <v>426</v>
      </c>
      <c r="C16" s="75"/>
      <c r="D16" s="70"/>
      <c r="E16" s="68"/>
    </row>
    <row r="17" spans="1:5" ht="12.75">
      <c r="A17" s="67"/>
      <c r="B17" s="68"/>
      <c r="C17" s="67"/>
      <c r="D17" s="70"/>
      <c r="E17" s="68"/>
    </row>
    <row r="18" spans="1:5" ht="12.75">
      <c r="A18" s="67" t="s">
        <v>434</v>
      </c>
      <c r="B18" s="68">
        <f>+'1.1. sz. mell.'!E61</f>
        <v>346432</v>
      </c>
      <c r="C18" s="67" t="s">
        <v>443</v>
      </c>
      <c r="D18" s="70">
        <f>+'2.1.sz.mell  '!E18+'2.2.sz.mell  '!E17</f>
        <v>165738</v>
      </c>
      <c r="E18" s="68">
        <f>+B18-D18</f>
        <v>180694</v>
      </c>
    </row>
    <row r="19" spans="1:5" ht="12.75">
      <c r="A19" s="67" t="s">
        <v>435</v>
      </c>
      <c r="B19" s="68">
        <f>+'1.1. sz. mell.'!E84</f>
        <v>17150</v>
      </c>
      <c r="C19" s="67" t="s">
        <v>444</v>
      </c>
      <c r="D19" s="70">
        <f>+'2.1.sz.mell  '!E27+'2.2.sz.mell  '!E30</f>
        <v>17150</v>
      </c>
      <c r="E19" s="68">
        <f>+B19-D19</f>
        <v>0</v>
      </c>
    </row>
    <row r="20" spans="1:5" ht="12.75">
      <c r="A20" s="67" t="s">
        <v>436</v>
      </c>
      <c r="B20" s="68">
        <f>+'1.1. sz. mell.'!E85</f>
        <v>363582</v>
      </c>
      <c r="C20" s="67" t="s">
        <v>445</v>
      </c>
      <c r="D20" s="70">
        <f>+'2.1.sz.mell  '!E28+'2.2.sz.mell  '!E31</f>
        <v>182888</v>
      </c>
      <c r="E20" s="68">
        <f>+B20-D20</f>
        <v>180694</v>
      </c>
    </row>
    <row r="21" spans="1:5" ht="12.75">
      <c r="A21" s="67"/>
      <c r="B21" s="68"/>
      <c r="C21" s="67"/>
      <c r="D21" s="70"/>
      <c r="E21" s="68"/>
    </row>
    <row r="22" spans="1:5" ht="15.75">
      <c r="A22" s="53" t="s">
        <v>424</v>
      </c>
      <c r="B22" s="69"/>
      <c r="C22" s="75"/>
      <c r="D22" s="70"/>
      <c r="E22" s="68"/>
    </row>
    <row r="23" spans="1:5" ht="12.75">
      <c r="A23" s="67"/>
      <c r="B23" s="68"/>
      <c r="C23" s="67"/>
      <c r="D23" s="70"/>
      <c r="E23" s="68"/>
    </row>
    <row r="24" spans="1:5" ht="12.75">
      <c r="A24" s="67" t="s">
        <v>455</v>
      </c>
      <c r="B24" s="68">
        <f>+'1.1. sz. mell.'!C125</f>
        <v>345683</v>
      </c>
      <c r="C24" s="67" t="s">
        <v>446</v>
      </c>
      <c r="D24" s="70">
        <f>+'2.1.sz.mell  '!G18+'2.2.sz.mell  '!G17</f>
        <v>345683</v>
      </c>
      <c r="E24" s="68">
        <f>+B24-D24</f>
        <v>0</v>
      </c>
    </row>
    <row r="25" spans="1:5" ht="12.75">
      <c r="A25" s="67" t="s">
        <v>208</v>
      </c>
      <c r="B25" s="68">
        <f>+'1.1. sz. mell.'!C145</f>
        <v>0</v>
      </c>
      <c r="C25" s="67" t="s">
        <v>447</v>
      </c>
      <c r="D25" s="70">
        <f>+'2.1.sz.mell  '!G27+'2.2.sz.mell  '!G30</f>
        <v>0</v>
      </c>
      <c r="E25" s="68">
        <f>+B25-D25</f>
        <v>0</v>
      </c>
    </row>
    <row r="26" spans="1:5" ht="12.75">
      <c r="A26" s="67" t="s">
        <v>456</v>
      </c>
      <c r="B26" s="68">
        <f>+'1.1. sz. mell.'!C146</f>
        <v>345683</v>
      </c>
      <c r="C26" s="67" t="s">
        <v>448</v>
      </c>
      <c r="D26" s="70">
        <f>+'2.1.sz.mell  '!G28+'2.2.sz.mell  '!G31</f>
        <v>345683</v>
      </c>
      <c r="E26" s="68">
        <f>+B26-D26</f>
        <v>0</v>
      </c>
    </row>
    <row r="27" spans="1:5" ht="12.75">
      <c r="A27" s="67"/>
      <c r="B27" s="68"/>
      <c r="C27" s="67"/>
      <c r="D27" s="70"/>
      <c r="E27" s="68"/>
    </row>
    <row r="28" spans="1:5" ht="15.75">
      <c r="A28" s="53" t="s">
        <v>425</v>
      </c>
      <c r="B28" s="69"/>
      <c r="C28" s="75"/>
      <c r="D28" s="70"/>
      <c r="E28" s="68"/>
    </row>
    <row r="29" spans="1:5" ht="12.75">
      <c r="A29" s="67"/>
      <c r="B29" s="68"/>
      <c r="C29" s="67"/>
      <c r="D29" s="70"/>
      <c r="E29" s="68"/>
    </row>
    <row r="30" spans="1:5" ht="12.75">
      <c r="A30" s="67" t="s">
        <v>457</v>
      </c>
      <c r="B30" s="68">
        <f>+'1.1. sz. mell.'!D125</f>
        <v>12856</v>
      </c>
      <c r="C30" s="67" t="s">
        <v>449</v>
      </c>
      <c r="D30" s="70">
        <f>+'2.1.sz.mell  '!H18+'2.2.sz.mell  '!H17</f>
        <v>358539</v>
      </c>
      <c r="E30" s="68">
        <f>+B30-D30</f>
        <v>-345683</v>
      </c>
    </row>
    <row r="31" spans="1:5" ht="12.75">
      <c r="A31" s="67" t="s">
        <v>0</v>
      </c>
      <c r="B31" s="68">
        <f>+'1.1. sz. mell.'!D145</f>
        <v>5043</v>
      </c>
      <c r="C31" s="67" t="s">
        <v>450</v>
      </c>
      <c r="D31" s="70">
        <f>+'2.1.sz.mell  '!H27+'2.2.sz.mell  '!H30</f>
        <v>5043</v>
      </c>
      <c r="E31" s="68">
        <f>+B31-D31</f>
        <v>0</v>
      </c>
    </row>
    <row r="32" spans="1:5" ht="12.75">
      <c r="A32" s="67" t="s">
        <v>458</v>
      </c>
      <c r="B32" s="68">
        <f>+'1.1. sz. mell.'!D146</f>
        <v>17899</v>
      </c>
      <c r="C32" s="67" t="s">
        <v>451</v>
      </c>
      <c r="D32" s="70">
        <f>+'2.1.sz.mell  '!H28+'2.2.sz.mell  '!H31</f>
        <v>363582</v>
      </c>
      <c r="E32" s="68">
        <f>+B32-D32</f>
        <v>-345683</v>
      </c>
    </row>
    <row r="33" spans="1:5" ht="12.75">
      <c r="A33" s="67"/>
      <c r="B33" s="68"/>
      <c r="C33" s="67"/>
      <c r="D33" s="70"/>
      <c r="E33" s="68"/>
    </row>
    <row r="34" spans="1:5" ht="15.75">
      <c r="A34" s="230" t="s">
        <v>427</v>
      </c>
      <c r="B34" s="69"/>
      <c r="C34" s="75"/>
      <c r="D34" s="70"/>
      <c r="E34" s="68"/>
    </row>
    <row r="35" spans="1:5" ht="12.75">
      <c r="A35" s="67"/>
      <c r="B35" s="68"/>
      <c r="C35" s="67"/>
      <c r="D35" s="70"/>
      <c r="E35" s="68"/>
    </row>
    <row r="36" spans="1:5" ht="12.75">
      <c r="A36" s="67" t="s">
        <v>459</v>
      </c>
      <c r="B36" s="68">
        <f>+'1.1. sz. mell.'!E125</f>
        <v>358539</v>
      </c>
      <c r="C36" s="67" t="s">
        <v>452</v>
      </c>
      <c r="D36" s="70">
        <f>+'2.1.sz.mell  '!I18+'2.2.sz.mell  '!I17</f>
        <v>163486</v>
      </c>
      <c r="E36" s="68">
        <f>+B36-D36</f>
        <v>195053</v>
      </c>
    </row>
    <row r="37" spans="1:5" ht="12.75">
      <c r="A37" s="67" t="s">
        <v>1</v>
      </c>
      <c r="B37" s="68">
        <f>+'1.1. sz. mell.'!E145</f>
        <v>5043</v>
      </c>
      <c r="C37" s="67" t="s">
        <v>453</v>
      </c>
      <c r="D37" s="70">
        <f>+'2.1.sz.mell  '!I27+'2.2.sz.mell  '!I30</f>
        <v>5043</v>
      </c>
      <c r="E37" s="68">
        <f>+B37-D37</f>
        <v>0</v>
      </c>
    </row>
    <row r="38" spans="1:5" ht="12.75">
      <c r="A38" s="67" t="s">
        <v>460</v>
      </c>
      <c r="B38" s="68">
        <f>+'1.1. sz. mell.'!E146</f>
        <v>363582</v>
      </c>
      <c r="C38" s="67" t="s">
        <v>454</v>
      </c>
      <c r="D38" s="70">
        <f>+'2.1.sz.mell  '!I28+'2.2.sz.mell  '!I31</f>
        <v>168529</v>
      </c>
      <c r="E38" s="68">
        <f>+B38-D38</f>
        <v>195053</v>
      </c>
    </row>
  </sheetData>
  <sheetProtection sheet="1" objects="1" scenarios="1"/>
  <conditionalFormatting sqref="E3:E38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145" zoomScaleNormal="120" zoomScaleSheetLayoutView="145" workbookViewId="0" topLeftCell="A1">
      <selection activeCell="D17" sqref="D17"/>
    </sheetView>
  </sheetViews>
  <sheetFormatPr defaultColWidth="9.00390625" defaultRowHeight="12.75"/>
  <cols>
    <col min="1" max="1" width="5.625" style="77" customWidth="1"/>
    <col min="2" max="2" width="38.625" style="77" customWidth="1"/>
    <col min="3" max="6" width="14.00390625" style="77" customWidth="1"/>
    <col min="7" max="16384" width="9.375" style="77" customWidth="1"/>
  </cols>
  <sheetData>
    <row r="1" spans="1:6" ht="33" customHeight="1">
      <c r="A1" s="471" t="s">
        <v>148</v>
      </c>
      <c r="B1" s="471"/>
      <c r="C1" s="471"/>
      <c r="D1" s="471"/>
      <c r="E1" s="471"/>
      <c r="F1" s="471"/>
    </row>
    <row r="2" spans="1:7" ht="15.75" customHeight="1" thickBot="1">
      <c r="A2" s="78"/>
      <c r="B2" s="78"/>
      <c r="C2" s="472"/>
      <c r="D2" s="472"/>
      <c r="E2" s="479" t="s">
        <v>43</v>
      </c>
      <c r="F2" s="479"/>
      <c r="G2" s="85"/>
    </row>
    <row r="3" spans="1:6" ht="63" customHeight="1">
      <c r="A3" s="475" t="s">
        <v>7</v>
      </c>
      <c r="B3" s="477" t="s">
        <v>149</v>
      </c>
      <c r="C3" s="477" t="s">
        <v>209</v>
      </c>
      <c r="D3" s="477"/>
      <c r="E3" s="477"/>
      <c r="F3" s="473" t="s">
        <v>204</v>
      </c>
    </row>
    <row r="4" spans="1:6" ht="15.75" thickBot="1">
      <c r="A4" s="476"/>
      <c r="B4" s="478"/>
      <c r="C4" s="80" t="s">
        <v>202</v>
      </c>
      <c r="D4" s="80" t="s">
        <v>203</v>
      </c>
      <c r="E4" s="80" t="s">
        <v>461</v>
      </c>
      <c r="F4" s="474"/>
    </row>
    <row r="5" spans="1:6" ht="15.75" thickBot="1">
      <c r="A5" s="82">
        <v>1</v>
      </c>
      <c r="B5" s="83">
        <v>2</v>
      </c>
      <c r="C5" s="83">
        <v>3</v>
      </c>
      <c r="D5" s="83">
        <v>4</v>
      </c>
      <c r="E5" s="83">
        <v>5</v>
      </c>
      <c r="F5" s="84">
        <v>6</v>
      </c>
    </row>
    <row r="6" spans="1:6" ht="15">
      <c r="A6" s="81" t="s">
        <v>9</v>
      </c>
      <c r="B6" s="437"/>
      <c r="C6" s="430"/>
      <c r="D6" s="430"/>
      <c r="E6" s="430"/>
      <c r="F6" s="431">
        <f>SUM(C6:E6)</f>
        <v>0</v>
      </c>
    </row>
    <row r="7" spans="1:6" ht="15">
      <c r="A7" s="79" t="s">
        <v>10</v>
      </c>
      <c r="B7" s="438"/>
      <c r="C7" s="432"/>
      <c r="D7" s="432"/>
      <c r="E7" s="432"/>
      <c r="F7" s="433">
        <f>SUM(C7:E7)</f>
        <v>0</v>
      </c>
    </row>
    <row r="8" spans="1:6" ht="15">
      <c r="A8" s="79" t="s">
        <v>11</v>
      </c>
      <c r="B8" s="438"/>
      <c r="C8" s="432"/>
      <c r="D8" s="432"/>
      <c r="E8" s="432"/>
      <c r="F8" s="433">
        <f>SUM(C8:E8)</f>
        <v>0</v>
      </c>
    </row>
    <row r="9" spans="1:6" ht="15">
      <c r="A9" s="79" t="s">
        <v>12</v>
      </c>
      <c r="B9" s="438"/>
      <c r="C9" s="432"/>
      <c r="D9" s="432"/>
      <c r="E9" s="432"/>
      <c r="F9" s="433">
        <f>SUM(C9:E9)</f>
        <v>0</v>
      </c>
    </row>
    <row r="10" spans="1:6" ht="15.75" thickBot="1">
      <c r="A10" s="86" t="s">
        <v>13</v>
      </c>
      <c r="B10" s="439"/>
      <c r="C10" s="434"/>
      <c r="D10" s="434"/>
      <c r="E10" s="434"/>
      <c r="F10" s="433">
        <f>SUM(C10:E10)</f>
        <v>0</v>
      </c>
    </row>
    <row r="11" spans="1:6" ht="15.75" thickBot="1">
      <c r="A11" s="82" t="s">
        <v>14</v>
      </c>
      <c r="B11" s="87" t="s">
        <v>150</v>
      </c>
      <c r="C11" s="435">
        <f>SUM(C6:C10)</f>
        <v>0</v>
      </c>
      <c r="D11" s="435">
        <f>SUM(D6:D10)</f>
        <v>0</v>
      </c>
      <c r="E11" s="435">
        <f>SUM(E6:E10)</f>
        <v>0</v>
      </c>
      <c r="F11" s="436">
        <f>SUM(F6:F10)</f>
        <v>0</v>
      </c>
    </row>
  </sheetData>
  <sheetProtection sheet="1"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4" r:id="rId1"/>
  <headerFooter alignWithMargins="0">
    <oddHeader>&amp;R&amp;"Times New Roman CE,Félkövér dőlt"&amp;11 3.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2014-09-05T09:15:14Z</cp:lastPrinted>
  <dcterms:created xsi:type="dcterms:W3CDTF">1999-10-30T10:30:45Z</dcterms:created>
  <dcterms:modified xsi:type="dcterms:W3CDTF">2014-11-11T13:07:56Z</dcterms:modified>
  <cp:category/>
  <cp:version/>
  <cp:contentType/>
  <cp:contentStatus/>
</cp:coreProperties>
</file>