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75" activeTab="0"/>
  </bookViews>
  <sheets>
    <sheet name="01" sheetId="1" r:id="rId1"/>
    <sheet name="Munka1" sheetId="2" r:id="rId2"/>
  </sheets>
  <definedNames>
    <definedName name="_xlnm.Print_Area" localSheetId="0">'01'!$A$1:$H$1248</definedName>
  </definedNames>
  <calcPr fullCalcOnLoad="1"/>
</workbook>
</file>

<file path=xl/sharedStrings.xml><?xml version="1.0" encoding="utf-8"?>
<sst xmlns="http://schemas.openxmlformats.org/spreadsheetml/2006/main" count="2100" uniqueCount="640">
  <si>
    <t>3. GYEVITUR Kft.-nek működési célú támogatás/üzleti terv.szerint+B68 termálkút üzemelési hibái miatt</t>
  </si>
  <si>
    <t>Algyő Nagyközség Önkormányzat önállóan működő és gazdálkodó Intézményei bevételeinek és kiadásainak bemutatása</t>
  </si>
  <si>
    <t>ebből: Kórházi ágyak beszerzése</t>
  </si>
  <si>
    <t>Iskola belső udvarára kerti kiülő pavilon</t>
  </si>
  <si>
    <t>Számítástechnikai eszköz beszerzés</t>
  </si>
  <si>
    <t>4. E-útdíj miatti támogatás</t>
  </si>
  <si>
    <t xml:space="preserve">   ebből: Választással kapcsolatos bevételek</t>
  </si>
  <si>
    <t xml:space="preserve">           hűtő, vasaló, konyhai felszerelések</t>
  </si>
  <si>
    <t>Egyéb működési cálú átvett pénzeszközök/Munkaügyi Központ</t>
  </si>
  <si>
    <t>ebből;Munkaügyi központ közcélú foglalkoztatás támogatása</t>
  </si>
  <si>
    <t>OEP védőnői finanszírozás</t>
  </si>
  <si>
    <t xml:space="preserve">           Munkaügyi Központ közcélú foglalkoztatás támogatása</t>
  </si>
  <si>
    <t>ebből Munkaügyi központ közcélú foglalkoztatás támogatása</t>
  </si>
  <si>
    <t>Alkotóházba tűzzománc égető kemence,rajztáblák,festőállvány,ledes asztali lámpa</t>
  </si>
  <si>
    <t xml:space="preserve">    egyéb kisértékű bútor beszerzés</t>
  </si>
  <si>
    <t xml:space="preserve">    korongozógép</t>
  </si>
  <si>
    <t>ebből: önkormányzati segély- átmeneti segély</t>
  </si>
  <si>
    <t xml:space="preserve">ebből: foglalkoztatást helyettesítő támogatás </t>
  </si>
  <si>
    <t xml:space="preserve">ebből:  helyi megállapítású ápolási díj </t>
  </si>
  <si>
    <t xml:space="preserve">ebből: helyi megállapítású közgyógyellátás </t>
  </si>
  <si>
    <t>ebből: hozzájárulás a lakossági energiaköltségekhez</t>
  </si>
  <si>
    <t xml:space="preserve">ebből:  adósságcsökkentési támogatás </t>
  </si>
  <si>
    <t>ebből: átmeneti segély  Rendkívüli települési támogatás</t>
  </si>
  <si>
    <t xml:space="preserve">ebből:  köztemetés </t>
  </si>
  <si>
    <t>ebből:  egyéb, az önkorm.rend.megáll. jut./Hulladékszáll. kedvezm.50%</t>
  </si>
  <si>
    <t>ebből:  egyéb, az önkorm.rend.megáll. jut./Hulladékszáll. kedvezm.70%</t>
  </si>
  <si>
    <t>ebből:  egyéb, az önkorm.rend.megáll. jut./Hulladékszáll. kedvezm.100%</t>
  </si>
  <si>
    <t>ebből:  egyéb, az önkorm.rend.megáll. jut./Karácsonyi csomag</t>
  </si>
  <si>
    <t>ebből: egyéb, az önkorm.rend.megáll. jut./Bérlet támogatás</t>
  </si>
  <si>
    <t>ebből:  egyéb, az önkorm.rend.megáll. jut./Gyermekintézményi térítési díj</t>
  </si>
  <si>
    <t>ebből:  lakásfenntartási támogatás normatív</t>
  </si>
  <si>
    <t xml:space="preserve">ebből: helyi megállapítású lakásfenntartási támogatás </t>
  </si>
  <si>
    <t>ebből: méltányos ápolási díj 80%</t>
  </si>
  <si>
    <t>ebből: helyi megállapítású Gyógyszertámogatás</t>
  </si>
  <si>
    <t>ebből:  Rendszeres szoc.segély b).pont</t>
  </si>
  <si>
    <t>K46</t>
  </si>
  <si>
    <t>K48</t>
  </si>
  <si>
    <r>
      <t xml:space="preserve">2. Vízügyi Építési Alap felújítási munkái 2015.évre    </t>
    </r>
    <r>
      <rPr>
        <i/>
        <sz val="11"/>
        <rFont val="Arial"/>
        <family val="2"/>
      </rPr>
      <t xml:space="preserve">  </t>
    </r>
  </si>
  <si>
    <r>
      <t xml:space="preserve">2. Temető hátsó megközelítését szolgáló szilárd burkolatú út kialakítása  </t>
    </r>
    <r>
      <rPr>
        <i/>
        <sz val="11"/>
        <rFont val="Arial"/>
        <family val="2"/>
      </rPr>
      <t xml:space="preserve"> </t>
    </r>
  </si>
  <si>
    <t xml:space="preserve">1. Tiszavirág u.-Fehér Ignác Ált. Iskola között parkoló építés    </t>
  </si>
  <si>
    <t xml:space="preserve">1. Bel- és külterületi fásítási program     </t>
  </si>
  <si>
    <r>
      <t xml:space="preserve">1. Tárgyi eszközök, bútorok beszerzése Önkormányzatnál   </t>
    </r>
    <r>
      <rPr>
        <i/>
        <sz val="11"/>
        <rFont val="Arial"/>
        <family val="2"/>
      </rPr>
      <t xml:space="preserve"> </t>
    </r>
  </si>
  <si>
    <r>
      <t xml:space="preserve">1. Számítástechnikai eszközök bszerzése Önkormányzatnál    </t>
    </r>
    <r>
      <rPr>
        <i/>
        <sz val="11"/>
        <rFont val="Arial"/>
        <family val="2"/>
      </rPr>
      <t xml:space="preserve"> </t>
    </r>
  </si>
  <si>
    <t xml:space="preserve">3.. Erdei közjóléti létesítmény kialakítása pályázat      </t>
  </si>
  <si>
    <r>
      <t xml:space="preserve">2. Tiszai hajókikötő konténer beszerzés/LEADER pályázat     </t>
    </r>
    <r>
      <rPr>
        <i/>
        <sz val="11"/>
        <rFont val="Arial"/>
        <family val="2"/>
      </rPr>
      <t xml:space="preserve"> </t>
    </r>
  </si>
  <si>
    <t xml:space="preserve">1. Beruházás előkészítési Alap    </t>
  </si>
  <si>
    <t xml:space="preserve">1. Ingatlanforgalmazási Alap    </t>
  </si>
  <si>
    <r>
      <t xml:space="preserve">5. Iskola hátsó teraszának árnyékolása felújítás   </t>
    </r>
    <r>
      <rPr>
        <i/>
        <sz val="11"/>
        <rFont val="Arial"/>
        <family val="2"/>
      </rPr>
      <t xml:space="preserve"> </t>
    </r>
  </si>
  <si>
    <t xml:space="preserve">4. "Zöld Iskola" felújítás   </t>
  </si>
  <si>
    <t xml:space="preserve">3. Gyógynövényes bemutató tér kialakítás    </t>
  </si>
  <si>
    <t xml:space="preserve">2. Borászati bemutató tér kialakítás    </t>
  </si>
  <si>
    <t xml:space="preserve">1. Intézményi épületek felújítása     </t>
  </si>
  <si>
    <t>4. Tiszaszigeti Önkormányzat pénzügyi finanszírozás elszámolása</t>
  </si>
  <si>
    <t>4./305/2014.(IX.24.) GYEVITUR Kft. -Szab.közp. Többlet vill.energ.kialakítás áfa összege</t>
  </si>
  <si>
    <t>5./30532014.(IX.24.) GYEVITUR Kft. -Szab.közp. Kertészeti terv áfa összege</t>
  </si>
  <si>
    <t>6./15/2015.(I.22). GYEVITUR Kft. Ételszállító autó ÁFA összegére</t>
  </si>
  <si>
    <t>7./20/2015.(I.22). GYEVITUR Kft.-Fürdő beléptető rendszer ÁFA összegére</t>
  </si>
  <si>
    <t>8./22/2015.(I.22). GYEVITUR Kft.-Levendula szálló előtti kerítés ÁFA összegére</t>
  </si>
  <si>
    <t>9./GYEVITUR Kft.-nek működési célú támogatás/19/2015.(I.22.)</t>
  </si>
  <si>
    <t>Algyői Polgármesteri Hiv.finanszírozási támogatása</t>
  </si>
  <si>
    <t>fénymásoló, notebook, vízmelegítő bojler</t>
  </si>
  <si>
    <t>Zarhato szekrenyek</t>
  </si>
  <si>
    <t>Intézményi ellátások</t>
  </si>
  <si>
    <t>ebből: oktatásban résztvevők pénzbeli juttatásai (Bursa Hungarica)</t>
  </si>
  <si>
    <t>1.Dél-Alföldi Hulladékgazdálkodási Társulás 2014. évi tagdíj (rg:012)</t>
  </si>
  <si>
    <t>7.  Egészségügyi Alapítványok támogatása (rg: 118)</t>
  </si>
  <si>
    <t>1. Működési célú kamatmentes kölcsön nyújtása lakosságnak/ átmeneti segélyként</t>
  </si>
  <si>
    <t>6.  Polgármesteri Alap</t>
  </si>
  <si>
    <t>9.  Sport Alap  rg:142</t>
  </si>
  <si>
    <t>K47</t>
  </si>
  <si>
    <t>1. GYEVIÉP NKFT-nek működési célu támogatása</t>
  </si>
  <si>
    <t>ebből:  Egyéb civil szervezet</t>
  </si>
  <si>
    <t>ebből: Egyébb vállalkozás</t>
  </si>
  <si>
    <t>ebből;Pályázati bevételek, iskolai eü.</t>
  </si>
  <si>
    <t>Áru- és készlet értékesítés bevétele</t>
  </si>
  <si>
    <t>Működési célú átvett pénzeszközök</t>
  </si>
  <si>
    <t>Közhatalmi bevételek</t>
  </si>
  <si>
    <t>11. Igazgatási szolgáltatási díjak</t>
  </si>
  <si>
    <t>Egyéb közhatalmi bevételek</t>
  </si>
  <si>
    <t>Halmozódás miatti levonás /K817 rovat miatt</t>
  </si>
  <si>
    <t>Halmozódás miatti levonás/K916 rovat miatt</t>
  </si>
  <si>
    <t>kerékpárok</t>
  </si>
  <si>
    <t>Fényképezőgép könyvtárba (érdekeltségnöv.pályázatból)</t>
  </si>
  <si>
    <t xml:space="preserve">5. Bérkompenzáció </t>
  </si>
  <si>
    <t>2015. évi Eredeti Előirányzat</t>
  </si>
  <si>
    <t>Algyői Polgármesteri Hivatal</t>
  </si>
  <si>
    <t>Algyői Polgármesteri Hivatal bevételek mindösszesen:</t>
  </si>
  <si>
    <t xml:space="preserve"> Költségvetési kiadások összesen: Algyői Polgármesteri Hivatal</t>
  </si>
  <si>
    <t xml:space="preserve"> Algyői Polgármesteri Hivatal KIADÁSOK MINDÖSSZESEN:</t>
  </si>
  <si>
    <t>Algyői Polgármesteri Hivatal összesen</t>
  </si>
  <si>
    <t>Bevételek mindösszesen: Algyői Polgármesteri Hivatal</t>
  </si>
  <si>
    <t xml:space="preserve"> KIADÁSOK MINDÖSSZESEN: Algyői Polgármesteri Hivatal</t>
  </si>
  <si>
    <t>K508/6</t>
  </si>
  <si>
    <t>1./292/2013.(X.30.) GYEVITUR Kft. - Puffer tartály áfa összege</t>
  </si>
  <si>
    <t>2./115/2014.(IV.39.) GYEVITUR Kft. -B-68 Termálkút talptisztítás, kamerázás áfa összege</t>
  </si>
  <si>
    <t>3./130/2014.(IV.30.) GYEVITUR Kft. -Tájház belső felújítás áfa összege</t>
  </si>
  <si>
    <t>Zárolt működési tartalék/személyi juttatásokra, dologi kiadásokra/Önkormányzat</t>
  </si>
  <si>
    <t>ebből: Zárolt elvonás dologi kiadások 5%-a</t>
  </si>
  <si>
    <t>ebből: Zárolt tartalék elvonás kiadások 5%-a</t>
  </si>
  <si>
    <t>Elvonások és befizetések/Intézmények</t>
  </si>
  <si>
    <t>Zárolt elvonások működési kiadásokra/Intézmények dologi 5%-a</t>
  </si>
  <si>
    <t>K/502</t>
  </si>
  <si>
    <t>2015 évi fejlesztések céltartaléka</t>
  </si>
  <si>
    <t>Lakosságszám megtartását szolgáló Céltartalék</t>
  </si>
  <si>
    <t>Működési célú átvett pénzeszközök áh.kívülről</t>
  </si>
  <si>
    <t>Egyéb működési cálú átvett pénzeszközök/pályázatok áh.kívülről</t>
  </si>
  <si>
    <t>4. GYEVITUR Kft.-nek működési célú támogatás ügyv.jutalmazás beruházások végrehajtásáért</t>
  </si>
  <si>
    <t>4. KEOP napelemes rendszer kiépítése intézményeknél /Iskola Faluház</t>
  </si>
  <si>
    <t>3. Járdafelújítás</t>
  </si>
  <si>
    <t>27.GYEVITUR Kft.Szabadidőközpont Szálló építés szerződés szerinti 5% tartalékkeret</t>
  </si>
  <si>
    <t>28.GYEVITUR Kft.SzabadidőközpontKonyha építés szerződés szerinti 5% tartalékkeret</t>
  </si>
  <si>
    <t>11. Gyermektáboroztatási Alap</t>
  </si>
  <si>
    <t xml:space="preserve">29.GYEVITUR Kft.-nek felh.c.p.eszk.átad./Lovasp. szoc.blokk. kiépítése/áthúzódó </t>
  </si>
  <si>
    <t xml:space="preserve">     Pályázatok saját erő Alapja/áthúzódó</t>
  </si>
  <si>
    <t xml:space="preserve">1.  Pályázatok saját erő Alapja  CsM.-i Önkormányzat TOP % fejl.célokhoz   </t>
  </si>
  <si>
    <t xml:space="preserve">2.  Pályázatok saját erő Alapja  Önkormányzati pályázatokhoz   </t>
  </si>
  <si>
    <t>2. Óvoda részére 2015. évi eszközterv.alapján fejlesztő esuközök beszerzése</t>
  </si>
  <si>
    <t>2. Borbála Fürdő előtti parkoló víztelenítése</t>
  </si>
  <si>
    <t xml:space="preserve">1. Belterületi utak felújítása 2015. évre      </t>
  </si>
  <si>
    <r>
      <t xml:space="preserve">1. Vízügyi Építési Alap felújítási munkái 2014.évről áthúzódó </t>
    </r>
    <r>
      <rPr>
        <i/>
        <sz val="11"/>
        <rFont val="Arial"/>
        <family val="2"/>
      </rPr>
      <t xml:space="preserve">  </t>
    </r>
  </si>
  <si>
    <t xml:space="preserve">1. Tárgyi eszközök beszerzese berlakasoknal    </t>
  </si>
  <si>
    <r>
      <t xml:space="preserve">1. Önkormányzati bérlakások felújítási kerete    </t>
    </r>
    <r>
      <rPr>
        <i/>
        <sz val="11"/>
        <rFont val="Arial"/>
        <family val="2"/>
      </rPr>
      <t xml:space="preserve"> </t>
    </r>
  </si>
  <si>
    <t>22.GYEVITUR Kft. Felh.c.p.eszk.át./Új termálkút fúrásra /2/2015.(I.08.)</t>
  </si>
  <si>
    <t>23.GYEVITUR Kft. Felh.c.p.eszk.át./Új termálkút  műszaki ellenőr, kútfúró munkás ktg.-e /3/2015.(I.08.)</t>
  </si>
  <si>
    <t>24. GYEVIÉP NKFT.Felh.c.p.eszk.átad./Szervezetátirányítási rendszer kiépítése/ 13/2015.(I.22.)</t>
  </si>
  <si>
    <t>25.GYEVITUR Kft. Felh.c.p.eszk.át./Ételszállító autó beszerzés /15/2015.(I.22.)</t>
  </si>
  <si>
    <t>26.GYEVITUR Kft. Felh.c.p.eszk.át./Levendula szálló töltés felöli kerítés /22/2015.(I.22.)</t>
  </si>
  <si>
    <t>2.  GYEVITUR Kft.-nek felh.c.p.eszk.átad./Fürdő hibás tartály csere/áthúzódó</t>
  </si>
  <si>
    <t>3.  GYEVITUR Kft.-nek felh.c.p.eszk.átad./Tájház fejlesztésére II.ütem/áthúzódó</t>
  </si>
  <si>
    <t>4.  GYEVITUR Kft.-nek felh.c.p.eszk.átad./Szabadidő Közp.Szálló építés /áthúzódó</t>
  </si>
  <si>
    <t>5.  GYEVITUR Kft.-nek felh.c.p.eszk.átad./Szabadidő Közp.Konyha építés /áthúzódó</t>
  </si>
  <si>
    <t>6. GYEVITUR Kft.-nek felh.c.p.eszk.átad./Szálló-Konyha eszköz, bútor besz./áthúzódó</t>
  </si>
  <si>
    <t xml:space="preserve">7. GYEVITUR Kft.-nek felh.c.p.e.át./Szálló-Konyha ter.rend./Térvil.park.,hangár,kamera </t>
  </si>
  <si>
    <t>8. GYEVITUR Kft.-nek felh.c.p.eszk.átad./Fürdő területrendezés /áthúzódó  rg:217</t>
  </si>
  <si>
    <t>9. GYEVITUR Kft.-nek felh.c.p.eszk.átad./Fürdő-öltöző közbesz., ellenőri díjai /áthúzódó</t>
  </si>
  <si>
    <t>10. GYEVIÉP Nkft.-nek fel.c.p.e.át./ 3,5t.platós kisteherautó vásárl.</t>
  </si>
  <si>
    <t>11. GYEVITUR Kft.-nek felh.c.p.eszk.át./Fürdőbe beléptető rendszer kialakítására</t>
  </si>
  <si>
    <t>12.GYEVITUR Kft.nek felh.c.p.eszk.át./Kültéri élménymedence áttervezés, parkoló tervezés.</t>
  </si>
  <si>
    <t>13. GYEVIÉP Nkft.-nek felh.c.p.eszk.át./szőlőültetvény támrendszer kiépítésére</t>
  </si>
  <si>
    <t>14.GYEVITUR Kft.nek felh.c.p.eszk.át./Szab.időközp.csapadékvíz elvez. és belső térvilágítás kiépít.rg:017</t>
  </si>
  <si>
    <t>15.GYEVITUR Kft.nek felh.c.p.eszk.át./Fürdő, öltöző plusz munkákra/349/2014(XI.06.)</t>
  </si>
  <si>
    <t>16.GYEVITUR Kft.nek felh.c.p.eszk.át./Fürdő, élménymedence többlet vill.energia/350/2014(XI.06.)</t>
  </si>
  <si>
    <t>17.GYEVITUR Kft.nek felh.c.p.eszk.át./Fürdő, élménymedence beárazása/350/2014(XI.06.)</t>
  </si>
  <si>
    <t>18.GYEVITUR Kft.nek felh.c.p.eszk.át./Szálló-konyha plusz munkákra/362/2014(XI.06.),297/2014.(IX.24.)</t>
  </si>
  <si>
    <t>19.GYEVITUR Kft.nek felh.c.p.eszk.át./Szálló-kertészeti terv/303/2014.(IX.24.)</t>
  </si>
  <si>
    <t>20.GYEVITUR Kft.nek felh.c.p.eszk.át./Szálló-kerítés /304/2014.(IX.24.)</t>
  </si>
  <si>
    <t>21.GYEVITUR Kft.nek felh.c.p.eszk.át./Szálló-konyha többlet vill.energia/205/2014(VI.25.)</t>
  </si>
  <si>
    <r>
      <t xml:space="preserve">1. 1100/2.hrsz. Ingatlan életjáradék    </t>
    </r>
    <r>
      <rPr>
        <i/>
        <sz val="11"/>
        <rFont val="Arial"/>
        <family val="2"/>
      </rPr>
      <t>/48.részl.</t>
    </r>
  </si>
  <si>
    <t xml:space="preserve">Munkaadókat terhelő járulékok és szociális hozzájárulási adó                                                                            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</si>
  <si>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</si>
  <si>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</si>
  <si>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</si>
  <si>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</si>
  <si>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</si>
  <si>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</si>
  <si>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</si>
  <si>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</si>
  <si>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</si>
  <si>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K1-K8</t>
  </si>
  <si>
    <t>Rovat
száma</t>
  </si>
  <si>
    <t xml:space="preserve">Személyi juttatások </t>
  </si>
  <si>
    <t>Dologi kiadások</t>
  </si>
  <si>
    <t xml:space="preserve">Ellátottak pénzbeli juttatásai </t>
  </si>
  <si>
    <t xml:space="preserve">Beruházások </t>
  </si>
  <si>
    <t xml:space="preserve">Felújítások </t>
  </si>
  <si>
    <t xml:space="preserve">Egyéb felhalmozási célú kiadások </t>
  </si>
  <si>
    <t>adatok ezer Ft-ban</t>
  </si>
  <si>
    <t>ÖNKORMÁNYZAT</t>
  </si>
  <si>
    <t>Önállóan működő Intézmények összesen</t>
  </si>
  <si>
    <t xml:space="preserve">Hosszú lejáratú hitelek, kölcsönök törlesztése </t>
  </si>
  <si>
    <t>K9111</t>
  </si>
  <si>
    <t xml:space="preserve">Rövid lejáratú hitelek, kölcsönök törlesztése </t>
  </si>
  <si>
    <t>K9113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</si>
  <si>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</si>
  <si>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</si>
  <si>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</si>
  <si>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</si>
  <si>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</si>
  <si>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</si>
  <si>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</si>
  <si>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</si>
  <si>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</si>
  <si>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</si>
  <si>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</si>
  <si>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</si>
  <si>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</si>
  <si>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</si>
  <si>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</si>
  <si>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</si>
  <si>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</si>
  <si>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</si>
  <si>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</si>
  <si>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</si>
  <si>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</si>
  <si>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</si>
  <si>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</si>
  <si>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K92</t>
  </si>
  <si>
    <t>K93</t>
  </si>
  <si>
    <t xml:space="preserve">Belföldi értékpapírok kiadásai </t>
  </si>
  <si>
    <t xml:space="preserve">Hitel-, kölcsöntörlesztés államháztartáson kívülre </t>
  </si>
  <si>
    <t xml:space="preserve">Belföldi finanszírozás kiadásai </t>
  </si>
  <si>
    <t xml:space="preserve">Külföldi finanszírozás kiadásai </t>
  </si>
  <si>
    <t xml:space="preserve">Adóssághoz nem kapcsolódó származékos ügyletek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</si>
  <si>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</si>
  <si>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</si>
  <si>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</si>
  <si>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</si>
  <si>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</si>
  <si>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</si>
  <si>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</si>
  <si>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</si>
  <si>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</si>
  <si>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</si>
  <si>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</si>
  <si>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</si>
  <si>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</si>
  <si>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</si>
  <si>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</si>
  <si>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</si>
  <si>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</si>
  <si>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</si>
  <si>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</si>
  <si>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</si>
  <si>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</si>
  <si>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</si>
  <si>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</si>
  <si>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</si>
  <si>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</si>
  <si>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</si>
  <si>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</si>
  <si>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</si>
  <si>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</si>
  <si>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</si>
  <si>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</si>
  <si>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</si>
  <si>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</si>
  <si>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</si>
  <si>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</si>
  <si>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</si>
  <si>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</si>
  <si>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</si>
  <si>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</si>
  <si>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</si>
  <si>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</si>
  <si>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</si>
  <si>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</si>
  <si>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</si>
  <si>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</si>
  <si>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</si>
  <si>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</si>
  <si>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</si>
  <si>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</si>
  <si>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</si>
  <si>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</si>
  <si>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</si>
  <si>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</si>
  <si>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</si>
  <si>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</si>
  <si>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</si>
  <si>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</si>
  <si>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</si>
  <si>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</si>
  <si>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</si>
  <si>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</si>
  <si>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</si>
  <si>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</si>
  <si>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</si>
  <si>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</si>
  <si>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</si>
  <si>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</si>
  <si>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</si>
  <si>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</si>
  <si>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</si>
  <si>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</si>
  <si>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</si>
  <si>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</si>
  <si>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</si>
  <si>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</si>
  <si>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</si>
  <si>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</si>
  <si>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</si>
  <si>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</si>
  <si>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</si>
  <si>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</si>
  <si>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</si>
  <si>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</si>
  <si>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</si>
  <si>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</si>
  <si>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</si>
  <si>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</si>
  <si>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</si>
  <si>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</si>
  <si>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</si>
  <si>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</si>
  <si>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</si>
  <si>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</si>
  <si>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</si>
  <si>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</si>
  <si>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</si>
  <si>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</si>
  <si>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</si>
  <si>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</si>
  <si>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</si>
  <si>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</si>
  <si>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</si>
  <si>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</si>
  <si>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</si>
  <si>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</si>
  <si>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</si>
  <si>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</si>
  <si>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</si>
  <si>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</si>
  <si>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</si>
  <si>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</si>
  <si>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</si>
  <si>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</si>
  <si>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</si>
  <si>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</si>
  <si>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</si>
  <si>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</si>
  <si>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</si>
  <si>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</si>
  <si>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</si>
  <si>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</si>
  <si>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</si>
  <si>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</si>
  <si>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</si>
  <si>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</si>
  <si>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</si>
  <si>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</si>
  <si>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</si>
  <si>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</si>
  <si>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</si>
  <si>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</si>
  <si>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</si>
  <si>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</si>
  <si>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</si>
  <si>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</si>
  <si>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</si>
  <si>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 xml:space="preserve">Önkormányzatok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</si>
  <si>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</si>
  <si>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</si>
  <si>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</si>
  <si>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</si>
  <si>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</si>
  <si>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</si>
  <si>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</si>
  <si>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</si>
  <si>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</si>
  <si>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</si>
  <si>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</si>
  <si>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</si>
  <si>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</si>
  <si>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</si>
  <si>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KONSZOLIDÁLT KIADÁSOK MINDÖSSZESEN:</t>
  </si>
  <si>
    <t>B1-B8</t>
  </si>
  <si>
    <t>Önkormányzat által folyósított ellátások kiadásai</t>
  </si>
  <si>
    <t>K42</t>
  </si>
  <si>
    <t>Családi támogatások</t>
  </si>
  <si>
    <t>Lakhatással kapcsolatos ellátások</t>
  </si>
  <si>
    <t>Betegséggel kapcsolatos (nem társadalombiztosítási) ellátások</t>
  </si>
  <si>
    <t>Foglalkoztatással, munkanélküliséggel kapcsolatos ellátások</t>
  </si>
  <si>
    <t>Egyéb nem intézményi ellátások</t>
  </si>
  <si>
    <t>Elvonások és befizetések</t>
  </si>
  <si>
    <t>K502</t>
  </si>
  <si>
    <t>K503</t>
  </si>
  <si>
    <t>Működési célú visszatérítendő támogatások, kölcsönök nyújtása államháztartáson belülre</t>
  </si>
  <si>
    <t>K504</t>
  </si>
  <si>
    <t>K505</t>
  </si>
  <si>
    <t>Egyéb működési célú támogatások államháztartáson belülre</t>
  </si>
  <si>
    <t>K506</t>
  </si>
  <si>
    <t>K507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</si>
  <si>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</si>
  <si>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</si>
  <si>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</si>
  <si>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</si>
  <si>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</si>
  <si>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Felhalmozási célú visszatérítendő támogatások, kölcsönök nyújtása államháztartáson belülre</t>
  </si>
  <si>
    <t>K82</t>
  </si>
  <si>
    <t>K83</t>
  </si>
  <si>
    <t>Egyéb felhalmozási célú támogatások államháztartáson belülre</t>
  </si>
  <si>
    <t>K84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</si>
  <si>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</si>
  <si>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</si>
  <si>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</si>
  <si>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</si>
  <si>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</si>
  <si>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</si>
  <si>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</si>
  <si>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cím</t>
  </si>
  <si>
    <t>alcím</t>
  </si>
  <si>
    <t xml:space="preserve">jogcím </t>
  </si>
  <si>
    <t>Működési bevételek összesen:</t>
  </si>
  <si>
    <t>Felhalmozási bevételek összesen:</t>
  </si>
  <si>
    <t xml:space="preserve"> Költségvetési bevételek összesen:</t>
  </si>
  <si>
    <t xml:space="preserve"> Finanszírozási bevételek összesen:</t>
  </si>
  <si>
    <t>KONSZOLIDÁLT bevételek mindösszesen:</t>
  </si>
  <si>
    <t>Egyéb működési cálú átvett pénzeszközök</t>
  </si>
  <si>
    <t>Halmozódás mentes bevétel összesen:</t>
  </si>
  <si>
    <t>Működési kiadások összesen:</t>
  </si>
  <si>
    <t>Egyéb működési célú kiadások összesen</t>
  </si>
  <si>
    <t>Felhalmozási kiadások összesen:</t>
  </si>
  <si>
    <t xml:space="preserve"> Finanszírozási kiadások</t>
  </si>
  <si>
    <t>Halmozódás mentes kiadás</t>
  </si>
  <si>
    <t xml:space="preserve"> Költségvetési kiadások összesen:</t>
  </si>
  <si>
    <t xml:space="preserve">Egyéb működési célú kiadások </t>
  </si>
  <si>
    <t>Halmozódás miatti levonás/K915 rovat miatt</t>
  </si>
  <si>
    <t>Halmozódás miatti levonás /K816 rovat miatt</t>
  </si>
  <si>
    <t>Önkormányzat bevételek mindösszesen:</t>
  </si>
  <si>
    <t>Önkormányzat KIADÁSOK MINDÖSSZESEN:</t>
  </si>
  <si>
    <t>Bevételek mindösszesen: Szivárvány Óvoda</t>
  </si>
  <si>
    <t xml:space="preserve"> Költségvetési kiadások összesen: Szivárvány Óvoda</t>
  </si>
  <si>
    <t xml:space="preserve"> KIADÁSOK MINDÖSSZESEN: Szivárvány Óvoda</t>
  </si>
  <si>
    <t>Bevételek mindösszesen: ESZI</t>
  </si>
  <si>
    <t xml:space="preserve"> Költségvetési kiadások összesen: ESZI</t>
  </si>
  <si>
    <t xml:space="preserve"> KIADÁSOK MINDÖSSZESEN: ESZI</t>
  </si>
  <si>
    <t>Bevételek mindösszesen: Faluház-Könyvtár-Alkotóház</t>
  </si>
  <si>
    <t xml:space="preserve"> Költségvetési kiadások összesen: Faluház-Könyvtár-Alkotóház</t>
  </si>
  <si>
    <t xml:space="preserve"> KIADÁSOK MINDÖSSZESEN: Faluház-Könyvtár-Alkotóház</t>
  </si>
  <si>
    <t xml:space="preserve">Bevételek mindösszesen: </t>
  </si>
  <si>
    <t xml:space="preserve"> KIADÁSOK MINDÖSSZESEN: </t>
  </si>
  <si>
    <t>Bevételek mindösszesen: Közoktatási feladatok</t>
  </si>
  <si>
    <t>KIADÁSOK MINDÖSSZESEN: Közoktatási feladatok</t>
  </si>
  <si>
    <t xml:space="preserve"> Költségvetési kiadások összesen: Közoktatási feladatok</t>
  </si>
  <si>
    <t>Bevételek mindösszesen: Település üzemeltetés</t>
  </si>
  <si>
    <t xml:space="preserve"> Költségvetési kiadások összesen: Település üzemeltetés</t>
  </si>
  <si>
    <t>KIADÁSOK MINDÖSSZESEN: Település üzemeltetés</t>
  </si>
  <si>
    <t>Bevételek mindösszesen: Települési vízellátás</t>
  </si>
  <si>
    <t xml:space="preserve"> Költségvetési kiadások összesen: Települési vízellátás</t>
  </si>
  <si>
    <t xml:space="preserve"> Költségvetési kiadások összesen: Házi Orvosi szolgálat</t>
  </si>
  <si>
    <t>KIADÁSOK MINDÖSSZESEN: Házi Orvosi szolgálat</t>
  </si>
  <si>
    <t xml:space="preserve"> Költségvetési kiadások összesen: </t>
  </si>
  <si>
    <t xml:space="preserve">KIADÁSOK MINDÖSSZESEN: </t>
  </si>
  <si>
    <t>K44</t>
  </si>
  <si>
    <t>K45</t>
  </si>
  <si>
    <t>Algyő Nagyközség Önkormányzat működési és felhalmozási célú támogatásai államháztartáson kívülre</t>
  </si>
  <si>
    <t>ebből: Egyéb civil szervezet</t>
  </si>
  <si>
    <t>ebből: Önkormányzati többségi tulajdonú nem pénzügyi vállalkozás</t>
  </si>
  <si>
    <t>5. Társadalmi szervezetek támogatása</t>
  </si>
  <si>
    <t>2. GYEVIÉP NKFT-nek közcélú foglalkoztatá támogatása</t>
  </si>
  <si>
    <t>Működési célú garancia- és kezességvállalásból származó megtérülések áh. belülről</t>
  </si>
  <si>
    <t>Működési célú visszatérítendő támogatások, kölcsönök visszatérülése áh. belülről</t>
  </si>
  <si>
    <t>Működési célú visszatérítendő támogatások, kölcsönök igénybevétele áh.belülről</t>
  </si>
  <si>
    <t>Működési célú garancia- és kezességvállalásból származó megtérülések áh. kívülről</t>
  </si>
  <si>
    <t>Működési célú visszatérítendő támogatások, kölcsönök visszatérülése áh. kívülről</t>
  </si>
  <si>
    <t>Felhalmozási célú garancia- és kezességvál.ból származó megtérülések áh. belülről</t>
  </si>
  <si>
    <t>Felhalmozási célú visszatérítendő támogatások, kölcsönök visszatérülése áh. belülről</t>
  </si>
  <si>
    <t>Felhalmozási célú visszatérítendő támogatások, kölcsönök igénybevétele áh belülről</t>
  </si>
  <si>
    <t>Felhalmozási célú garancia- és kezességváll.ból származó megtérülések áh. kívülről</t>
  </si>
  <si>
    <t>Felhalmozási célú visszatérítendő támogatások, kölcsönök visszatérülése áh. kívülről</t>
  </si>
  <si>
    <t>Működési célú garancia- és kezességvállalásból származó kifizetés áh. belülre</t>
  </si>
  <si>
    <t>Működési célú visszatérítendő támogatások, kölcsönök nyújtása áh. belülre</t>
  </si>
  <si>
    <t>Működési célú garancia- és kezességváll.ból származó kifizetés áh. kívülre</t>
  </si>
  <si>
    <t>Működési célú visszatérítendő támogatások, kölcsönök törlesztése áh. belülre</t>
  </si>
  <si>
    <t>Működési célú visszatérítendő támogatások, kölcsönök nyújtása áh. kívülre</t>
  </si>
  <si>
    <t>Felhalmozási célú visszatérítendő támogatások, kölcsönök nyújtása áh. belülre</t>
  </si>
  <si>
    <t>Felhalmozási célú visszatérítendő támogatások, kölcsönök törlesztése áh. belülre</t>
  </si>
  <si>
    <t>Felhalmozási célú garancia- és kezességvál.ból származó kifizetés áh. kívülre</t>
  </si>
  <si>
    <t>Felhalmozási célú visszatérítendő támogatások, kölcsönök nyújtása áh. kívülre</t>
  </si>
  <si>
    <t>ebből: Egyéb vállalkozás/Non profit szervezet</t>
  </si>
  <si>
    <t>2.Szegedi Kistérség belső ellenőrzési feladatok ellátása</t>
  </si>
  <si>
    <t>3. Szegedi Kistérségi Társulás 2014. évi tagdíj</t>
  </si>
  <si>
    <t>Egyéb felhalmozási célú támogatások államháztartáson kívülre</t>
  </si>
  <si>
    <t>K88/22</t>
  </si>
  <si>
    <t>1.  GYEVIÉP Nkft.-nek felh.c.p.eszk.átad./műhely építés belső kialakítás ktg./áthúzódó</t>
  </si>
  <si>
    <t>ebből: Háztartásoknak</t>
  </si>
  <si>
    <t>K88/3</t>
  </si>
  <si>
    <t>1. Szennyvízcsatorna bekötés tervezésének lakossági támogatása /áthúzódó</t>
  </si>
  <si>
    <t>Beruházási kiadások feladatonként, és felújítási célonként</t>
  </si>
  <si>
    <t>Működési célú garancia- és kezességvállalásból származó kifizetés áh. kívülre</t>
  </si>
  <si>
    <t>Felhalmozási célú garancia- és kezességváll.-ból származó kifizetés áh. kívülre</t>
  </si>
  <si>
    <t>K508/3</t>
  </si>
  <si>
    <t>Működési célú visszatérítendő támogatások, kölcsönök igénybevétele áh belülről</t>
  </si>
  <si>
    <t>Felhalmozási célú garancia- és kezességvállalásból származó megtérülések áh. belülről</t>
  </si>
  <si>
    <t>Felhalmozási célú visszatérítendő támogatások, kölcsönök igénybevétele áh. belülről</t>
  </si>
  <si>
    <t>Felhalmozási célú garancia- és kezességváll.-ból származó megtérülések áh. kívülről</t>
  </si>
  <si>
    <t>Felújítások</t>
  </si>
  <si>
    <t>1.  Intervenciós Alap</t>
  </si>
  <si>
    <t>10.Sportkör/ Sportiskolai feladatok támogatása</t>
  </si>
  <si>
    <t>2.  Egészségügyi Alap</t>
  </si>
  <si>
    <t>3.  Algyői Sportkör szakosztályainak támogatása</t>
  </si>
  <si>
    <t>4.  Algyői Sportkör működési támogatása</t>
  </si>
  <si>
    <t>8.  Közoktatási Alapítványok támogatása</t>
  </si>
  <si>
    <t>Algyő Nagyközség  Önkormányzat és Kormányzati funkciói bevételeinek és kiadásainak bemutatása</t>
  </si>
  <si>
    <t>Ingatlanok beszerzése létesítése</t>
  </si>
  <si>
    <t>K62</t>
  </si>
  <si>
    <t>Egyéb építmény beszerzése, létesítése</t>
  </si>
  <si>
    <t>K62/4</t>
  </si>
  <si>
    <t>Ingatlanok felújítása</t>
  </si>
  <si>
    <t>K71</t>
  </si>
  <si>
    <t>K71/33</t>
  </si>
  <si>
    <t>Egyéb épület felújítás</t>
  </si>
  <si>
    <t>Egyéb építmény felújítás</t>
  </si>
  <si>
    <t>K71/4</t>
  </si>
  <si>
    <t>K63</t>
  </si>
  <si>
    <t>K64</t>
  </si>
  <si>
    <t xml:space="preserve">Informatikai eszközök beszerzése </t>
  </si>
  <si>
    <t>Egyéb tárgyi eszközök beszerzése</t>
  </si>
  <si>
    <t>Beruházások összesen:</t>
  </si>
  <si>
    <t>Felújítások összesen:</t>
  </si>
  <si>
    <t>K62/22</t>
  </si>
  <si>
    <t>Egyéb célú telkek beszerzése</t>
  </si>
  <si>
    <t>Egyéb épület beszerzése</t>
  </si>
  <si>
    <t>K62/33</t>
  </si>
  <si>
    <t xml:space="preserve">Rovat száma </t>
  </si>
  <si>
    <t>Előirányzat megnevezése</t>
  </si>
  <si>
    <t>ebből: Kulturális Alap</t>
  </si>
  <si>
    <t>ebből: Zárolt tartalék személyi kiadásokra</t>
  </si>
  <si>
    <t>ebből: Zárolt tartalék dologi kiadások 5%-a</t>
  </si>
  <si>
    <t>KIADÁSOK MINDÖSSZESEN: Települési vízellátás</t>
  </si>
  <si>
    <t xml:space="preserve"> Költségvetési kiadások összesen: Települési köztisztasági feladatok</t>
  </si>
  <si>
    <t>KIADÁSOK MINDÖSSZESEN: Települési köztisztasági feladatok</t>
  </si>
  <si>
    <t>Önkormányzat és kormányzati funkciói összesen</t>
  </si>
  <si>
    <t>K9</t>
  </si>
  <si>
    <t xml:space="preserve"> Költségvetési kiadások összesen: Pályázatok dologi kiadása</t>
  </si>
  <si>
    <t>KIADÁSOK MINDÖSSZESEN: Pályázatok dologi kiadása</t>
  </si>
  <si>
    <t>K512/1</t>
  </si>
  <si>
    <t>K512/2</t>
  </si>
  <si>
    <t>K512/3</t>
  </si>
  <si>
    <t>ebből: Céltartalék</t>
  </si>
  <si>
    <t>ebből: Általános tartalék</t>
  </si>
  <si>
    <t>K512/4</t>
  </si>
  <si>
    <t>jogcim szám</t>
  </si>
  <si>
    <t>KONSZOLIDÁLT /Összevont  Költségvetési bevételek</t>
  </si>
  <si>
    <t>KONSZOLIDÁLT/Összevont  Költségvetési kiadások</t>
  </si>
  <si>
    <t>B113/1</t>
  </si>
  <si>
    <t>1. Üdülőhelyi feladatok támogatása</t>
  </si>
  <si>
    <t>1.Szociális önkormányzati juttatások visszatérítése</t>
  </si>
  <si>
    <t>2.Hozzájárulás pénzbeli szoc.ellátásokhoz</t>
  </si>
  <si>
    <t>3. Egyes szociális és gyermekjóléti feladatok támogatása</t>
  </si>
  <si>
    <t>2.Lakott külterülettel kapcsolatos feladatok támog.</t>
  </si>
  <si>
    <t>3. Ingyenes és kedvezményes étkeztetés támogatása</t>
  </si>
  <si>
    <t>B115/1</t>
  </si>
  <si>
    <t>B115/2</t>
  </si>
  <si>
    <t>B115/3</t>
  </si>
  <si>
    <t>B113/2</t>
  </si>
  <si>
    <t>B113/3</t>
  </si>
  <si>
    <t>Termőföld bérbeadásából származó SZJA</t>
  </si>
  <si>
    <t>B313</t>
  </si>
  <si>
    <t>Építményadó</t>
  </si>
  <si>
    <t>B34/11</t>
  </si>
  <si>
    <t>1. Állandó jelleggel végzett tevék.utáni iparűzési adó</t>
  </si>
  <si>
    <t>B351/21</t>
  </si>
  <si>
    <t>1. Talajterhelési díj</t>
  </si>
  <si>
    <t>2. Idegenforgalmi adó tartózkodás után</t>
  </si>
  <si>
    <t>B355/15</t>
  </si>
  <si>
    <t>B355/21</t>
  </si>
  <si>
    <t>2. Önkormányzati lakások lakbérbevétele</t>
  </si>
  <si>
    <t>3. Önkormányzati egyéb helyiségek bérbeadása</t>
  </si>
  <si>
    <t>B404/32</t>
  </si>
  <si>
    <t>B404/341</t>
  </si>
  <si>
    <t>B404/342</t>
  </si>
  <si>
    <t>1. Önkorm. Vagyon üzemeltetéséből koncesszióból származó bevétel</t>
  </si>
  <si>
    <t>B72/22</t>
  </si>
  <si>
    <t xml:space="preserve">1.Önk. Többs.tul.nem pü.váll.felh.c.kölcsön visszatér./AKTVKft. Szolgáltatóházra </t>
  </si>
  <si>
    <t>2.Önk. Többs.tul.nem pü.váll.felh.c.kölcsön visszatér./AKTVKft. Internet fejállomás</t>
  </si>
  <si>
    <t>B372/3</t>
  </si>
  <si>
    <t>B72/23</t>
  </si>
  <si>
    <t>4.Háztartásoktól felh.c.tám.kölcs.visszatér./Dolgozók devizahitelének törlesztése</t>
  </si>
  <si>
    <t>3.Egyéb vállakozás. Felh.célú visz.tám.kölcs.vtér/Algyő Park Kft.</t>
  </si>
  <si>
    <t>Igazgatási szolgáltatási díj</t>
  </si>
  <si>
    <t>B36/11</t>
  </si>
  <si>
    <t>Egyéb működési cálú átvett pénzeszközök/pályázatok</t>
  </si>
  <si>
    <t>2.Áll.tul.nem pü. Váll.felh.c.átvett pénzeszk.</t>
  </si>
  <si>
    <t>B73/21</t>
  </si>
  <si>
    <t>Kiszámlázott szolgáltatások ellenértéke</t>
  </si>
  <si>
    <t>B403/1</t>
  </si>
  <si>
    <t>Egyéb működési cálú átvett pénzeszközök/TB-től</t>
  </si>
  <si>
    <t>Kiszámlázott szolgáltatások</t>
  </si>
  <si>
    <t>Szivárvány Óvoda finanszírozási támog.</t>
  </si>
  <si>
    <t>Egyesített Szociális Intézmény finanszírozási támog</t>
  </si>
  <si>
    <t>Faluház-Könyvtár -Alkotóház finanszírozási támog.</t>
  </si>
  <si>
    <t>K915/1</t>
  </si>
  <si>
    <t>K915/3</t>
  </si>
  <si>
    <t>K915/4</t>
  </si>
  <si>
    <t>K915/5</t>
  </si>
  <si>
    <t>Tartalékok bemutatása</t>
  </si>
  <si>
    <t>Adókockázati tartalék</t>
  </si>
  <si>
    <t>Vállalkozások támogatási Alap céltartléka</t>
  </si>
  <si>
    <t>Közbiztonsági Alap céltartaléka</t>
  </si>
  <si>
    <t>Tartalékok összesen:</t>
  </si>
  <si>
    <t>Pályázat és támogatáskezelés</t>
  </si>
  <si>
    <t>Épületek építése felújítása</t>
  </si>
  <si>
    <t>Egyéb máshova nem sorolható építési tevékenység</t>
  </si>
  <si>
    <t>Önkormányzati nagyértékű eszköz beszerzés</t>
  </si>
  <si>
    <t xml:space="preserve">Helyi közutak fenntartásával kapcs.kiadások </t>
  </si>
  <si>
    <t xml:space="preserve">Közvilágítással kapcs.kiadások </t>
  </si>
  <si>
    <t>Felszíni víz- és csapadékvíz elvezetés</t>
  </si>
  <si>
    <t>Önkormányzati bérlakások</t>
  </si>
  <si>
    <t xml:space="preserve">Település üzemeltetéssel kapcsolatos </t>
  </si>
  <si>
    <t>Elvonások befizetések</t>
  </si>
  <si>
    <t>4. Ingyenes és kedvezményes étkeztetés támogatása</t>
  </si>
  <si>
    <t>B113/4</t>
  </si>
  <si>
    <t>Új termálkút fúrására céltartalék</t>
  </si>
  <si>
    <t>Általános tartalék/fejlesztési kiadásokra</t>
  </si>
  <si>
    <t>Algyő Nagyközség Önkormányzat önállóan működő Intézményei                                                                                                              bevételeinek és kiadásainak bemutatása</t>
  </si>
  <si>
    <t>ebből:  Rendszeres szoc.segély d).pont</t>
  </si>
  <si>
    <t>5. GYEVITUR Kft.-nek működési támoga.megnövekedett gáz szla. Kiadások miat</t>
  </si>
  <si>
    <r>
      <t xml:space="preserve"> 1. Közvilágítási hálózat bővítése   </t>
    </r>
    <r>
      <rPr>
        <i/>
        <sz val="11"/>
        <rFont val="Arial"/>
        <family val="2"/>
      </rPr>
      <t xml:space="preserve"> </t>
    </r>
  </si>
  <si>
    <t>1. Szüret u. gravitációs szennyvízelvezető rendszer kiépítése</t>
  </si>
  <si>
    <t>1. ÖNKORMÁNYZAT</t>
  </si>
  <si>
    <t>2. Közoktatási feladatok</t>
  </si>
  <si>
    <t>3. Pályázatok dologi kiadása</t>
  </si>
  <si>
    <t>4. Helyközi közlekedés dologi kiadása</t>
  </si>
  <si>
    <t>5. Település üzemeltetés</t>
  </si>
  <si>
    <t>6. Közvilágítás</t>
  </si>
  <si>
    <t>7. Helyi közutak fenntartása</t>
  </si>
  <si>
    <t>8. Települési vízellátás</t>
  </si>
  <si>
    <t>9. Települési köztisztasági feladatok</t>
  </si>
  <si>
    <t>10. Házi orvosi szolgálat</t>
  </si>
  <si>
    <t>11. Bérlakásokkal kapcsolatos feladatok</t>
  </si>
  <si>
    <t>12.Nemzetközi kapcsolatok</t>
  </si>
  <si>
    <t>13. Ár- és belvízvédelmi feladatok</t>
  </si>
  <si>
    <t xml:space="preserve">14. Települési egészségügyi feladatok </t>
  </si>
  <si>
    <t>15. GYEVIÉP NKft. Közhasznú feladatok kiadása</t>
  </si>
  <si>
    <t>16. GYEVITUR Kft. Közhasznú feladatok ellátása</t>
  </si>
  <si>
    <t>1. Szivárvány Óvoda</t>
  </si>
  <si>
    <t>2. Egyesített Szociális Intézmény/ESZI</t>
  </si>
  <si>
    <t>3. Faluház-Könyvtár-Alkotóház</t>
  </si>
  <si>
    <t xml:space="preserve">1. </t>
  </si>
  <si>
    <t>2.</t>
  </si>
  <si>
    <t>3.</t>
  </si>
  <si>
    <t>4.</t>
  </si>
  <si>
    <t>5.</t>
  </si>
  <si>
    <t>6.</t>
  </si>
  <si>
    <t>9.</t>
  </si>
  <si>
    <t>1.sz.melléklet a 4/2015.(III.09.).Ör-hez</t>
  </si>
  <si>
    <t>1.sz.melléklet a 4/2015.(III.09.).Ör.-hez</t>
  </si>
  <si>
    <t>2.sz.melléklet a 4/2015.(III.09.).Ör-hez</t>
  </si>
  <si>
    <t>3.sz.melléklet a 4/2015.(III.09.).Ör.-hez</t>
  </si>
  <si>
    <t>3.sz.melléklet a 4/2015.(III.09.)Ör.-hez</t>
  </si>
  <si>
    <t>4.sz.melléklet a 4/2015.(III.09.)Ör-hez</t>
  </si>
  <si>
    <t>5.sz.melléklet a 4/2015.(III.09.)Ör-hez</t>
  </si>
  <si>
    <t>6.sz.melléklet a 4/2015.(III.09.)Ör.-hez</t>
  </si>
  <si>
    <t>6.sz.melléklet a 4/2015.(III.09.)Ör-hez</t>
  </si>
  <si>
    <t>6.sz.melléklet a 4/2015.(III.09.) Ör-hez</t>
  </si>
  <si>
    <t>7.sz.melléklet a 4/2015.(III.09.)Ör-hez</t>
  </si>
  <si>
    <t>8.sz.melléklet a 4/2015.(III.09.)Ör-hez</t>
  </si>
  <si>
    <t>8.sz.melléklet a 4/2015.(III.09.).Ör-hez</t>
  </si>
  <si>
    <t>9.sz.melléklet a 4/2015.(III.09.)Ör-hez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</si>
</sst>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0.0%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i/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10"/>
      <color indexed="56"/>
      <name val="Arial CE"/>
      <family val="0"/>
    </font>
    <font>
      <sz val="11"/>
      <name val="Arial 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4" borderId="7" applyNumberFormat="0" applyFont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1" fillId="6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120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6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left" vertical="center"/>
    </xf>
    <xf numFmtId="0" fontId="6" fillId="16" borderId="17" xfId="0" applyFont="1" applyFill="1" applyBorder="1" applyAlignment="1">
      <alignment horizontal="left" vertical="center"/>
    </xf>
    <xf numFmtId="0" fontId="5" fillId="16" borderId="0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 wrapText="1"/>
    </xf>
    <xf numFmtId="0" fontId="8" fillId="16" borderId="11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8" fillId="4" borderId="19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4" borderId="11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16" borderId="0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5" fillId="16" borderId="0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16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16" borderId="0" xfId="0" applyNumberFormat="1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4" fillId="0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5" fillId="16" borderId="2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right" vertical="center"/>
    </xf>
    <xf numFmtId="3" fontId="6" fillId="16" borderId="0" xfId="0" applyNumberFormat="1" applyFont="1" applyFill="1" applyBorder="1" applyAlignment="1">
      <alignment horizontal="center" vertical="center"/>
    </xf>
    <xf numFmtId="3" fontId="6" fillId="16" borderId="0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/>
    </xf>
    <xf numFmtId="1" fontId="4" fillId="0" borderId="20" xfId="0" applyNumberFormat="1" applyFont="1" applyBorder="1" applyAlignment="1">
      <alignment horizontal="left" vertical="center"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/>
    </xf>
    <xf numFmtId="0" fontId="4" fillId="16" borderId="0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3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3" fontId="4" fillId="0" borderId="3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/>
    </xf>
    <xf numFmtId="0" fontId="5" fillId="0" borderId="2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textRotation="90"/>
    </xf>
    <xf numFmtId="1" fontId="13" fillId="0" borderId="0" xfId="0" applyNumberFormat="1" applyFont="1" applyFill="1" applyBorder="1" applyAlignment="1">
      <alignment horizontal="center" vertical="center" textRotation="90" wrapText="1"/>
    </xf>
    <xf numFmtId="181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4" fillId="0" borderId="34" xfId="0" applyFont="1" applyFill="1" applyBorder="1" applyAlignment="1">
      <alignment horizontal="center" textRotation="90"/>
    </xf>
    <xf numFmtId="0" fontId="14" fillId="0" borderId="14" xfId="0" applyFont="1" applyFill="1" applyBorder="1" applyAlignment="1">
      <alignment horizontal="center" textRotation="90"/>
    </xf>
    <xf numFmtId="1" fontId="14" fillId="0" borderId="20" xfId="0" applyNumberFormat="1" applyFont="1" applyFill="1" applyBorder="1" applyAlignment="1">
      <alignment horizontal="center" vertical="center" textRotation="90" wrapText="1"/>
    </xf>
    <xf numFmtId="181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/>
    </xf>
    <xf numFmtId="0" fontId="5" fillId="16" borderId="34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4" fillId="16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 quotePrefix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16" borderId="14" xfId="0" applyFont="1" applyFill="1" applyBorder="1" applyAlignment="1">
      <alignment horizontal="center"/>
    </xf>
    <xf numFmtId="1" fontId="5" fillId="0" borderId="13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 quotePrefix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horizontal="left" vertical="center"/>
    </xf>
    <xf numFmtId="181" fontId="6" fillId="0" borderId="22" xfId="0" applyNumberFormat="1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/>
    </xf>
    <xf numFmtId="0" fontId="5" fillId="16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1" fontId="4" fillId="0" borderId="27" xfId="0" applyNumberFormat="1" applyFont="1" applyFill="1" applyBorder="1" applyAlignment="1" quotePrefix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1" fontId="7" fillId="0" borderId="10" xfId="0" applyNumberFormat="1" applyFont="1" applyFill="1" applyBorder="1" applyAlignment="1" quotePrefix="1">
      <alignment horizontal="right" vertical="center"/>
    </xf>
    <xf numFmtId="1" fontId="5" fillId="0" borderId="14" xfId="0" applyNumberFormat="1" applyFont="1" applyFill="1" applyBorder="1" applyAlignment="1" quotePrefix="1">
      <alignment horizontal="center" vertical="center"/>
    </xf>
    <xf numFmtId="0" fontId="7" fillId="0" borderId="3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 quotePrefix="1">
      <alignment horizontal="right" vertical="center"/>
    </xf>
    <xf numFmtId="0" fontId="5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 quotePrefix="1">
      <alignment horizontal="right" vertical="center"/>
    </xf>
    <xf numFmtId="0" fontId="4" fillId="16" borderId="27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/>
    </xf>
    <xf numFmtId="1" fontId="5" fillId="4" borderId="13" xfId="0" applyNumberFormat="1" applyFont="1" applyFill="1" applyBorder="1" applyAlignment="1" quotePrefix="1">
      <alignment horizontal="center" vertical="center"/>
    </xf>
    <xf numFmtId="0" fontId="5" fillId="4" borderId="10" xfId="0" applyFont="1" applyFill="1" applyBorder="1" applyAlignment="1">
      <alignment horizontal="center"/>
    </xf>
    <xf numFmtId="1" fontId="5" fillId="4" borderId="10" xfId="0" applyNumberFormat="1" applyFont="1" applyFill="1" applyBorder="1" applyAlignment="1" quotePrefix="1">
      <alignment horizontal="center" vertical="center"/>
    </xf>
    <xf numFmtId="0" fontId="5" fillId="4" borderId="27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" fontId="5" fillId="4" borderId="21" xfId="0" applyNumberFormat="1" applyFont="1" applyFill="1" applyBorder="1" applyAlignment="1" quotePrefix="1">
      <alignment horizontal="center" vertical="center"/>
    </xf>
    <xf numFmtId="1" fontId="4" fillId="0" borderId="14" xfId="0" applyNumberFormat="1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4" fillId="0" borderId="19" xfId="0" applyNumberFormat="1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16" borderId="14" xfId="0" applyFont="1" applyFill="1" applyBorder="1" applyAlignment="1">
      <alignment horizontal="center"/>
    </xf>
    <xf numFmtId="1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16" borderId="34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 vertical="center"/>
    </xf>
    <xf numFmtId="0" fontId="6" fillId="0" borderId="14" xfId="0" applyFont="1" applyFill="1" applyBorder="1" applyAlignment="1" quotePrefix="1">
      <alignment horizontal="center" vertical="center"/>
    </xf>
    <xf numFmtId="1" fontId="6" fillId="0" borderId="14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27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 quotePrefix="1">
      <alignment horizontal="center" vertical="center"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/>
    </xf>
    <xf numFmtId="0" fontId="4" fillId="16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81" fontId="4" fillId="0" borderId="3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 quotePrefix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" fontId="4" fillId="4" borderId="14" xfId="0" applyNumberFormat="1" applyFont="1" applyFill="1" applyBorder="1" applyAlignment="1" quotePrefix="1">
      <alignment horizontal="center" vertical="center"/>
    </xf>
    <xf numFmtId="182" fontId="4" fillId="4" borderId="14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2" xfId="0" applyNumberFormat="1" applyFont="1" applyFill="1" applyBorder="1" applyAlignment="1" quotePrefix="1">
      <alignment horizontal="center" vertical="center"/>
    </xf>
    <xf numFmtId="1" fontId="5" fillId="0" borderId="42" xfId="0" applyNumberFormat="1" applyFont="1" applyFill="1" applyBorder="1" applyAlignment="1" quotePrefix="1">
      <alignment horizontal="center" vertical="center"/>
    </xf>
    <xf numFmtId="0" fontId="5" fillId="0" borderId="41" xfId="0" applyFont="1" applyFill="1" applyBorder="1" applyAlignment="1">
      <alignment horizontal="center"/>
    </xf>
    <xf numFmtId="1" fontId="5" fillId="0" borderId="43" xfId="0" applyNumberFormat="1" applyFont="1" applyFill="1" applyBorder="1" applyAlignment="1" quotePrefix="1">
      <alignment horizontal="center" vertical="center"/>
    </xf>
    <xf numFmtId="0" fontId="5" fillId="0" borderId="44" xfId="0" applyFont="1" applyFill="1" applyBorder="1" applyAlignment="1">
      <alignment horizontal="center"/>
    </xf>
    <xf numFmtId="1" fontId="5" fillId="0" borderId="45" xfId="0" applyNumberFormat="1" applyFont="1" applyFill="1" applyBorder="1" applyAlignment="1" quotePrefix="1">
      <alignment horizontal="center" vertical="center"/>
    </xf>
    <xf numFmtId="181" fontId="5" fillId="0" borderId="45" xfId="0" applyNumberFormat="1" applyFont="1" applyFill="1" applyBorder="1" applyAlignment="1" quotePrefix="1">
      <alignment horizontal="center" vertical="center"/>
    </xf>
    <xf numFmtId="181" fontId="5" fillId="0" borderId="43" xfId="0" applyNumberFormat="1" applyFont="1" applyFill="1" applyBorder="1" applyAlignment="1" quotePrefix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" fontId="5" fillId="0" borderId="47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0" fontId="5" fillId="0" borderId="31" xfId="0" applyFont="1" applyFill="1" applyBorder="1" applyAlignment="1">
      <alignment/>
    </xf>
    <xf numFmtId="181" fontId="4" fillId="16" borderId="34" xfId="0" applyNumberFormat="1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/>
    </xf>
    <xf numFmtId="1" fontId="5" fillId="0" borderId="13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81" fontId="4" fillId="16" borderId="15" xfId="0" applyNumberFormat="1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81" fontId="5" fillId="0" borderId="12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81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/>
    </xf>
    <xf numFmtId="3" fontId="4" fillId="16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5" fillId="0" borderId="0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/>
    </xf>
    <xf numFmtId="0" fontId="8" fillId="0" borderId="30" xfId="0" applyFont="1" applyBorder="1" applyAlignment="1">
      <alignment vertical="center"/>
    </xf>
    <xf numFmtId="0" fontId="4" fillId="16" borderId="14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1" fontId="6" fillId="16" borderId="11" xfId="0" applyNumberFormat="1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4" fillId="16" borderId="19" xfId="0" applyFont="1" applyFill="1" applyBorder="1" applyAlignment="1">
      <alignment horizontal="left"/>
    </xf>
    <xf numFmtId="0" fontId="5" fillId="16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1" fontId="5" fillId="16" borderId="14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/>
    </xf>
    <xf numFmtId="0" fontId="5" fillId="16" borderId="27" xfId="0" applyFont="1" applyFill="1" applyBorder="1" applyAlignment="1">
      <alignment horizontal="center"/>
    </xf>
    <xf numFmtId="0" fontId="5" fillId="16" borderId="27" xfId="0" applyFont="1" applyFill="1" applyBorder="1" applyAlignment="1" quotePrefix="1">
      <alignment horizontal="left" vertical="center"/>
    </xf>
    <xf numFmtId="0" fontId="5" fillId="16" borderId="2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/>
    </xf>
    <xf numFmtId="0" fontId="7" fillId="16" borderId="34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center"/>
    </xf>
    <xf numFmtId="0" fontId="6" fillId="16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1" fontId="5" fillId="16" borderId="10" xfId="0" applyNumberFormat="1" applyFont="1" applyFill="1" applyBorder="1" applyAlignment="1" quotePrefix="1">
      <alignment horizontal="center" vertical="center"/>
    </xf>
    <xf numFmtId="1" fontId="5" fillId="16" borderId="12" xfId="0" applyNumberFormat="1" applyFont="1" applyFill="1" applyBorder="1" applyAlignment="1" quotePrefix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1" fontId="4" fillId="0" borderId="20" xfId="0" applyNumberFormat="1" applyFont="1" applyFill="1" applyBorder="1" applyAlignment="1" quotePrefix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/>
    </xf>
    <xf numFmtId="0" fontId="5" fillId="4" borderId="30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6" fillId="0" borderId="50" xfId="0" applyFont="1" applyFill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0" fillId="4" borderId="30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left"/>
    </xf>
    <xf numFmtId="0" fontId="10" fillId="0" borderId="11" xfId="0" applyFont="1" applyBorder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17" fillId="18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16" borderId="25" xfId="0" applyFont="1" applyFill="1" applyBorder="1" applyAlignment="1">
      <alignment horizontal="left" vertical="center"/>
    </xf>
    <xf numFmtId="0" fontId="8" fillId="16" borderId="3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5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4" fillId="16" borderId="14" xfId="0" applyFont="1" applyFill="1" applyBorder="1" applyAlignment="1" quotePrefix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16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1" fontId="4" fillId="16" borderId="53" xfId="0" applyNumberFormat="1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4" borderId="11" xfId="0" applyFont="1" applyFill="1" applyBorder="1" applyAlignment="1">
      <alignment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1" fontId="4" fillId="7" borderId="14" xfId="0" applyNumberFormat="1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4" fillId="16" borderId="47" xfId="0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16" borderId="39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50" xfId="0" applyFont="1" applyFill="1" applyBorder="1" applyAlignment="1">
      <alignment/>
    </xf>
    <xf numFmtId="0" fontId="4" fillId="16" borderId="56" xfId="0" applyFont="1" applyFill="1" applyBorder="1" applyAlignment="1">
      <alignment horizontal="center"/>
    </xf>
    <xf numFmtId="0" fontId="5" fillId="16" borderId="40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3" fontId="6" fillId="4" borderId="31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/>
    </xf>
    <xf numFmtId="0" fontId="4" fillId="4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8" xfId="0" applyFont="1" applyFill="1" applyBorder="1" applyAlignment="1">
      <alignment horizontal="left" vertical="center"/>
    </xf>
    <xf numFmtId="0" fontId="4" fillId="16" borderId="20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3" fontId="4" fillId="16" borderId="31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right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4" fillId="4" borderId="3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/>
    </xf>
    <xf numFmtId="0" fontId="0" fillId="0" borderId="3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/>
    </xf>
    <xf numFmtId="0" fontId="5" fillId="0" borderId="49" xfId="0" applyFont="1" applyBorder="1" applyAlignment="1">
      <alignment vertical="center"/>
    </xf>
    <xf numFmtId="0" fontId="4" fillId="0" borderId="61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0" fontId="5" fillId="4" borderId="0" xfId="0" applyFont="1" applyFill="1" applyBorder="1" applyAlignment="1">
      <alignment/>
    </xf>
    <xf numFmtId="0" fontId="5" fillId="4" borderId="64" xfId="0" applyFont="1" applyFill="1" applyBorder="1" applyAlignment="1">
      <alignment/>
    </xf>
    <xf numFmtId="0" fontId="8" fillId="4" borderId="11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82" fontId="4" fillId="16" borderId="51" xfId="0" applyNumberFormat="1" applyFont="1" applyFill="1" applyBorder="1" applyAlignment="1">
      <alignment vertical="center"/>
    </xf>
    <xf numFmtId="182" fontId="4" fillId="16" borderId="30" xfId="0" applyNumberFormat="1" applyFont="1" applyFill="1" applyBorder="1" applyAlignment="1">
      <alignment vertical="center"/>
    </xf>
    <xf numFmtId="182" fontId="4" fillId="0" borderId="30" xfId="0" applyNumberFormat="1" applyFont="1" applyFill="1" applyBorder="1" applyAlignment="1">
      <alignment vertical="center"/>
    </xf>
    <xf numFmtId="182" fontId="5" fillId="16" borderId="30" xfId="0" applyNumberFormat="1" applyFont="1" applyFill="1" applyBorder="1" applyAlignment="1">
      <alignment vertical="center"/>
    </xf>
    <xf numFmtId="182" fontId="5" fillId="16" borderId="19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7" fillId="0" borderId="51" xfId="0" applyNumberFormat="1" applyFont="1" applyFill="1" applyBorder="1" applyAlignment="1">
      <alignment vertical="center"/>
    </xf>
    <xf numFmtId="182" fontId="7" fillId="0" borderId="30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82" fontId="4" fillId="4" borderId="19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82" fontId="5" fillId="4" borderId="11" xfId="0" applyNumberFormat="1" applyFont="1" applyFill="1" applyBorder="1" applyAlignment="1">
      <alignment vertical="center"/>
    </xf>
    <xf numFmtId="182" fontId="5" fillId="16" borderId="11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left"/>
    </xf>
    <xf numFmtId="0" fontId="0" fillId="0" borderId="65" xfId="0" applyBorder="1" applyAlignment="1">
      <alignment vertical="center"/>
    </xf>
    <xf numFmtId="0" fontId="5" fillId="16" borderId="49" xfId="0" applyFont="1" applyFill="1" applyBorder="1" applyAlignment="1">
      <alignment vertical="center" wrapText="1"/>
    </xf>
    <xf numFmtId="0" fontId="5" fillId="16" borderId="6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/>
    </xf>
    <xf numFmtId="0" fontId="0" fillId="16" borderId="66" xfId="0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left" vertical="center"/>
    </xf>
    <xf numFmtId="0" fontId="8" fillId="4" borderId="69" xfId="0" applyFont="1" applyFill="1" applyBorder="1" applyAlignment="1">
      <alignment/>
    </xf>
    <xf numFmtId="0" fontId="8" fillId="0" borderId="35" xfId="0" applyFont="1" applyBorder="1" applyAlignment="1">
      <alignment/>
    </xf>
    <xf numFmtId="0" fontId="0" fillId="0" borderId="66" xfId="0" applyFont="1" applyBorder="1" applyAlignment="1">
      <alignment horizontal="left"/>
    </xf>
    <xf numFmtId="0" fontId="5" fillId="0" borderId="62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8" fillId="4" borderId="35" xfId="0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4" borderId="35" xfId="0" applyFont="1" applyFill="1" applyBorder="1" applyAlignment="1">
      <alignment/>
    </xf>
    <xf numFmtId="0" fontId="4" fillId="16" borderId="3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6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center"/>
    </xf>
    <xf numFmtId="0" fontId="7" fillId="0" borderId="49" xfId="0" applyFont="1" applyBorder="1" applyAlignment="1">
      <alignment vertical="center"/>
    </xf>
    <xf numFmtId="0" fontId="5" fillId="0" borderId="36" xfId="0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72" xfId="0" applyFont="1" applyBorder="1" applyAlignment="1">
      <alignment vertical="center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right"/>
    </xf>
    <xf numFmtId="0" fontId="8" fillId="16" borderId="35" xfId="0" applyFont="1" applyFill="1" applyBorder="1" applyAlignment="1">
      <alignment/>
    </xf>
    <xf numFmtId="0" fontId="5" fillId="0" borderId="62" xfId="0" applyFont="1" applyBorder="1" applyAlignment="1">
      <alignment vertical="center"/>
    </xf>
    <xf numFmtId="182" fontId="6" fillId="4" borderId="30" xfId="0" applyNumberFormat="1" applyFont="1" applyFill="1" applyBorder="1" applyAlignment="1">
      <alignment vertical="center"/>
    </xf>
    <xf numFmtId="182" fontId="6" fillId="4" borderId="0" xfId="0" applyNumberFormat="1" applyFont="1" applyFill="1" applyBorder="1" applyAlignment="1">
      <alignment vertical="center"/>
    </xf>
    <xf numFmtId="182" fontId="5" fillId="0" borderId="51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6" fillId="4" borderId="5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left" vertical="center"/>
    </xf>
    <xf numFmtId="0" fontId="8" fillId="0" borderId="65" xfId="0" applyFont="1" applyBorder="1" applyAlignment="1">
      <alignment/>
    </xf>
    <xf numFmtId="0" fontId="5" fillId="0" borderId="75" xfId="0" applyFont="1" applyFill="1" applyBorder="1" applyAlignment="1">
      <alignment horizontal="center"/>
    </xf>
    <xf numFmtId="182" fontId="7" fillId="0" borderId="19" xfId="0" applyNumberFormat="1" applyFont="1" applyFill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182" fontId="4" fillId="4" borderId="30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0" fontId="4" fillId="16" borderId="7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4" fillId="16" borderId="78" xfId="0" applyFont="1" applyFill="1" applyBorder="1" applyAlignment="1">
      <alignment/>
    </xf>
    <xf numFmtId="0" fontId="5" fillId="0" borderId="49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1" fontId="6" fillId="0" borderId="23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/>
    </xf>
    <xf numFmtId="0" fontId="6" fillId="16" borderId="20" xfId="0" applyFont="1" applyFill="1" applyBorder="1" applyAlignment="1">
      <alignment horizontal="left" vertical="center"/>
    </xf>
    <xf numFmtId="0" fontId="9" fillId="0" borderId="77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4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 quotePrefix="1">
      <alignment horizontal="center" vertical="center"/>
    </xf>
    <xf numFmtId="182" fontId="6" fillId="0" borderId="30" xfId="0" applyNumberFormat="1" applyFont="1" applyFill="1" applyBorder="1" applyAlignment="1">
      <alignment vertical="center"/>
    </xf>
    <xf numFmtId="182" fontId="6" fillId="0" borderId="19" xfId="0" applyNumberFormat="1" applyFont="1" applyFill="1" applyBorder="1" applyAlignment="1">
      <alignment vertical="center"/>
    </xf>
    <xf numFmtId="182" fontId="6" fillId="4" borderId="11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1" fontId="6" fillId="0" borderId="21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left" vertical="center"/>
    </xf>
    <xf numFmtId="0" fontId="5" fillId="16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/>
    </xf>
    <xf numFmtId="0" fontId="6" fillId="16" borderId="35" xfId="0" applyFont="1" applyFill="1" applyBorder="1" applyAlignment="1">
      <alignment/>
    </xf>
    <xf numFmtId="0" fontId="5" fillId="16" borderId="52" xfId="0" applyFont="1" applyFill="1" applyBorder="1" applyAlignment="1">
      <alignment horizontal="center"/>
    </xf>
    <xf numFmtId="0" fontId="5" fillId="16" borderId="71" xfId="0" applyFont="1" applyFill="1" applyBorder="1" applyAlignment="1">
      <alignment horizontal="left" vertical="center"/>
    </xf>
    <xf numFmtId="0" fontId="7" fillId="0" borderId="69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9" fillId="16" borderId="11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3" fontId="6" fillId="0" borderId="5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16" borderId="16" xfId="0" applyFont="1" applyFill="1" applyBorder="1" applyAlignment="1">
      <alignment/>
    </xf>
    <xf numFmtId="0" fontId="7" fillId="0" borderId="61" xfId="0" applyFont="1" applyFill="1" applyBorder="1" applyAlignment="1">
      <alignment horizontal="center"/>
    </xf>
    <xf numFmtId="0" fontId="7" fillId="0" borderId="62" xfId="0" applyFont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16" borderId="41" xfId="0" applyFont="1" applyFill="1" applyBorder="1" applyAlignment="1">
      <alignment horizontal="center"/>
    </xf>
    <xf numFmtId="0" fontId="0" fillId="16" borderId="65" xfId="0" applyFill="1" applyBorder="1" applyAlignment="1">
      <alignment vertical="center"/>
    </xf>
    <xf numFmtId="182" fontId="4" fillId="4" borderId="51" xfId="0" applyNumberFormat="1" applyFont="1" applyFill="1" applyBorder="1" applyAlignment="1">
      <alignment vertical="center"/>
    </xf>
    <xf numFmtId="182" fontId="5" fillId="0" borderId="79" xfId="0" applyNumberFormat="1" applyFont="1" applyFill="1" applyBorder="1" applyAlignment="1">
      <alignment vertical="center"/>
    </xf>
    <xf numFmtId="182" fontId="5" fillId="0" borderId="80" xfId="0" applyNumberFormat="1" applyFont="1" applyFill="1" applyBorder="1" applyAlignment="1">
      <alignment vertical="center"/>
    </xf>
    <xf numFmtId="182" fontId="5" fillId="0" borderId="57" xfId="0" applyNumberFormat="1" applyFont="1" applyFill="1" applyBorder="1" applyAlignment="1">
      <alignment vertical="center"/>
    </xf>
    <xf numFmtId="182" fontId="5" fillId="16" borderId="57" xfId="0" applyNumberFormat="1" applyFont="1" applyFill="1" applyBorder="1" applyAlignment="1">
      <alignment vertical="center"/>
    </xf>
    <xf numFmtId="182" fontId="4" fillId="4" borderId="57" xfId="0" applyNumberFormat="1" applyFont="1" applyFill="1" applyBorder="1" applyAlignment="1">
      <alignment vertical="center"/>
    </xf>
    <xf numFmtId="0" fontId="8" fillId="0" borderId="31" xfId="0" applyFont="1" applyBorder="1" applyAlignment="1">
      <alignment/>
    </xf>
    <xf numFmtId="0" fontId="5" fillId="0" borderId="58" xfId="0" applyFont="1" applyFill="1" applyBorder="1" applyAlignment="1">
      <alignment horizontal="left" vertical="center" wrapText="1"/>
    </xf>
    <xf numFmtId="0" fontId="8" fillId="16" borderId="65" xfId="0" applyFont="1" applyFill="1" applyBorder="1" applyAlignment="1">
      <alignment/>
    </xf>
    <xf numFmtId="0" fontId="6" fillId="0" borderId="6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3" fontId="20" fillId="0" borderId="32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0" fontId="4" fillId="4" borderId="7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" fontId="4" fillId="4" borderId="21" xfId="0" applyNumberFormat="1" applyFont="1" applyFill="1" applyBorder="1" applyAlignment="1" quotePrefix="1">
      <alignment horizontal="center" vertical="center"/>
    </xf>
    <xf numFmtId="0" fontId="5" fillId="0" borderId="30" xfId="0" applyFont="1" applyBorder="1" applyAlignment="1">
      <alignment vertical="center"/>
    </xf>
    <xf numFmtId="182" fontId="4" fillId="7" borderId="30" xfId="0" applyNumberFormat="1" applyFont="1" applyFill="1" applyBorder="1" applyAlignment="1">
      <alignment vertical="center"/>
    </xf>
    <xf numFmtId="182" fontId="4" fillId="0" borderId="37" xfId="0" applyNumberFormat="1" applyFont="1" applyFill="1" applyBorder="1" applyAlignment="1">
      <alignment vertical="center"/>
    </xf>
    <xf numFmtId="182" fontId="4" fillId="4" borderId="11" xfId="0" applyNumberFormat="1" applyFont="1" applyFill="1" applyBorder="1" applyAlignment="1">
      <alignment vertical="center"/>
    </xf>
    <xf numFmtId="0" fontId="5" fillId="16" borderId="73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20" fillId="0" borderId="60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70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69" xfId="0" applyFont="1" applyBorder="1" applyAlignment="1">
      <alignment/>
    </xf>
    <xf numFmtId="0" fontId="20" fillId="16" borderId="65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/>
    </xf>
    <xf numFmtId="0" fontId="5" fillId="16" borderId="80" xfId="0" applyFont="1" applyFill="1" applyBorder="1" applyAlignment="1">
      <alignment vertical="center"/>
    </xf>
    <xf numFmtId="182" fontId="5" fillId="0" borderId="54" xfId="0" applyNumberFormat="1" applyFont="1" applyFill="1" applyBorder="1" applyAlignment="1">
      <alignment vertical="center"/>
    </xf>
    <xf numFmtId="182" fontId="5" fillId="16" borderId="51" xfId="0" applyNumberFormat="1" applyFont="1" applyFill="1" applyBorder="1" applyAlignment="1">
      <alignment vertical="center"/>
    </xf>
    <xf numFmtId="0" fontId="5" fillId="0" borderId="66" xfId="0" applyFont="1" applyBorder="1" applyAlignment="1">
      <alignment horizontal="left" vertical="center" wrapText="1"/>
    </xf>
    <xf numFmtId="0" fontId="5" fillId="16" borderId="65" xfId="0" applyFont="1" applyFill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/>
    </xf>
    <xf numFmtId="0" fontId="5" fillId="16" borderId="49" xfId="0" applyFont="1" applyFill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/>
    </xf>
    <xf numFmtId="1" fontId="5" fillId="0" borderId="23" xfId="0" applyNumberFormat="1" applyFont="1" applyFill="1" applyBorder="1" applyAlignment="1" quotePrefix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16" borderId="66" xfId="0" applyFont="1" applyFill="1" applyBorder="1" applyAlignment="1">
      <alignment horizontal="left" vertical="center" wrapText="1"/>
    </xf>
    <xf numFmtId="0" fontId="5" fillId="16" borderId="67" xfId="0" applyFont="1" applyFill="1" applyBorder="1" applyAlignment="1">
      <alignment horizontal="left" vertical="center" wrapText="1"/>
    </xf>
    <xf numFmtId="182" fontId="5" fillId="16" borderId="80" xfId="0" applyNumberFormat="1" applyFont="1" applyFill="1" applyBorder="1" applyAlignment="1">
      <alignment vertical="center"/>
    </xf>
    <xf numFmtId="182" fontId="5" fillId="16" borderId="5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16" borderId="4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16" borderId="38" xfId="0" applyFont="1" applyFill="1" applyBorder="1" applyAlignment="1">
      <alignment horizontal="left" vertical="center"/>
    </xf>
    <xf numFmtId="0" fontId="5" fillId="16" borderId="30" xfId="0" applyFont="1" applyFill="1" applyBorder="1" applyAlignment="1">
      <alignment vertical="center"/>
    </xf>
    <xf numFmtId="0" fontId="5" fillId="16" borderId="0" xfId="0" applyFont="1" applyFill="1" applyBorder="1" applyAlignment="1">
      <alignment vertical="center"/>
    </xf>
    <xf numFmtId="0" fontId="5" fillId="0" borderId="73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16" borderId="60" xfId="0" applyFont="1" applyFill="1" applyBorder="1" applyAlignment="1">
      <alignment horizontal="left" vertical="center"/>
    </xf>
    <xf numFmtId="0" fontId="21" fillId="0" borderId="49" xfId="0" applyFont="1" applyBorder="1" applyAlignment="1">
      <alignment/>
    </xf>
    <xf numFmtId="0" fontId="21" fillId="0" borderId="49" xfId="0" applyFont="1" applyBorder="1" applyAlignment="1">
      <alignment/>
    </xf>
    <xf numFmtId="181" fontId="5" fillId="0" borderId="81" xfId="0" applyNumberFormat="1" applyFont="1" applyFill="1" applyBorder="1" applyAlignment="1" quotePrefix="1">
      <alignment horizontal="center" vertical="center"/>
    </xf>
    <xf numFmtId="0" fontId="5" fillId="16" borderId="76" xfId="0" applyFont="1" applyFill="1" applyBorder="1" applyAlignment="1">
      <alignment horizontal="left" vertical="center"/>
    </xf>
    <xf numFmtId="181" fontId="5" fillId="0" borderId="24" xfId="0" applyNumberFormat="1" applyFont="1" applyFill="1" applyBorder="1" applyAlignment="1" quotePrefix="1">
      <alignment horizontal="center" vertical="center"/>
    </xf>
    <xf numFmtId="0" fontId="5" fillId="16" borderId="16" xfId="0" applyFont="1" applyFill="1" applyBorder="1" applyAlignment="1">
      <alignment horizontal="left" vertical="center"/>
    </xf>
    <xf numFmtId="0" fontId="4" fillId="16" borderId="16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/>
    </xf>
    <xf numFmtId="0" fontId="10" fillId="0" borderId="35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181" fontId="4" fillId="4" borderId="34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left"/>
    </xf>
    <xf numFmtId="0" fontId="8" fillId="0" borderId="69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70" xfId="0" applyFont="1" applyBorder="1" applyAlignment="1">
      <alignment/>
    </xf>
    <xf numFmtId="0" fontId="5" fillId="0" borderId="72" xfId="0" applyFont="1" applyFill="1" applyBorder="1" applyAlignment="1">
      <alignment horizontal="left" vertical="center"/>
    </xf>
    <xf numFmtId="182" fontId="4" fillId="0" borderId="19" xfId="0" applyNumberFormat="1" applyFont="1" applyFill="1" applyBorder="1" applyAlignment="1">
      <alignment vertical="center"/>
    </xf>
    <xf numFmtId="0" fontId="4" fillId="4" borderId="27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10" fillId="0" borderId="77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5" fillId="0" borderId="65" xfId="0" applyFont="1" applyBorder="1" applyAlignment="1">
      <alignment/>
    </xf>
    <xf numFmtId="0" fontId="4" fillId="0" borderId="65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5" fillId="0" borderId="67" xfId="0" applyFont="1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8" fillId="0" borderId="77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5" fillId="0" borderId="70" xfId="0" applyFont="1" applyBorder="1" applyAlignment="1">
      <alignment/>
    </xf>
    <xf numFmtId="0" fontId="4" fillId="4" borderId="83" xfId="0" applyFont="1" applyFill="1" applyBorder="1" applyAlignment="1">
      <alignment horizontal="left"/>
    </xf>
    <xf numFmtId="0" fontId="0" fillId="4" borderId="65" xfId="0" applyFont="1" applyFill="1" applyBorder="1" applyAlignment="1">
      <alignment horizontal="left"/>
    </xf>
    <xf numFmtId="0" fontId="5" fillId="0" borderId="70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1" fontId="5" fillId="0" borderId="23" xfId="0" applyNumberFormat="1" applyFont="1" applyFill="1" applyBorder="1" applyAlignment="1" quotePrefix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4" borderId="12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16" borderId="19" xfId="0" applyFont="1" applyFill="1" applyBorder="1" applyAlignment="1">
      <alignment horizontal="left" vertical="center" wrapText="1"/>
    </xf>
    <xf numFmtId="0" fontId="5" fillId="0" borderId="69" xfId="0" applyFont="1" applyBorder="1" applyAlignment="1">
      <alignment/>
    </xf>
    <xf numFmtId="0" fontId="4" fillId="4" borderId="41" xfId="0" applyFont="1" applyFill="1" applyBorder="1" applyAlignment="1">
      <alignment horizontal="left"/>
    </xf>
    <xf numFmtId="0" fontId="5" fillId="4" borderId="65" xfId="0" applyFont="1" applyFill="1" applyBorder="1" applyAlignment="1">
      <alignment horizontal="left"/>
    </xf>
    <xf numFmtId="0" fontId="4" fillId="16" borderId="61" xfId="0" applyFont="1" applyFill="1" applyBorder="1" applyAlignment="1">
      <alignment horizontal="left"/>
    </xf>
    <xf numFmtId="0" fontId="5" fillId="16" borderId="69" xfId="0" applyFont="1" applyFill="1" applyBorder="1" applyAlignment="1">
      <alignment horizontal="left"/>
    </xf>
    <xf numFmtId="0" fontId="5" fillId="16" borderId="7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16" borderId="30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4" fillId="4" borderId="47" xfId="0" applyFont="1" applyFill="1" applyBorder="1" applyAlignment="1">
      <alignment/>
    </xf>
    <xf numFmtId="0" fontId="5" fillId="0" borderId="60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5" fillId="16" borderId="49" xfId="0" applyFont="1" applyFill="1" applyBorder="1" applyAlignment="1">
      <alignment wrapText="1"/>
    </xf>
    <xf numFmtId="0" fontId="5" fillId="0" borderId="49" xfId="0" applyFont="1" applyFill="1" applyBorder="1" applyAlignment="1">
      <alignment/>
    </xf>
    <xf numFmtId="0" fontId="5" fillId="16" borderId="75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1" fontId="5" fillId="16" borderId="21" xfId="0" applyNumberFormat="1" applyFont="1" applyFill="1" applyBorder="1" applyAlignment="1">
      <alignment horizontal="center" vertical="center"/>
    </xf>
    <xf numFmtId="181" fontId="5" fillId="16" borderId="21" xfId="0" applyNumberFormat="1" applyFont="1" applyFill="1" applyBorder="1" applyAlignment="1">
      <alignment horizontal="center" vertical="center"/>
    </xf>
    <xf numFmtId="0" fontId="5" fillId="16" borderId="72" xfId="0" applyFont="1" applyFill="1" applyBorder="1" applyAlignment="1">
      <alignment/>
    </xf>
    <xf numFmtId="181" fontId="5" fillId="0" borderId="23" xfId="0" applyNumberFormat="1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 wrapText="1"/>
    </xf>
    <xf numFmtId="3" fontId="4" fillId="16" borderId="32" xfId="0" applyNumberFormat="1" applyFont="1" applyFill="1" applyBorder="1" applyAlignment="1">
      <alignment horizontal="right" vertical="center"/>
    </xf>
    <xf numFmtId="3" fontId="4" fillId="16" borderId="57" xfId="0" applyNumberFormat="1" applyFont="1" applyFill="1" applyBorder="1" applyAlignment="1">
      <alignment horizontal="right" vertical="center"/>
    </xf>
    <xf numFmtId="3" fontId="4" fillId="16" borderId="57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16" borderId="5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4" fillId="4" borderId="59" xfId="0" applyNumberFormat="1" applyFont="1" applyFill="1" applyBorder="1" applyAlignment="1">
      <alignment horizontal="right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4" fillId="4" borderId="31" xfId="0" applyNumberFormat="1" applyFont="1" applyFill="1" applyBorder="1" applyAlignment="1">
      <alignment horizontal="right" vertical="center"/>
    </xf>
    <xf numFmtId="3" fontId="4" fillId="16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5" fillId="4" borderId="59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right" vertical="center"/>
    </xf>
    <xf numFmtId="3" fontId="5" fillId="0" borderId="80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left" vertical="center"/>
    </xf>
    <xf numFmtId="3" fontId="7" fillId="0" borderId="58" xfId="0" applyNumberFormat="1" applyFont="1" applyFill="1" applyBorder="1" applyAlignment="1">
      <alignment horizontal="left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4" fillId="4" borderId="84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3" fontId="5" fillId="16" borderId="57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6" fillId="4" borderId="32" xfId="0" applyNumberFormat="1" applyFont="1" applyFill="1" applyBorder="1" applyAlignment="1">
      <alignment horizontal="right" vertical="center"/>
    </xf>
    <xf numFmtId="3" fontId="6" fillId="4" borderId="57" xfId="0" applyNumberFormat="1" applyFont="1" applyFill="1" applyBorder="1" applyAlignment="1">
      <alignment horizontal="right" vertical="center"/>
    </xf>
    <xf numFmtId="3" fontId="6" fillId="4" borderId="33" xfId="0" applyNumberFormat="1" applyFont="1" applyFill="1" applyBorder="1" applyAlignment="1">
      <alignment horizontal="right" vertical="center"/>
    </xf>
    <xf numFmtId="3" fontId="4" fillId="4" borderId="59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4" borderId="57" xfId="0" applyNumberFormat="1" applyFont="1" applyFill="1" applyBorder="1" applyAlignment="1">
      <alignment horizontal="center" vertical="center"/>
    </xf>
    <xf numFmtId="3" fontId="7" fillId="16" borderId="59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16" borderId="80" xfId="0" applyNumberFormat="1" applyFont="1" applyFill="1" applyBorder="1" applyAlignment="1">
      <alignment horizontal="center" vertical="center"/>
    </xf>
    <xf numFmtId="3" fontId="5" fillId="4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5" fillId="16" borderId="33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right" vertical="center"/>
    </xf>
    <xf numFmtId="3" fontId="4" fillId="16" borderId="33" xfId="0" applyNumberFormat="1" applyFont="1" applyFill="1" applyBorder="1" applyAlignment="1">
      <alignment horizontal="center" vertical="center"/>
    </xf>
    <xf numFmtId="3" fontId="5" fillId="16" borderId="57" xfId="0" applyNumberFormat="1" applyFont="1" applyFill="1" applyBorder="1" applyAlignment="1">
      <alignment horizontal="left" vertical="center"/>
    </xf>
    <xf numFmtId="3" fontId="7" fillId="0" borderId="31" xfId="0" applyNumberFormat="1" applyFont="1" applyBorder="1" applyAlignment="1">
      <alignment horizontal="right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4" fillId="16" borderId="57" xfId="0" applyNumberFormat="1" applyFont="1" applyFill="1" applyBorder="1" applyAlignment="1">
      <alignment horizontal="center" vertical="center"/>
    </xf>
    <xf numFmtId="3" fontId="6" fillId="16" borderId="31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4" borderId="57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16" borderId="33" xfId="0" applyNumberFormat="1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80" xfId="0" applyNumberFormat="1" applyFont="1" applyBorder="1" applyAlignment="1">
      <alignment horizontal="right" vertical="center" wrapText="1"/>
    </xf>
    <xf numFmtId="3" fontId="6" fillId="0" borderId="57" xfId="0" applyNumberFormat="1" applyFont="1" applyBorder="1" applyAlignment="1">
      <alignment horizontal="right" vertical="center" wrapText="1"/>
    </xf>
    <xf numFmtId="3" fontId="6" fillId="16" borderId="57" xfId="0" applyNumberFormat="1" applyFont="1" applyFill="1" applyBorder="1" applyAlignment="1">
      <alignment horizontal="right" vertical="center" wrapText="1"/>
    </xf>
    <xf numFmtId="3" fontId="6" fillId="0" borderId="59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4" borderId="31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4" borderId="31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3" fontId="5" fillId="0" borderId="85" xfId="0" applyNumberFormat="1" applyFont="1" applyFill="1" applyBorder="1" applyAlignment="1">
      <alignment horizontal="center" vertical="center"/>
    </xf>
    <xf numFmtId="3" fontId="4" fillId="0" borderId="85" xfId="0" applyNumberFormat="1" applyFont="1" applyFill="1" applyBorder="1" applyAlignment="1">
      <alignment horizontal="center" vertical="center"/>
    </xf>
    <xf numFmtId="3" fontId="5" fillId="16" borderId="33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left" vertical="center"/>
    </xf>
    <xf numFmtId="3" fontId="5" fillId="4" borderId="31" xfId="0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right" vertical="center"/>
    </xf>
    <xf numFmtId="3" fontId="5" fillId="0" borderId="57" xfId="0" applyNumberFormat="1" applyFont="1" applyFill="1" applyBorder="1" applyAlignment="1">
      <alignment horizontal="left" vertical="center"/>
    </xf>
    <xf numFmtId="3" fontId="6" fillId="0" borderId="85" xfId="0" applyNumberFormat="1" applyFont="1" applyFill="1" applyBorder="1" applyAlignment="1">
      <alignment horizontal="center" vertical="center"/>
    </xf>
    <xf numFmtId="3" fontId="7" fillId="0" borderId="80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5" fillId="0" borderId="33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left" vertical="center"/>
    </xf>
    <xf numFmtId="3" fontId="7" fillId="0" borderId="58" xfId="0" applyNumberFormat="1" applyFont="1" applyFill="1" applyBorder="1" applyAlignment="1">
      <alignment horizontal="right" vertical="center"/>
    </xf>
    <xf numFmtId="3" fontId="7" fillId="16" borderId="57" xfId="0" applyNumberFormat="1" applyFont="1" applyFill="1" applyBorder="1" applyAlignment="1">
      <alignment horizontal="left" vertical="center"/>
    </xf>
    <xf numFmtId="3" fontId="5" fillId="0" borderId="58" xfId="0" applyNumberFormat="1" applyFont="1" applyFill="1" applyBorder="1" applyAlignment="1">
      <alignment horizontal="right" vertical="center"/>
    </xf>
    <xf numFmtId="3" fontId="4" fillId="4" borderId="32" xfId="0" applyNumberFormat="1" applyFont="1" applyFill="1" applyBorder="1" applyAlignment="1">
      <alignment horizontal="center" vertical="center"/>
    </xf>
    <xf numFmtId="3" fontId="5" fillId="16" borderId="31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left" vertical="center"/>
    </xf>
    <xf numFmtId="3" fontId="7" fillId="16" borderId="43" xfId="0" applyNumberFormat="1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/>
    </xf>
    <xf numFmtId="3" fontId="4" fillId="4" borderId="43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3" fontId="4" fillId="4" borderId="84" xfId="0" applyNumberFormat="1" applyFont="1" applyFill="1" applyBorder="1" applyAlignment="1">
      <alignment horizontal="center" vertical="center" wrapText="1"/>
    </xf>
    <xf numFmtId="3" fontId="5" fillId="16" borderId="80" xfId="0" applyNumberFormat="1" applyFont="1" applyFill="1" applyBorder="1" applyAlignment="1">
      <alignment horizontal="right" vertical="center"/>
    </xf>
    <xf numFmtId="3" fontId="4" fillId="7" borderId="31" xfId="0" applyNumberFormat="1" applyFont="1" applyFill="1" applyBorder="1" applyAlignment="1">
      <alignment horizontal="right" vertical="center"/>
    </xf>
    <xf numFmtId="3" fontId="4" fillId="0" borderId="84" xfId="0" applyNumberFormat="1" applyFont="1" applyFill="1" applyBorder="1" applyAlignment="1">
      <alignment horizontal="right" vertical="center"/>
    </xf>
    <xf numFmtId="3" fontId="5" fillId="16" borderId="58" xfId="0" applyNumberFormat="1" applyFont="1" applyFill="1" applyBorder="1" applyAlignment="1">
      <alignment horizontal="right" vertical="center"/>
    </xf>
    <xf numFmtId="3" fontId="4" fillId="4" borderId="31" xfId="0" applyNumberFormat="1" applyFont="1" applyFill="1" applyBorder="1" applyAlignment="1">
      <alignment horizontal="center" vertical="center" wrapText="1"/>
    </xf>
    <xf numFmtId="3" fontId="4" fillId="4" borderId="57" xfId="0" applyNumberFormat="1" applyFont="1" applyFill="1" applyBorder="1" applyAlignment="1">
      <alignment horizontal="right" vertical="center"/>
    </xf>
    <xf numFmtId="3" fontId="5" fillId="0" borderId="84" xfId="0" applyNumberFormat="1" applyFont="1" applyFill="1" applyBorder="1" applyAlignment="1">
      <alignment horizontal="right" vertical="center"/>
    </xf>
    <xf numFmtId="3" fontId="5" fillId="16" borderId="32" xfId="0" applyNumberFormat="1" applyFont="1" applyFill="1" applyBorder="1" applyAlignment="1">
      <alignment horizontal="right" vertical="center"/>
    </xf>
    <xf numFmtId="3" fontId="5" fillId="16" borderId="57" xfId="0" applyNumberFormat="1" applyFont="1" applyFill="1" applyBorder="1" applyAlignment="1">
      <alignment/>
    </xf>
    <xf numFmtId="3" fontId="5" fillId="16" borderId="84" xfId="0" applyNumberFormat="1" applyFont="1" applyFill="1" applyBorder="1" applyAlignment="1">
      <alignment horizontal="right" vertical="center"/>
    </xf>
    <xf numFmtId="3" fontId="4" fillId="0" borderId="84" xfId="0" applyNumberFormat="1" applyFont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/>
    </xf>
    <xf numFmtId="3" fontId="5" fillId="4" borderId="57" xfId="0" applyNumberFormat="1" applyFont="1" applyFill="1" applyBorder="1" applyAlignment="1">
      <alignment horizontal="right" vertical="center"/>
    </xf>
    <xf numFmtId="3" fontId="5" fillId="16" borderId="32" xfId="0" applyNumberFormat="1" applyFont="1" applyFill="1" applyBorder="1" applyAlignment="1">
      <alignment vertical="center"/>
    </xf>
    <xf numFmtId="3" fontId="5" fillId="4" borderId="32" xfId="0" applyNumberFormat="1" applyFont="1" applyFill="1" applyBorder="1" applyAlignment="1">
      <alignment horizontal="right" vertical="center"/>
    </xf>
    <xf numFmtId="3" fontId="5" fillId="16" borderId="59" xfId="0" applyNumberFormat="1" applyFont="1" applyFill="1" applyBorder="1" applyAlignment="1">
      <alignment horizontal="center" vertical="center"/>
    </xf>
    <xf numFmtId="3" fontId="5" fillId="16" borderId="59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 horizontal="right" vertical="center" wrapText="1"/>
    </xf>
    <xf numFmtId="3" fontId="4" fillId="16" borderId="31" xfId="0" applyNumberFormat="1" applyFont="1" applyFill="1" applyBorder="1" applyAlignment="1">
      <alignment horizontal="center"/>
    </xf>
    <xf numFmtId="3" fontId="5" fillId="16" borderId="58" xfId="0" applyNumberFormat="1" applyFont="1" applyFill="1" applyBorder="1" applyAlignment="1">
      <alignment/>
    </xf>
    <xf numFmtId="0" fontId="8" fillId="4" borderId="13" xfId="0" applyFont="1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 wrapText="1"/>
    </xf>
    <xf numFmtId="3" fontId="5" fillId="4" borderId="32" xfId="0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left" vertical="center"/>
    </xf>
    <xf numFmtId="0" fontId="0" fillId="4" borderId="65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 wrapText="1"/>
    </xf>
    <xf numFmtId="3" fontId="5" fillId="4" borderId="57" xfId="0" applyNumberFormat="1" applyFont="1" applyFill="1" applyBorder="1" applyAlignment="1">
      <alignment horizontal="right" vertical="center"/>
    </xf>
    <xf numFmtId="0" fontId="5" fillId="0" borderId="64" xfId="0" applyFont="1" applyBorder="1" applyAlignment="1">
      <alignment/>
    </xf>
    <xf numFmtId="3" fontId="4" fillId="0" borderId="0" xfId="0" applyNumberFormat="1" applyFont="1" applyFill="1" applyAlignment="1">
      <alignment/>
    </xf>
    <xf numFmtId="181" fontId="4" fillId="4" borderId="20" xfId="0" applyNumberFormat="1" applyFont="1" applyFill="1" applyBorder="1" applyAlignment="1" quotePrefix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6" fillId="4" borderId="83" xfId="0" applyFont="1" applyFill="1" applyBorder="1" applyAlignment="1">
      <alignment horizontal="left" vertical="center"/>
    </xf>
    <xf numFmtId="0" fontId="9" fillId="0" borderId="30" xfId="0" applyFont="1" applyBorder="1" applyAlignment="1">
      <alignment/>
    </xf>
    <xf numFmtId="0" fontId="9" fillId="0" borderId="65" xfId="0" applyFont="1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6" fillId="4" borderId="14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9" fillId="0" borderId="25" xfId="0" applyFont="1" applyBorder="1" applyAlignment="1">
      <alignment vertical="center"/>
    </xf>
    <xf numFmtId="0" fontId="4" fillId="4" borderId="15" xfId="0" applyFont="1" applyFill="1" applyBorder="1" applyAlignment="1">
      <alignment horizontal="left" vertical="center"/>
    </xf>
    <xf numFmtId="0" fontId="4" fillId="16" borderId="14" xfId="0" applyFont="1" applyFill="1" applyBorder="1" applyAlignment="1" quotePrefix="1">
      <alignment horizontal="left" vertical="center"/>
    </xf>
    <xf numFmtId="0" fontId="4" fillId="16" borderId="14" xfId="0" applyFont="1" applyFill="1" applyBorder="1" applyAlignment="1">
      <alignment horizontal="left" vertical="center"/>
    </xf>
    <xf numFmtId="0" fontId="4" fillId="16" borderId="16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vertical="center" wrapText="1"/>
    </xf>
    <xf numFmtId="0" fontId="5" fillId="16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/>
    </xf>
    <xf numFmtId="0" fontId="5" fillId="16" borderId="3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5" fillId="0" borderId="77" xfId="0" applyFont="1" applyFill="1" applyBorder="1" applyAlignment="1">
      <alignment horizontal="right"/>
    </xf>
    <xf numFmtId="0" fontId="0" fillId="0" borderId="77" xfId="0" applyBorder="1" applyAlignment="1">
      <alignment/>
    </xf>
    <xf numFmtId="0" fontId="4" fillId="16" borderId="25" xfId="0" applyFont="1" applyFill="1" applyBorder="1" applyAlignment="1">
      <alignment horizontal="left" vertical="center" wrapText="1"/>
    </xf>
    <xf numFmtId="1" fontId="5" fillId="0" borderId="53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86" xfId="0" applyBorder="1" applyAlignment="1">
      <alignment vertical="center"/>
    </xf>
    <xf numFmtId="0" fontId="4" fillId="4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26" xfId="0" applyFont="1" applyFill="1" applyBorder="1" applyAlignment="1">
      <alignment horizontal="left" vertical="center" wrapText="1"/>
    </xf>
    <xf numFmtId="0" fontId="0" fillId="0" borderId="67" xfId="0" applyBorder="1" applyAlignment="1">
      <alignment vertical="center"/>
    </xf>
    <xf numFmtId="0" fontId="4" fillId="16" borderId="53" xfId="0" applyFont="1" applyFill="1" applyBorder="1" applyAlignment="1">
      <alignment vertical="center" wrapText="1"/>
    </xf>
    <xf numFmtId="0" fontId="0" fillId="16" borderId="11" xfId="0" applyFont="1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181" fontId="4" fillId="0" borderId="15" xfId="0" applyNumberFormat="1" applyFont="1" applyFill="1" applyBorder="1" applyAlignment="1" quotePrefix="1">
      <alignment horizontal="center" vertical="center"/>
    </xf>
    <xf numFmtId="0" fontId="10" fillId="0" borderId="11" xfId="0" applyFont="1" applyBorder="1" applyAlignment="1">
      <alignment/>
    </xf>
    <xf numFmtId="0" fontId="4" fillId="16" borderId="1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16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5" fillId="0" borderId="53" xfId="0" applyFont="1" applyFill="1" applyBorder="1" applyAlignment="1">
      <alignment horizontal="left" vertical="center"/>
    </xf>
    <xf numFmtId="0" fontId="8" fillId="0" borderId="54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6" fillId="0" borderId="20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65" xfId="0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6" fillId="4" borderId="15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62" xfId="0" applyFont="1" applyBorder="1" applyAlignment="1">
      <alignment vertical="center"/>
    </xf>
    <xf numFmtId="0" fontId="4" fillId="4" borderId="83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5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5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" fillId="4" borderId="8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7" fillId="0" borderId="28" xfId="0" applyFont="1" applyFill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5" fillId="16" borderId="25" xfId="0" applyFont="1" applyFill="1" applyBorder="1" applyAlignment="1">
      <alignment horizontal="left" vertical="center"/>
    </xf>
    <xf numFmtId="0" fontId="0" fillId="16" borderId="30" xfId="0" applyFill="1" applyBorder="1" applyAlignment="1">
      <alignment horizontal="left" vertical="center"/>
    </xf>
    <xf numFmtId="0" fontId="0" fillId="16" borderId="65" xfId="0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53" xfId="0" applyFont="1" applyFill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55" xfId="0" applyFont="1" applyFill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72" xfId="0" applyFont="1" applyBorder="1" applyAlignment="1">
      <alignment vertical="center"/>
    </xf>
    <xf numFmtId="0" fontId="9" fillId="0" borderId="24" xfId="0" applyFont="1" applyBorder="1" applyAlignment="1">
      <alignment horizontal="left"/>
    </xf>
    <xf numFmtId="0" fontId="6" fillId="0" borderId="26" xfId="0" applyFont="1" applyFill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20" xfId="0" applyFont="1" applyBorder="1" applyAlignment="1">
      <alignment wrapText="1"/>
    </xf>
    <xf numFmtId="0" fontId="6" fillId="0" borderId="50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4" borderId="48" xfId="0" applyFont="1" applyFill="1" applyBorder="1" applyAlignment="1">
      <alignment vertical="center" wrapText="1"/>
    </xf>
    <xf numFmtId="0" fontId="4" fillId="4" borderId="77" xfId="0" applyFont="1" applyFill="1" applyBorder="1" applyAlignment="1">
      <alignment vertical="center"/>
    </xf>
    <xf numFmtId="0" fontId="4" fillId="4" borderId="82" xfId="0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16" borderId="14" xfId="0" applyFont="1" applyFill="1" applyBorder="1" applyAlignment="1" quotePrefix="1">
      <alignment horizontal="left" vertical="center"/>
    </xf>
    <xf numFmtId="0" fontId="6" fillId="16" borderId="14" xfId="0" applyFont="1" applyFill="1" applyBorder="1" applyAlignment="1">
      <alignment horizontal="left" vertical="center"/>
    </xf>
    <xf numFmtId="0" fontId="6" fillId="16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72" xfId="0" applyFont="1" applyBorder="1" applyAlignment="1">
      <alignment vertical="center"/>
    </xf>
    <xf numFmtId="181" fontId="4" fillId="0" borderId="15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/>
    </xf>
    <xf numFmtId="0" fontId="4" fillId="4" borderId="20" xfId="0" applyFont="1" applyFill="1" applyBorder="1" applyAlignment="1">
      <alignment vertical="center" wrapText="1"/>
    </xf>
    <xf numFmtId="0" fontId="1" fillId="4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wrapText="1"/>
    </xf>
    <xf numFmtId="0" fontId="10" fillId="0" borderId="35" xfId="0" applyFont="1" applyBorder="1" applyAlignment="1">
      <alignment/>
    </xf>
    <xf numFmtId="0" fontId="8" fillId="0" borderId="66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6" fillId="4" borderId="26" xfId="0" applyFont="1" applyFill="1" applyBorder="1" applyAlignment="1">
      <alignment horizontal="left" vertical="center"/>
    </xf>
    <xf numFmtId="0" fontId="8" fillId="0" borderId="74" xfId="0" applyFont="1" applyBorder="1" applyAlignment="1">
      <alignment/>
    </xf>
    <xf numFmtId="0" fontId="8" fillId="0" borderId="67" xfId="0" applyFont="1" applyBorder="1" applyAlignment="1">
      <alignment/>
    </xf>
    <xf numFmtId="0" fontId="7" fillId="0" borderId="53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1" fontId="4" fillId="0" borderId="2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8" fillId="0" borderId="51" xfId="0" applyFont="1" applyBorder="1" applyAlignment="1">
      <alignment/>
    </xf>
    <xf numFmtId="0" fontId="8" fillId="0" borderId="74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4" fillId="4" borderId="87" xfId="0" applyFont="1" applyFill="1" applyBorder="1" applyAlignment="1">
      <alignment horizontal="left" vertical="center"/>
    </xf>
    <xf numFmtId="0" fontId="8" fillId="0" borderId="54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10" fillId="0" borderId="54" xfId="0" applyFont="1" applyBorder="1" applyAlignment="1">
      <alignment/>
    </xf>
    <xf numFmtId="0" fontId="6" fillId="4" borderId="83" xfId="0" applyFont="1" applyFill="1" applyBorder="1" applyAlignment="1">
      <alignment horizontal="left" vertical="center" wrapText="1"/>
    </xf>
    <xf numFmtId="1" fontId="7" fillId="0" borderId="53" xfId="0" applyNumberFormat="1" applyFont="1" applyFill="1" applyBorder="1" applyAlignment="1">
      <alignment horizontal="left" vertical="center"/>
    </xf>
    <xf numFmtId="0" fontId="2" fillId="0" borderId="54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4" fillId="4" borderId="2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4" borderId="20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4" fillId="4" borderId="50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1" fillId="4" borderId="65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" fillId="4" borderId="6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4" borderId="70" xfId="0" applyFont="1" applyFill="1" applyBorder="1" applyAlignment="1">
      <alignment horizontal="left" vertical="center"/>
    </xf>
    <xf numFmtId="0" fontId="3" fillId="4" borderId="6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1" fontId="4" fillId="0" borderId="53" xfId="0" applyNumberFormat="1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4" fillId="4" borderId="7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9" fillId="0" borderId="51" xfId="0" applyFont="1" applyBorder="1" applyAlignment="1">
      <alignment/>
    </xf>
    <xf numFmtId="0" fontId="6" fillId="4" borderId="79" xfId="0" applyFont="1" applyFill="1" applyBorder="1" applyAlignment="1">
      <alignment horizontal="left" vertical="center" wrapText="1"/>
    </xf>
    <xf numFmtId="0" fontId="6" fillId="4" borderId="74" xfId="0" applyFont="1" applyFill="1" applyBorder="1" applyAlignment="1">
      <alignment horizontal="left" vertical="center" wrapText="1"/>
    </xf>
    <xf numFmtId="0" fontId="6" fillId="4" borderId="67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5" fillId="0" borderId="24" xfId="0" applyFont="1" applyBorder="1" applyAlignment="1">
      <alignment vertical="center"/>
    </xf>
    <xf numFmtId="0" fontId="4" fillId="4" borderId="24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5" xfId="0" applyFont="1" applyBorder="1" applyAlignment="1">
      <alignment/>
    </xf>
    <xf numFmtId="0" fontId="8" fillId="4" borderId="11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0" fillId="0" borderId="74" xfId="0" applyFont="1" applyBorder="1" applyAlignment="1">
      <alignment/>
    </xf>
    <xf numFmtId="0" fontId="0" fillId="0" borderId="67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62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9" fillId="0" borderId="35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7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9"/>
  <sheetViews>
    <sheetView tabSelected="1" view="pageBreakPreview" zoomScale="72" zoomScaleNormal="75" zoomScaleSheetLayoutView="72" workbookViewId="0" topLeftCell="A94">
      <selection activeCell="K134" sqref="K134"/>
    </sheetView>
  </sheetViews>
  <sheetFormatPr defaultColWidth="9.00390625" defaultRowHeight="12.75"/>
  <cols>
    <col min="1" max="1" width="2.875" style="34" customWidth="1"/>
    <col min="2" max="2" width="3.125" style="34" customWidth="1"/>
    <col min="3" max="3" width="3.625" style="34" customWidth="1"/>
    <col min="4" max="4" width="5.00390625" style="48" customWidth="1"/>
    <col min="5" max="5" width="4.125" style="337" customWidth="1"/>
    <col min="6" max="6" width="94.25390625" style="338" customWidth="1"/>
    <col min="7" max="7" width="8.625" style="338" customWidth="1"/>
    <col min="8" max="8" width="20.875" style="92" customWidth="1"/>
    <col min="9" max="9" width="9.125" style="36" customWidth="1"/>
    <col min="10" max="10" width="9.75390625" style="36" bestFit="1" customWidth="1"/>
    <col min="11" max="16384" width="9.125" style="36" customWidth="1"/>
  </cols>
  <sheetData>
    <row r="1" spans="1:8" ht="25.5" customHeight="1">
      <c r="A1" s="962" t="s">
        <v>626</v>
      </c>
      <c r="B1" s="963"/>
      <c r="C1" s="963"/>
      <c r="D1" s="963"/>
      <c r="E1" s="963"/>
      <c r="F1" s="963"/>
      <c r="G1" s="963"/>
      <c r="H1" s="963"/>
    </row>
    <row r="2" spans="1:8" ht="16.5" customHeight="1" thickBot="1">
      <c r="A2" s="167"/>
      <c r="B2" s="167"/>
      <c r="C2" s="167"/>
      <c r="D2" s="168"/>
      <c r="E2" s="169"/>
      <c r="F2" s="170"/>
      <c r="G2" s="171"/>
      <c r="H2" s="148" t="s">
        <v>166</v>
      </c>
    </row>
    <row r="3" spans="1:8" ht="59.25" customHeight="1" thickBot="1">
      <c r="A3" s="172" t="s">
        <v>389</v>
      </c>
      <c r="B3" s="173" t="s">
        <v>390</v>
      </c>
      <c r="C3" s="173" t="s">
        <v>391</v>
      </c>
      <c r="D3" s="174" t="s">
        <v>522</v>
      </c>
      <c r="E3" s="175"/>
      <c r="F3" s="134" t="s">
        <v>523</v>
      </c>
      <c r="G3" s="135" t="s">
        <v>159</v>
      </c>
      <c r="H3" s="138" t="s">
        <v>84</v>
      </c>
    </row>
    <row r="4" spans="1:8" ht="19.5" customHeight="1" thickBot="1">
      <c r="A4" s="177"/>
      <c r="B4" s="178">
        <v>1</v>
      </c>
      <c r="C4" s="179" t="s">
        <v>392</v>
      </c>
      <c r="D4" s="40"/>
      <c r="E4" s="61"/>
      <c r="F4" s="6"/>
      <c r="G4" s="29"/>
      <c r="H4" s="445">
        <f>SUM(H676+H798+H984)</f>
        <v>1316361</v>
      </c>
    </row>
    <row r="5" spans="1:8" ht="19.5" customHeight="1" thickBot="1">
      <c r="A5" s="180"/>
      <c r="B5" s="181"/>
      <c r="C5" s="182">
        <v>2</v>
      </c>
      <c r="D5" s="356" t="s">
        <v>340</v>
      </c>
      <c r="E5" s="356"/>
      <c r="F5" s="356"/>
      <c r="G5" s="452" t="s">
        <v>223</v>
      </c>
      <c r="H5" s="456">
        <f>SUM(H6)</f>
        <v>162087</v>
      </c>
    </row>
    <row r="6" spans="1:8" ht="19.5" customHeight="1">
      <c r="A6" s="183"/>
      <c r="B6" s="183"/>
      <c r="C6" s="183"/>
      <c r="D6" s="38">
        <v>1</v>
      </c>
      <c r="E6" s="184" t="s">
        <v>339</v>
      </c>
      <c r="F6" s="80"/>
      <c r="G6" s="453" t="s">
        <v>215</v>
      </c>
      <c r="H6" s="146">
        <f>SUM(H677+H799)</f>
        <v>162087</v>
      </c>
    </row>
    <row r="7" spans="4:8" ht="19.5" customHeight="1">
      <c r="D7" s="35"/>
      <c r="E7" s="185">
        <v>1</v>
      </c>
      <c r="F7" s="5" t="s">
        <v>203</v>
      </c>
      <c r="G7" s="161" t="s">
        <v>204</v>
      </c>
      <c r="H7" s="457">
        <f>SUM(H162)</f>
        <v>0</v>
      </c>
    </row>
    <row r="8" spans="4:8" ht="19.5" customHeight="1">
      <c r="D8" s="35"/>
      <c r="E8" s="185">
        <v>2</v>
      </c>
      <c r="F8" s="1" t="s">
        <v>205</v>
      </c>
      <c r="G8" s="161" t="s">
        <v>206</v>
      </c>
      <c r="H8" s="457">
        <f>SUM(H163)</f>
        <v>95344</v>
      </c>
    </row>
    <row r="9" spans="4:8" ht="19.5" customHeight="1">
      <c r="D9" s="35"/>
      <c r="E9" s="185">
        <v>3</v>
      </c>
      <c r="F9" s="1" t="s">
        <v>207</v>
      </c>
      <c r="G9" s="161" t="s">
        <v>208</v>
      </c>
      <c r="H9" s="457">
        <f>SUM(H164)</f>
        <v>58628</v>
      </c>
    </row>
    <row r="10" spans="4:8" ht="19.5" customHeight="1">
      <c r="D10" s="35"/>
      <c r="E10" s="185">
        <v>4</v>
      </c>
      <c r="F10" s="1" t="s">
        <v>209</v>
      </c>
      <c r="G10" s="161" t="s">
        <v>210</v>
      </c>
      <c r="H10" s="457">
        <f>SUM(H169)</f>
        <v>6115</v>
      </c>
    </row>
    <row r="11" spans="4:8" ht="19.5" customHeight="1">
      <c r="D11" s="35"/>
      <c r="E11" s="185">
        <v>5</v>
      </c>
      <c r="F11" s="1" t="s">
        <v>211</v>
      </c>
      <c r="G11" s="161" t="s">
        <v>212</v>
      </c>
      <c r="H11" s="457">
        <f>SUM(H170)</f>
        <v>0</v>
      </c>
    </row>
    <row r="12" spans="4:8" ht="19.5" customHeight="1">
      <c r="D12" s="35"/>
      <c r="E12" s="185">
        <v>6</v>
      </c>
      <c r="F12" s="1" t="s">
        <v>213</v>
      </c>
      <c r="G12" s="161" t="s">
        <v>214</v>
      </c>
      <c r="H12" s="457">
        <f>SUM(H176)</f>
        <v>0</v>
      </c>
    </row>
    <row r="13" spans="4:8" ht="19.5" customHeight="1">
      <c r="D13" s="35">
        <v>2</v>
      </c>
      <c r="E13" s="1000" t="s">
        <v>216</v>
      </c>
      <c r="F13" s="989"/>
      <c r="G13" s="161" t="s">
        <v>217</v>
      </c>
      <c r="H13" s="446">
        <f>SUM(H177)</f>
        <v>0</v>
      </c>
    </row>
    <row r="14" spans="4:8" ht="19.5" customHeight="1">
      <c r="D14" s="35">
        <v>3</v>
      </c>
      <c r="E14" s="1000" t="s">
        <v>440</v>
      </c>
      <c r="F14" s="972"/>
      <c r="G14" s="161" t="s">
        <v>218</v>
      </c>
      <c r="H14" s="446">
        <f>SUM(H178)</f>
        <v>0</v>
      </c>
    </row>
    <row r="15" spans="4:8" ht="19.5" customHeight="1">
      <c r="D15" s="35">
        <v>4</v>
      </c>
      <c r="E15" s="1000" t="s">
        <v>441</v>
      </c>
      <c r="F15" s="972"/>
      <c r="G15" s="161" t="s">
        <v>219</v>
      </c>
      <c r="H15" s="446">
        <f>SUM(H179)</f>
        <v>0</v>
      </c>
    </row>
    <row r="16" spans="4:8" ht="19.5" customHeight="1">
      <c r="D16" s="35">
        <v>5</v>
      </c>
      <c r="E16" s="1000" t="s">
        <v>442</v>
      </c>
      <c r="F16" s="972"/>
      <c r="G16" s="161" t="s">
        <v>220</v>
      </c>
      <c r="H16" s="446">
        <f>SUM(H180)</f>
        <v>0</v>
      </c>
    </row>
    <row r="17" spans="1:8" ht="19.5" customHeight="1" thickBot="1">
      <c r="A17" s="186"/>
      <c r="B17" s="186"/>
      <c r="C17" s="186"/>
      <c r="D17" s="187">
        <v>6</v>
      </c>
      <c r="E17" s="981" t="s">
        <v>221</v>
      </c>
      <c r="F17" s="973"/>
      <c r="G17" s="392" t="s">
        <v>222</v>
      </c>
      <c r="H17" s="458">
        <f>SUM(H679+H800+H986)</f>
        <v>2000</v>
      </c>
    </row>
    <row r="18" spans="1:8" ht="19.5" customHeight="1" thickBot="1">
      <c r="A18" s="188"/>
      <c r="B18" s="189"/>
      <c r="C18" s="176">
        <v>2</v>
      </c>
      <c r="D18" s="104" t="s">
        <v>344</v>
      </c>
      <c r="E18" s="104"/>
      <c r="F18" s="104"/>
      <c r="G18" s="388" t="s">
        <v>252</v>
      </c>
      <c r="H18" s="145">
        <f>SUM(H182+H750)</f>
        <v>970050</v>
      </c>
    </row>
    <row r="19" spans="1:8" ht="19.5" customHeight="1">
      <c r="A19" s="183"/>
      <c r="B19" s="183"/>
      <c r="C19" s="183"/>
      <c r="D19" s="73">
        <v>1</v>
      </c>
      <c r="E19" s="426" t="s">
        <v>342</v>
      </c>
      <c r="F19" s="426"/>
      <c r="G19" s="454" t="s">
        <v>236</v>
      </c>
      <c r="H19" s="144">
        <f>SUM(H183)</f>
        <v>0</v>
      </c>
    </row>
    <row r="20" spans="4:8" ht="19.5" customHeight="1">
      <c r="D20" s="35"/>
      <c r="E20" s="185">
        <v>1</v>
      </c>
      <c r="F20" s="1" t="s">
        <v>232</v>
      </c>
      <c r="G20" s="161" t="s">
        <v>233</v>
      </c>
      <c r="H20" s="457">
        <f>SUM(H184)</f>
        <v>0</v>
      </c>
    </row>
    <row r="21" spans="4:8" ht="19.5" customHeight="1">
      <c r="D21" s="35"/>
      <c r="E21" s="185">
        <v>2</v>
      </c>
      <c r="F21" s="1" t="s">
        <v>234</v>
      </c>
      <c r="G21" s="161" t="s">
        <v>235</v>
      </c>
      <c r="H21" s="457">
        <f>SUM(H185)</f>
        <v>0</v>
      </c>
    </row>
    <row r="22" spans="4:8" ht="19.5" customHeight="1">
      <c r="D22" s="35"/>
      <c r="E22" s="185">
        <v>3</v>
      </c>
      <c r="F22" s="1" t="s">
        <v>537</v>
      </c>
      <c r="G22" s="161" t="s">
        <v>538</v>
      </c>
      <c r="H22" s="457">
        <f>SUM(H186)</f>
        <v>0</v>
      </c>
    </row>
    <row r="23" spans="4:8" ht="19.5" customHeight="1">
      <c r="D23" s="190">
        <v>2</v>
      </c>
      <c r="E23" s="988" t="s">
        <v>237</v>
      </c>
      <c r="F23" s="989"/>
      <c r="G23" s="444" t="s">
        <v>238</v>
      </c>
      <c r="H23" s="459">
        <f>SUM(H187)</f>
        <v>50000</v>
      </c>
    </row>
    <row r="24" spans="4:8" ht="19.5" customHeight="1">
      <c r="D24" s="190">
        <v>3</v>
      </c>
      <c r="E24" s="988" t="s">
        <v>343</v>
      </c>
      <c r="F24" s="989"/>
      <c r="G24" s="444" t="s">
        <v>249</v>
      </c>
      <c r="H24" s="459">
        <f>SUM(H189)</f>
        <v>920000</v>
      </c>
    </row>
    <row r="25" spans="4:8" ht="19.5" customHeight="1">
      <c r="D25" s="35"/>
      <c r="E25" s="185">
        <v>1</v>
      </c>
      <c r="F25" s="1" t="s">
        <v>239</v>
      </c>
      <c r="G25" s="161" t="s">
        <v>240</v>
      </c>
      <c r="H25" s="457">
        <f>SUM(H190)</f>
        <v>900000</v>
      </c>
    </row>
    <row r="26" spans="4:8" ht="19.5" customHeight="1">
      <c r="D26" s="35"/>
      <c r="E26" s="185">
        <v>2</v>
      </c>
      <c r="F26" s="1" t="s">
        <v>241</v>
      </c>
      <c r="G26" s="161" t="s">
        <v>242</v>
      </c>
      <c r="H26" s="457">
        <f>SUM(H192)</f>
        <v>0</v>
      </c>
    </row>
    <row r="27" spans="4:8" ht="19.5" customHeight="1">
      <c r="D27" s="35"/>
      <c r="E27" s="185">
        <v>3</v>
      </c>
      <c r="F27" s="1" t="s">
        <v>243</v>
      </c>
      <c r="G27" s="161" t="s">
        <v>244</v>
      </c>
      <c r="H27" s="457">
        <f>SUM(H193)</f>
        <v>0</v>
      </c>
    </row>
    <row r="28" spans="4:8" ht="19.5" customHeight="1">
      <c r="D28" s="35"/>
      <c r="E28" s="185">
        <v>5</v>
      </c>
      <c r="F28" s="1" t="s">
        <v>245</v>
      </c>
      <c r="G28" s="161" t="s">
        <v>246</v>
      </c>
      <c r="H28" s="457">
        <f>SUM(H194)</f>
        <v>20000</v>
      </c>
    </row>
    <row r="29" spans="4:8" ht="19.5" customHeight="1">
      <c r="D29" s="35"/>
      <c r="E29" s="185">
        <v>6</v>
      </c>
      <c r="F29" s="1" t="s">
        <v>247</v>
      </c>
      <c r="G29" s="161" t="s">
        <v>248</v>
      </c>
      <c r="H29" s="457">
        <f>SUM(H195)</f>
        <v>0</v>
      </c>
    </row>
    <row r="30" spans="1:8" ht="19.5" customHeight="1" thickBot="1">
      <c r="A30" s="186"/>
      <c r="B30" s="186"/>
      <c r="C30" s="186"/>
      <c r="D30" s="192">
        <v>4</v>
      </c>
      <c r="E30" s="1194" t="s">
        <v>250</v>
      </c>
      <c r="F30" s="973"/>
      <c r="G30" s="386" t="s">
        <v>251</v>
      </c>
      <c r="H30" s="460">
        <f>SUM(H198+H802)</f>
        <v>50</v>
      </c>
    </row>
    <row r="31" spans="1:8" ht="19.5" customHeight="1" thickBot="1">
      <c r="A31" s="182"/>
      <c r="B31" s="194"/>
      <c r="C31" s="194">
        <v>3</v>
      </c>
      <c r="D31" s="411" t="s">
        <v>345</v>
      </c>
      <c r="E31" s="158"/>
      <c r="F31" s="158"/>
      <c r="G31" s="452" t="s">
        <v>273</v>
      </c>
      <c r="H31" s="456">
        <f>SUM(H680+H805+H987)</f>
        <v>147514</v>
      </c>
    </row>
    <row r="32" spans="1:8" ht="19.5" customHeight="1">
      <c r="A32" s="183"/>
      <c r="B32" s="183"/>
      <c r="C32" s="183"/>
      <c r="D32" s="195"/>
      <c r="E32" s="196">
        <v>1</v>
      </c>
      <c r="F32" s="8" t="s">
        <v>253</v>
      </c>
      <c r="G32" s="454" t="s">
        <v>254</v>
      </c>
      <c r="H32" s="144">
        <f>SUM(H201)</f>
        <v>0</v>
      </c>
    </row>
    <row r="33" spans="4:8" ht="19.5" customHeight="1">
      <c r="D33" s="35"/>
      <c r="E33" s="185">
        <v>2</v>
      </c>
      <c r="F33" s="1" t="s">
        <v>255</v>
      </c>
      <c r="G33" s="161" t="s">
        <v>256</v>
      </c>
      <c r="H33" s="457">
        <f>SUM(H681+H806+H988)</f>
        <v>6976</v>
      </c>
    </row>
    <row r="34" spans="4:8" ht="19.5" customHeight="1">
      <c r="D34" s="35"/>
      <c r="E34" s="185">
        <v>3</v>
      </c>
      <c r="F34" s="1" t="s">
        <v>257</v>
      </c>
      <c r="G34" s="161" t="s">
        <v>258</v>
      </c>
      <c r="H34" s="457">
        <f>SUM(H682+H807)</f>
        <v>1535</v>
      </c>
    </row>
    <row r="35" spans="4:8" ht="19.5" customHeight="1">
      <c r="D35" s="35"/>
      <c r="E35" s="185">
        <v>4</v>
      </c>
      <c r="F35" s="1" t="s">
        <v>259</v>
      </c>
      <c r="G35" s="161" t="s">
        <v>260</v>
      </c>
      <c r="H35" s="457">
        <f>SUM(H683)</f>
        <v>44127</v>
      </c>
    </row>
    <row r="36" spans="4:8" ht="19.5" customHeight="1">
      <c r="D36" s="35"/>
      <c r="E36" s="185">
        <v>5</v>
      </c>
      <c r="F36" s="1" t="s">
        <v>261</v>
      </c>
      <c r="G36" s="161" t="s">
        <v>262</v>
      </c>
      <c r="H36" s="457">
        <f>SUM(H684+H808+H989)</f>
        <v>28512</v>
      </c>
    </row>
    <row r="37" spans="4:8" ht="19.5" customHeight="1">
      <c r="D37" s="35"/>
      <c r="E37" s="185">
        <v>6</v>
      </c>
      <c r="F37" s="1" t="s">
        <v>263</v>
      </c>
      <c r="G37" s="161" t="s">
        <v>264</v>
      </c>
      <c r="H37" s="457">
        <f>SUM(H685+H809+H990)</f>
        <v>15864</v>
      </c>
    </row>
    <row r="38" spans="4:8" ht="19.5" customHeight="1">
      <c r="D38" s="35"/>
      <c r="E38" s="185">
        <v>7</v>
      </c>
      <c r="F38" s="1" t="s">
        <v>265</v>
      </c>
      <c r="G38" s="161" t="s">
        <v>266</v>
      </c>
      <c r="H38" s="457">
        <f>SUM(H210)</f>
        <v>0</v>
      </c>
    </row>
    <row r="39" spans="4:8" ht="19.5" customHeight="1">
      <c r="D39" s="35"/>
      <c r="E39" s="185">
        <v>9</v>
      </c>
      <c r="F39" s="1" t="s">
        <v>267</v>
      </c>
      <c r="G39" s="161" t="s">
        <v>268</v>
      </c>
      <c r="H39" s="457">
        <f>SUM(H686+H810+H991)</f>
        <v>50000</v>
      </c>
    </row>
    <row r="40" spans="4:8" ht="19.5" customHeight="1">
      <c r="D40" s="35"/>
      <c r="E40" s="185">
        <v>10</v>
      </c>
      <c r="F40" s="1" t="s">
        <v>269</v>
      </c>
      <c r="G40" s="161" t="s">
        <v>270</v>
      </c>
      <c r="H40" s="457">
        <f>SUM(H212)</f>
        <v>0</v>
      </c>
    </row>
    <row r="41" spans="1:8" ht="19.5" customHeight="1" thickBot="1">
      <c r="A41" s="186"/>
      <c r="B41" s="186"/>
      <c r="C41" s="186"/>
      <c r="D41" s="187"/>
      <c r="E41" s="197">
        <v>11</v>
      </c>
      <c r="F41" s="9" t="s">
        <v>271</v>
      </c>
      <c r="G41" s="392" t="s">
        <v>272</v>
      </c>
      <c r="H41" s="461">
        <f>SUM(H687+H811+H992)</f>
        <v>500</v>
      </c>
    </row>
    <row r="42" spans="1:8" ht="19.5" customHeight="1" thickBot="1">
      <c r="A42" s="188"/>
      <c r="B42" s="189"/>
      <c r="C42" s="189">
        <v>4</v>
      </c>
      <c r="D42" s="990" t="s">
        <v>75</v>
      </c>
      <c r="E42" s="977"/>
      <c r="F42" s="978"/>
      <c r="G42" s="388" t="s">
        <v>288</v>
      </c>
      <c r="H42" s="145">
        <f>SUM(H688+H812+H993)</f>
        <v>36710</v>
      </c>
    </row>
    <row r="43" spans="1:8" ht="19.5" customHeight="1">
      <c r="A43" s="183"/>
      <c r="B43" s="183"/>
      <c r="C43" s="183"/>
      <c r="D43" s="195"/>
      <c r="E43" s="196">
        <v>1</v>
      </c>
      <c r="F43" s="8" t="s">
        <v>443</v>
      </c>
      <c r="G43" s="454" t="s">
        <v>285</v>
      </c>
      <c r="H43" s="144">
        <f>SUM(H215)</f>
        <v>0</v>
      </c>
    </row>
    <row r="44" spans="4:8" ht="19.5" customHeight="1">
      <c r="D44" s="35"/>
      <c r="E44" s="185">
        <v>2</v>
      </c>
      <c r="F44" s="1" t="s">
        <v>444</v>
      </c>
      <c r="G44" s="161" t="s">
        <v>286</v>
      </c>
      <c r="H44" s="144">
        <f>SUM(H216)</f>
        <v>28210</v>
      </c>
    </row>
    <row r="45" spans="1:8" ht="19.5" customHeight="1" thickBot="1">
      <c r="A45" s="186"/>
      <c r="B45" s="186"/>
      <c r="C45" s="186"/>
      <c r="D45" s="33"/>
      <c r="E45" s="10">
        <v>3</v>
      </c>
      <c r="F45" s="7" t="s">
        <v>397</v>
      </c>
      <c r="G45" s="392" t="s">
        <v>287</v>
      </c>
      <c r="H45" s="462">
        <f>SUM(H690+H994+H813)</f>
        <v>8500</v>
      </c>
    </row>
    <row r="46" spans="1:8" ht="19.5" customHeight="1" thickBot="1">
      <c r="A46" s="177"/>
      <c r="B46" s="178">
        <v>2</v>
      </c>
      <c r="C46" s="179" t="s">
        <v>393</v>
      </c>
      <c r="D46" s="6"/>
      <c r="E46" s="6"/>
      <c r="F46" s="6"/>
      <c r="G46" s="29"/>
      <c r="H46" s="445">
        <f>SUM(H691)</f>
        <v>89593</v>
      </c>
    </row>
    <row r="47" spans="1:8" ht="19.5" customHeight="1" thickBot="1">
      <c r="A47" s="188"/>
      <c r="B47" s="189"/>
      <c r="C47" s="189">
        <v>1</v>
      </c>
      <c r="D47" s="990" t="s">
        <v>341</v>
      </c>
      <c r="E47" s="977"/>
      <c r="F47" s="978"/>
      <c r="G47" s="388" t="s">
        <v>231</v>
      </c>
      <c r="H47" s="145">
        <f aca="true" t="shared" si="0" ref="H47:H61">SUM(H227)</f>
        <v>86443</v>
      </c>
    </row>
    <row r="48" spans="1:8" ht="19.5" customHeight="1">
      <c r="A48" s="183"/>
      <c r="B48" s="183"/>
      <c r="C48" s="183"/>
      <c r="D48" s="195"/>
      <c r="E48" s="196">
        <v>1</v>
      </c>
      <c r="F48" s="8" t="s">
        <v>224</v>
      </c>
      <c r="G48" s="454" t="s">
        <v>225</v>
      </c>
      <c r="H48" s="144">
        <f t="shared" si="0"/>
        <v>0</v>
      </c>
    </row>
    <row r="49" spans="4:8" ht="19.5" customHeight="1">
      <c r="D49" s="35"/>
      <c r="E49" s="185">
        <v>2</v>
      </c>
      <c r="F49" s="1" t="s">
        <v>445</v>
      </c>
      <c r="G49" s="161" t="s">
        <v>226</v>
      </c>
      <c r="H49" s="144">
        <f t="shared" si="0"/>
        <v>0</v>
      </c>
    </row>
    <row r="50" spans="4:8" ht="19.5" customHeight="1">
      <c r="D50" s="35"/>
      <c r="E50" s="185">
        <v>3</v>
      </c>
      <c r="F50" s="1" t="s">
        <v>446</v>
      </c>
      <c r="G50" s="161" t="s">
        <v>227</v>
      </c>
      <c r="H50" s="144">
        <f t="shared" si="0"/>
        <v>0</v>
      </c>
    </row>
    <row r="51" spans="4:8" ht="19.5" customHeight="1">
      <c r="D51" s="35"/>
      <c r="E51" s="185">
        <v>4</v>
      </c>
      <c r="F51" s="1" t="s">
        <v>447</v>
      </c>
      <c r="G51" s="161" t="s">
        <v>228</v>
      </c>
      <c r="H51" s="144">
        <f t="shared" si="0"/>
        <v>0</v>
      </c>
    </row>
    <row r="52" spans="1:8" ht="19.5" customHeight="1" thickBot="1">
      <c r="A52" s="186"/>
      <c r="B52" s="186"/>
      <c r="C52" s="186"/>
      <c r="D52" s="187"/>
      <c r="E52" s="197">
        <v>5</v>
      </c>
      <c r="F52" s="9" t="s">
        <v>229</v>
      </c>
      <c r="G52" s="392" t="s">
        <v>230</v>
      </c>
      <c r="H52" s="144">
        <f t="shared" si="0"/>
        <v>86443</v>
      </c>
    </row>
    <row r="53" spans="1:8" ht="19.5" customHeight="1" thickBot="1">
      <c r="A53" s="188"/>
      <c r="B53" s="189"/>
      <c r="C53" s="189">
        <v>2</v>
      </c>
      <c r="D53" s="990" t="s">
        <v>346</v>
      </c>
      <c r="E53" s="977"/>
      <c r="F53" s="978"/>
      <c r="G53" s="388" t="s">
        <v>284</v>
      </c>
      <c r="H53" s="145">
        <f t="shared" si="0"/>
        <v>0</v>
      </c>
    </row>
    <row r="54" spans="1:8" ht="19.5" customHeight="1">
      <c r="A54" s="183"/>
      <c r="B54" s="183"/>
      <c r="C54" s="183"/>
      <c r="D54" s="195"/>
      <c r="E54" s="196">
        <v>1</v>
      </c>
      <c r="F54" s="8" t="s">
        <v>274</v>
      </c>
      <c r="G54" s="454" t="s">
        <v>275</v>
      </c>
      <c r="H54" s="144">
        <f t="shared" si="0"/>
        <v>0</v>
      </c>
    </row>
    <row r="55" spans="4:8" ht="19.5" customHeight="1">
      <c r="D55" s="35"/>
      <c r="E55" s="185">
        <v>2</v>
      </c>
      <c r="F55" s="1" t="s">
        <v>276</v>
      </c>
      <c r="G55" s="161" t="s">
        <v>277</v>
      </c>
      <c r="H55" s="457">
        <f t="shared" si="0"/>
        <v>0</v>
      </c>
    </row>
    <row r="56" spans="4:8" ht="19.5" customHeight="1">
      <c r="D56" s="35"/>
      <c r="E56" s="185">
        <v>3</v>
      </c>
      <c r="F56" s="1" t="s">
        <v>278</v>
      </c>
      <c r="G56" s="161" t="s">
        <v>279</v>
      </c>
      <c r="H56" s="457">
        <f t="shared" si="0"/>
        <v>0</v>
      </c>
    </row>
    <row r="57" spans="4:8" ht="19.5" customHeight="1">
      <c r="D57" s="35"/>
      <c r="E57" s="185">
        <v>4</v>
      </c>
      <c r="F57" s="1" t="s">
        <v>280</v>
      </c>
      <c r="G57" s="161" t="s">
        <v>281</v>
      </c>
      <c r="H57" s="457">
        <f t="shared" si="0"/>
        <v>0</v>
      </c>
    </row>
    <row r="58" spans="1:8" ht="19.5" customHeight="1" thickBot="1">
      <c r="A58" s="186"/>
      <c r="B58" s="186"/>
      <c r="C58" s="186"/>
      <c r="D58" s="187"/>
      <c r="E58" s="197">
        <v>5</v>
      </c>
      <c r="F58" s="9" t="s">
        <v>282</v>
      </c>
      <c r="G58" s="392" t="s">
        <v>283</v>
      </c>
      <c r="H58" s="461">
        <f t="shared" si="0"/>
        <v>0</v>
      </c>
    </row>
    <row r="59" spans="1:8" ht="19.5" customHeight="1" thickBot="1">
      <c r="A59" s="188"/>
      <c r="B59" s="189"/>
      <c r="C59" s="189">
        <v>3</v>
      </c>
      <c r="D59" s="990" t="s">
        <v>348</v>
      </c>
      <c r="E59" s="977"/>
      <c r="F59" s="978"/>
      <c r="G59" s="388" t="s">
        <v>293</v>
      </c>
      <c r="H59" s="145">
        <f t="shared" si="0"/>
        <v>3150</v>
      </c>
    </row>
    <row r="60" spans="1:8" ht="19.5" customHeight="1">
      <c r="A60" s="183"/>
      <c r="B60" s="183"/>
      <c r="C60" s="183"/>
      <c r="D60" s="195"/>
      <c r="E60" s="196">
        <v>1</v>
      </c>
      <c r="F60" s="8" t="s">
        <v>448</v>
      </c>
      <c r="G60" s="454" t="s">
        <v>289</v>
      </c>
      <c r="H60" s="144">
        <f t="shared" si="0"/>
        <v>0</v>
      </c>
    </row>
    <row r="61" spans="4:8" ht="19.5" customHeight="1">
      <c r="D61" s="35"/>
      <c r="E61" s="185">
        <v>2</v>
      </c>
      <c r="F61" s="1" t="s">
        <v>449</v>
      </c>
      <c r="G61" s="161" t="s">
        <v>290</v>
      </c>
      <c r="H61" s="457">
        <f t="shared" si="0"/>
        <v>3150</v>
      </c>
    </row>
    <row r="62" spans="1:8" ht="19.5" customHeight="1" thickBot="1">
      <c r="A62" s="186"/>
      <c r="B62" s="186"/>
      <c r="C62" s="186"/>
      <c r="D62" s="187"/>
      <c r="E62" s="197">
        <v>3</v>
      </c>
      <c r="F62" s="9" t="s">
        <v>291</v>
      </c>
      <c r="G62" s="392" t="s">
        <v>292</v>
      </c>
      <c r="H62" s="461">
        <f>SUM(H246)</f>
        <v>0</v>
      </c>
    </row>
    <row r="63" spans="1:8" ht="28.5" customHeight="1" thickBot="1">
      <c r="A63" s="974" t="s">
        <v>394</v>
      </c>
      <c r="B63" s="975"/>
      <c r="C63" s="975"/>
      <c r="D63" s="975"/>
      <c r="E63" s="975"/>
      <c r="F63" s="976"/>
      <c r="G63" s="455" t="s">
        <v>294</v>
      </c>
      <c r="H63" s="463">
        <f>SUM(H4+H46)</f>
        <v>1405954</v>
      </c>
    </row>
    <row r="64" spans="1:8" ht="26.25" customHeight="1">
      <c r="A64" s="964" t="s">
        <v>627</v>
      </c>
      <c r="B64" s="965"/>
      <c r="C64" s="965"/>
      <c r="D64" s="965"/>
      <c r="E64" s="965"/>
      <c r="F64" s="965"/>
      <c r="G64" s="965"/>
      <c r="H64" s="965"/>
    </row>
    <row r="65" spans="1:8" ht="12" customHeight="1">
      <c r="A65" s="170"/>
      <c r="B65" s="131"/>
      <c r="C65" s="131"/>
      <c r="D65" s="131"/>
      <c r="E65" s="131"/>
      <c r="F65" s="131"/>
      <c r="G65" s="131"/>
      <c r="H65" s="450"/>
    </row>
    <row r="66" spans="1:8" ht="24" customHeight="1" thickBot="1">
      <c r="A66" s="170"/>
      <c r="B66" s="131"/>
      <c r="C66" s="131"/>
      <c r="D66" s="131"/>
      <c r="E66" s="131"/>
      <c r="F66" s="131"/>
      <c r="G66" s="131"/>
      <c r="H66" s="139" t="s">
        <v>166</v>
      </c>
    </row>
    <row r="67" spans="1:8" ht="55.5" customHeight="1" thickBot="1">
      <c r="A67" s="198"/>
      <c r="B67" s="199"/>
      <c r="C67" s="199"/>
      <c r="D67" s="200"/>
      <c r="E67" s="201"/>
      <c r="F67" s="470" t="s">
        <v>523</v>
      </c>
      <c r="G67" s="285" t="s">
        <v>159</v>
      </c>
      <c r="H67" s="138" t="s">
        <v>84</v>
      </c>
    </row>
    <row r="68" spans="1:8" ht="19.5" customHeight="1" thickBot="1">
      <c r="A68" s="202"/>
      <c r="B68" s="203">
        <v>3</v>
      </c>
      <c r="C68" s="160" t="s">
        <v>395</v>
      </c>
      <c r="D68" s="42"/>
      <c r="E68" s="63"/>
      <c r="F68" s="471"/>
      <c r="G68" s="464" t="s">
        <v>338</v>
      </c>
      <c r="H68" s="141">
        <f>SUM(H698+H815+H996)</f>
        <v>1912034</v>
      </c>
    </row>
    <row r="69" spans="1:8" ht="19.5" customHeight="1" thickBot="1">
      <c r="A69" s="188"/>
      <c r="B69" s="189"/>
      <c r="C69" s="189">
        <v>1</v>
      </c>
      <c r="D69" s="105" t="s">
        <v>352</v>
      </c>
      <c r="E69" s="205"/>
      <c r="F69" s="472"/>
      <c r="G69" s="465" t="s">
        <v>326</v>
      </c>
      <c r="H69" s="142">
        <f>SUM(H699+H816+H997)</f>
        <v>1912034</v>
      </c>
    </row>
    <row r="70" spans="1:8" ht="19.5" customHeight="1" thickBot="1">
      <c r="A70" s="198"/>
      <c r="B70" s="199"/>
      <c r="C70" s="206"/>
      <c r="D70" s="39">
        <v>1</v>
      </c>
      <c r="E70" s="104" t="s">
        <v>349</v>
      </c>
      <c r="F70" s="473"/>
      <c r="G70" s="465" t="s">
        <v>301</v>
      </c>
      <c r="H70" s="143">
        <f aca="true" t="shared" si="1" ref="H70:H78">SUM(H252)</f>
        <v>0</v>
      </c>
    </row>
    <row r="71" spans="1:8" ht="19.5" customHeight="1">
      <c r="A71" s="312"/>
      <c r="B71" s="183"/>
      <c r="C71" s="183"/>
      <c r="D71" s="195"/>
      <c r="E71" s="196">
        <v>1</v>
      </c>
      <c r="F71" s="474" t="s">
        <v>295</v>
      </c>
      <c r="G71" s="466" t="s">
        <v>296</v>
      </c>
      <c r="H71" s="144">
        <f t="shared" si="1"/>
        <v>0</v>
      </c>
    </row>
    <row r="72" spans="1:8" ht="19.5" customHeight="1">
      <c r="A72" s="310"/>
      <c r="D72" s="35"/>
      <c r="E72" s="185">
        <v>2</v>
      </c>
      <c r="F72" s="384" t="s">
        <v>297</v>
      </c>
      <c r="G72" s="467" t="s">
        <v>298</v>
      </c>
      <c r="H72" s="144">
        <f t="shared" si="1"/>
        <v>0</v>
      </c>
    </row>
    <row r="73" spans="1:8" ht="19.5" customHeight="1" thickBot="1">
      <c r="A73" s="475"/>
      <c r="B73" s="186"/>
      <c r="C73" s="186"/>
      <c r="D73" s="187"/>
      <c r="E73" s="197">
        <v>3</v>
      </c>
      <c r="F73" s="476" t="s">
        <v>299</v>
      </c>
      <c r="G73" s="468" t="s">
        <v>300</v>
      </c>
      <c r="H73" s="144">
        <f t="shared" si="1"/>
        <v>0</v>
      </c>
    </row>
    <row r="74" spans="1:8" ht="19.5" customHeight="1" thickBot="1">
      <c r="A74" s="198"/>
      <c r="B74" s="199"/>
      <c r="C74" s="199"/>
      <c r="D74" s="207">
        <v>2</v>
      </c>
      <c r="E74" s="990" t="s">
        <v>350</v>
      </c>
      <c r="F74" s="980"/>
      <c r="G74" s="465" t="s">
        <v>310</v>
      </c>
      <c r="H74" s="145">
        <f t="shared" si="1"/>
        <v>0</v>
      </c>
    </row>
    <row r="75" spans="1:8" ht="19.5" customHeight="1">
      <c r="A75" s="312"/>
      <c r="B75" s="183"/>
      <c r="C75" s="183"/>
      <c r="D75" s="195"/>
      <c r="E75" s="196">
        <v>1</v>
      </c>
      <c r="F75" s="477" t="s">
        <v>302</v>
      </c>
      <c r="G75" s="466" t="s">
        <v>303</v>
      </c>
      <c r="H75" s="144">
        <f t="shared" si="1"/>
        <v>0</v>
      </c>
    </row>
    <row r="76" spans="1:8" ht="19.5" customHeight="1">
      <c r="A76" s="310"/>
      <c r="D76" s="35"/>
      <c r="E76" s="185">
        <v>2</v>
      </c>
      <c r="F76" s="478" t="s">
        <v>304</v>
      </c>
      <c r="G76" s="467" t="s">
        <v>305</v>
      </c>
      <c r="H76" s="144">
        <f t="shared" si="1"/>
        <v>0</v>
      </c>
    </row>
    <row r="77" spans="1:8" ht="19.5" customHeight="1">
      <c r="A77" s="310"/>
      <c r="D77" s="35"/>
      <c r="E77" s="185">
        <v>3</v>
      </c>
      <c r="F77" s="384" t="s">
        <v>306</v>
      </c>
      <c r="G77" s="467" t="s">
        <v>307</v>
      </c>
      <c r="H77" s="144">
        <f t="shared" si="1"/>
        <v>0</v>
      </c>
    </row>
    <row r="78" spans="1:8" ht="19.5" customHeight="1" thickBot="1">
      <c r="A78" s="475"/>
      <c r="B78" s="186"/>
      <c r="C78" s="186"/>
      <c r="D78" s="187"/>
      <c r="E78" s="197">
        <v>4</v>
      </c>
      <c r="F78" s="476" t="s">
        <v>308</v>
      </c>
      <c r="G78" s="468" t="s">
        <v>309</v>
      </c>
      <c r="H78" s="144">
        <f t="shared" si="1"/>
        <v>0</v>
      </c>
    </row>
    <row r="79" spans="1:8" s="208" customFormat="1" ht="19.5" customHeight="1" thickBot="1">
      <c r="A79" s="188"/>
      <c r="B79" s="189"/>
      <c r="C79" s="189"/>
      <c r="D79" s="207">
        <v>3</v>
      </c>
      <c r="E79" s="388" t="s">
        <v>351</v>
      </c>
      <c r="F79" s="479"/>
      <c r="G79" s="465" t="s">
        <v>315</v>
      </c>
      <c r="H79" s="145">
        <f>SUM(H700+H817+H998)</f>
        <v>1400000</v>
      </c>
    </row>
    <row r="80" spans="1:8" s="208" customFormat="1" ht="19.5" customHeight="1">
      <c r="A80" s="480"/>
      <c r="B80" s="209"/>
      <c r="C80" s="209"/>
      <c r="D80" s="195"/>
      <c r="E80" s="196">
        <v>1</v>
      </c>
      <c r="F80" s="477" t="s">
        <v>311</v>
      </c>
      <c r="G80" s="466" t="s">
        <v>312</v>
      </c>
      <c r="H80" s="144">
        <f>SUM(H262)</f>
        <v>1400000</v>
      </c>
    </row>
    <row r="81" spans="1:8" s="208" customFormat="1" ht="19.5" customHeight="1">
      <c r="A81" s="300"/>
      <c r="B81" s="210"/>
      <c r="C81" s="210"/>
      <c r="D81" s="35"/>
      <c r="E81" s="185">
        <v>2</v>
      </c>
      <c r="F81" s="384" t="s">
        <v>313</v>
      </c>
      <c r="G81" s="467" t="s">
        <v>314</v>
      </c>
      <c r="H81" s="144">
        <f>SUM(H264)</f>
        <v>0</v>
      </c>
    </row>
    <row r="82" spans="1:8" s="208" customFormat="1" ht="19.5" customHeight="1">
      <c r="A82" s="300"/>
      <c r="B82" s="210"/>
      <c r="C82" s="210"/>
      <c r="D82" s="35">
        <v>4</v>
      </c>
      <c r="E82" s="2" t="s">
        <v>316</v>
      </c>
      <c r="F82" s="481"/>
      <c r="G82" s="467" t="s">
        <v>317</v>
      </c>
      <c r="H82" s="146">
        <f>SUM(H265)</f>
        <v>0</v>
      </c>
    </row>
    <row r="83" spans="1:8" ht="19.5" customHeight="1">
      <c r="A83" s="300"/>
      <c r="B83" s="210"/>
      <c r="C83" s="210"/>
      <c r="D83" s="35">
        <v>5</v>
      </c>
      <c r="E83" s="2" t="s">
        <v>318</v>
      </c>
      <c r="F83" s="481"/>
      <c r="G83" s="467" t="s">
        <v>319</v>
      </c>
      <c r="H83" s="146">
        <f>SUM(H266)</f>
        <v>0</v>
      </c>
    </row>
    <row r="84" spans="1:8" s="166" customFormat="1" ht="19.5" customHeight="1">
      <c r="A84" s="310"/>
      <c r="B84" s="34"/>
      <c r="C84" s="34"/>
      <c r="D84" s="35">
        <v>6</v>
      </c>
      <c r="E84" s="2" t="s">
        <v>320</v>
      </c>
      <c r="F84" s="481"/>
      <c r="G84" s="467" t="s">
        <v>321</v>
      </c>
      <c r="H84" s="146">
        <f>SUM(H702+H819+H1000)</f>
        <v>512034</v>
      </c>
    </row>
    <row r="85" spans="1:8" s="166" customFormat="1" ht="19.5" customHeight="1">
      <c r="A85" s="310"/>
      <c r="B85" s="34"/>
      <c r="C85" s="34"/>
      <c r="D85" s="35">
        <v>7</v>
      </c>
      <c r="E85" s="2" t="s">
        <v>322</v>
      </c>
      <c r="F85" s="481"/>
      <c r="G85" s="467" t="s">
        <v>323</v>
      </c>
      <c r="H85" s="146">
        <f>SUM(H267)</f>
        <v>0</v>
      </c>
    </row>
    <row r="86" spans="1:8" ht="19.5" customHeight="1" thickBot="1">
      <c r="A86" s="475"/>
      <c r="B86" s="186"/>
      <c r="C86" s="186"/>
      <c r="D86" s="187">
        <v>8</v>
      </c>
      <c r="E86" s="981" t="s">
        <v>324</v>
      </c>
      <c r="F86" s="982"/>
      <c r="G86" s="120" t="s">
        <v>325</v>
      </c>
      <c r="H86" s="146">
        <f>SUM(H269)</f>
        <v>0</v>
      </c>
    </row>
    <row r="87" spans="1:8" ht="19.5" customHeight="1" thickBot="1">
      <c r="A87" s="188"/>
      <c r="B87" s="189"/>
      <c r="C87" s="189">
        <v>2</v>
      </c>
      <c r="D87" s="990" t="s">
        <v>353</v>
      </c>
      <c r="E87" s="977"/>
      <c r="F87" s="980"/>
      <c r="G87" s="465" t="s">
        <v>335</v>
      </c>
      <c r="H87" s="145">
        <f aca="true" t="shared" si="2" ref="H87:H92">SUM(H269)</f>
        <v>0</v>
      </c>
    </row>
    <row r="88" spans="1:8" ht="19.5" customHeight="1">
      <c r="A88" s="312"/>
      <c r="B88" s="183"/>
      <c r="C88" s="183"/>
      <c r="D88" s="195"/>
      <c r="E88" s="196">
        <v>1</v>
      </c>
      <c r="F88" s="477" t="s">
        <v>327</v>
      </c>
      <c r="G88" s="466" t="s">
        <v>328</v>
      </c>
      <c r="H88" s="144">
        <f t="shared" si="2"/>
        <v>0</v>
      </c>
    </row>
    <row r="89" spans="1:8" ht="19.5" customHeight="1">
      <c r="A89" s="310"/>
      <c r="D89" s="35"/>
      <c r="E89" s="185">
        <v>2</v>
      </c>
      <c r="F89" s="384" t="s">
        <v>329</v>
      </c>
      <c r="G89" s="467" t="s">
        <v>330</v>
      </c>
      <c r="H89" s="144">
        <f t="shared" si="2"/>
        <v>0</v>
      </c>
    </row>
    <row r="90" spans="1:8" ht="19.5" customHeight="1">
      <c r="A90" s="310"/>
      <c r="D90" s="35"/>
      <c r="E90" s="185">
        <v>3</v>
      </c>
      <c r="F90" s="478" t="s">
        <v>331</v>
      </c>
      <c r="G90" s="467" t="s">
        <v>332</v>
      </c>
      <c r="H90" s="144">
        <f t="shared" si="2"/>
        <v>0</v>
      </c>
    </row>
    <row r="91" spans="1:8" s="208" customFormat="1" ht="19.5" customHeight="1" thickBot="1">
      <c r="A91" s="482"/>
      <c r="B91" s="211"/>
      <c r="C91" s="211"/>
      <c r="D91" s="187"/>
      <c r="E91" s="197">
        <v>4</v>
      </c>
      <c r="F91" s="476" t="s">
        <v>333</v>
      </c>
      <c r="G91" s="468" t="s">
        <v>334</v>
      </c>
      <c r="H91" s="144">
        <f t="shared" si="2"/>
        <v>0</v>
      </c>
    </row>
    <row r="92" spans="1:8" ht="19.5" customHeight="1" thickBot="1">
      <c r="A92" s="188"/>
      <c r="B92" s="189"/>
      <c r="C92" s="189">
        <v>3</v>
      </c>
      <c r="D92" s="990" t="s">
        <v>336</v>
      </c>
      <c r="E92" s="977"/>
      <c r="F92" s="980"/>
      <c r="G92" s="465" t="s">
        <v>337</v>
      </c>
      <c r="H92" s="145">
        <f t="shared" si="2"/>
        <v>0</v>
      </c>
    </row>
    <row r="93" spans="1:8" s="208" customFormat="1" ht="19.5" customHeight="1" thickBot="1">
      <c r="A93" s="483" t="s">
        <v>396</v>
      </c>
      <c r="B93" s="486"/>
      <c r="C93" s="486"/>
      <c r="D93" s="486"/>
      <c r="E93" s="486"/>
      <c r="F93" s="487"/>
      <c r="G93" s="469" t="s">
        <v>355</v>
      </c>
      <c r="H93" s="147">
        <f>SUM(H4+H46+H68)</f>
        <v>3317988</v>
      </c>
    </row>
    <row r="94" spans="1:8" ht="19.5" customHeight="1" thickBot="1">
      <c r="A94" s="424" t="s">
        <v>407</v>
      </c>
      <c r="B94" s="425"/>
      <c r="C94" s="425"/>
      <c r="D94" s="425"/>
      <c r="E94" s="425"/>
      <c r="F94" s="484"/>
      <c r="G94" s="417"/>
      <c r="H94" s="145">
        <f>SUM(H84)</f>
        <v>512034</v>
      </c>
    </row>
    <row r="95" spans="1:8" ht="19.5" customHeight="1" thickBot="1">
      <c r="A95" s="424" t="s">
        <v>79</v>
      </c>
      <c r="B95" s="425"/>
      <c r="C95" s="425"/>
      <c r="D95" s="425"/>
      <c r="E95" s="425"/>
      <c r="F95" s="484"/>
      <c r="G95" s="417"/>
      <c r="H95" s="145">
        <f>SUM(H85)</f>
        <v>0</v>
      </c>
    </row>
    <row r="96" spans="1:8" ht="28.5" customHeight="1" thickBot="1">
      <c r="A96" s="415" t="s">
        <v>398</v>
      </c>
      <c r="B96" s="416"/>
      <c r="C96" s="416"/>
      <c r="D96" s="416"/>
      <c r="E96" s="416"/>
      <c r="F96" s="485"/>
      <c r="G96" s="488"/>
      <c r="H96" s="463">
        <f>SUM(H93-H94-H95)</f>
        <v>2805954</v>
      </c>
    </row>
    <row r="97" spans="1:8" ht="20.25" customHeight="1">
      <c r="A97" s="212"/>
      <c r="B97" s="13"/>
      <c r="C97" s="13"/>
      <c r="D97" s="43"/>
      <c r="E97" s="64"/>
      <c r="F97" s="13"/>
      <c r="G97" s="213"/>
      <c r="H97" s="95"/>
    </row>
    <row r="98" spans="1:8" ht="20.25" customHeight="1">
      <c r="A98" s="962" t="s">
        <v>628</v>
      </c>
      <c r="B98" s="963"/>
      <c r="C98" s="963"/>
      <c r="D98" s="963"/>
      <c r="E98" s="963"/>
      <c r="F98" s="963"/>
      <c r="G98" s="963"/>
      <c r="H98" s="963"/>
    </row>
    <row r="99" spans="1:8" ht="15.75" thickBot="1">
      <c r="A99" s="214"/>
      <c r="B99" s="214"/>
      <c r="C99" s="214"/>
      <c r="D99" s="215"/>
      <c r="E99" s="216"/>
      <c r="F99" s="14"/>
      <c r="G99" s="213"/>
      <c r="H99" s="140" t="s">
        <v>166</v>
      </c>
    </row>
    <row r="100" spans="1:8" ht="57" customHeight="1" thickBot="1">
      <c r="A100" s="198"/>
      <c r="B100" s="199"/>
      <c r="C100" s="199"/>
      <c r="D100" s="217"/>
      <c r="E100" s="175"/>
      <c r="F100" s="505" t="s">
        <v>524</v>
      </c>
      <c r="G100" s="490" t="s">
        <v>159</v>
      </c>
      <c r="H100" s="793" t="s">
        <v>84</v>
      </c>
    </row>
    <row r="101" spans="1:8" ht="26.25" customHeight="1" thickBot="1">
      <c r="A101" s="198"/>
      <c r="B101" s="199">
        <v>1</v>
      </c>
      <c r="C101" s="218" t="s">
        <v>399</v>
      </c>
      <c r="D101" s="44"/>
      <c r="E101" s="54"/>
      <c r="F101" s="506"/>
      <c r="G101" s="26"/>
      <c r="H101" s="793">
        <f aca="true" t="shared" si="3" ref="H101:H106">SUM(H705+H822+H1003)</f>
        <v>1994934</v>
      </c>
    </row>
    <row r="102" spans="1:8" ht="20.25" customHeight="1">
      <c r="A102" s="312"/>
      <c r="B102" s="183"/>
      <c r="C102" s="380">
        <v>1</v>
      </c>
      <c r="D102" s="983" t="s">
        <v>160</v>
      </c>
      <c r="E102" s="970"/>
      <c r="F102" s="971"/>
      <c r="G102" s="491" t="s">
        <v>149</v>
      </c>
      <c r="H102" s="794">
        <f t="shared" si="3"/>
        <v>350087</v>
      </c>
    </row>
    <row r="103" spans="1:8" s="208" customFormat="1" ht="20.25" customHeight="1">
      <c r="A103" s="300"/>
      <c r="B103" s="210"/>
      <c r="C103" s="381">
        <v>2</v>
      </c>
      <c r="D103" s="966" t="s">
        <v>148</v>
      </c>
      <c r="E103" s="979"/>
      <c r="F103" s="1009"/>
      <c r="G103" s="492" t="s">
        <v>150</v>
      </c>
      <c r="H103" s="795">
        <f t="shared" si="3"/>
        <v>101800</v>
      </c>
    </row>
    <row r="104" spans="1:8" ht="20.25" customHeight="1">
      <c r="A104" s="310"/>
      <c r="C104" s="366">
        <v>3</v>
      </c>
      <c r="D104" s="966" t="s">
        <v>161</v>
      </c>
      <c r="E104" s="979"/>
      <c r="F104" s="1009"/>
      <c r="G104" s="492" t="s">
        <v>151</v>
      </c>
      <c r="H104" s="795">
        <f t="shared" si="3"/>
        <v>417578</v>
      </c>
    </row>
    <row r="105" spans="1:8" ht="20.25" customHeight="1">
      <c r="A105" s="310"/>
      <c r="C105" s="366">
        <v>4</v>
      </c>
      <c r="D105" s="966" t="s">
        <v>162</v>
      </c>
      <c r="E105" s="979"/>
      <c r="F105" s="1009"/>
      <c r="G105" s="492" t="s">
        <v>152</v>
      </c>
      <c r="H105" s="796">
        <f t="shared" si="3"/>
        <v>50000</v>
      </c>
    </row>
    <row r="106" spans="1:8" ht="20.25" customHeight="1">
      <c r="A106" s="310"/>
      <c r="C106" s="34">
        <v>5</v>
      </c>
      <c r="D106" s="988" t="s">
        <v>400</v>
      </c>
      <c r="E106" s="979"/>
      <c r="F106" s="1009"/>
      <c r="G106" s="493" t="s">
        <v>153</v>
      </c>
      <c r="H106" s="797">
        <f t="shared" si="3"/>
        <v>1075469</v>
      </c>
    </row>
    <row r="107" spans="1:8" ht="20.25" customHeight="1">
      <c r="A107" s="310"/>
      <c r="D107" s="35"/>
      <c r="E107" s="35">
        <v>2</v>
      </c>
      <c r="F107" s="508" t="s">
        <v>99</v>
      </c>
      <c r="G107" s="494" t="s">
        <v>364</v>
      </c>
      <c r="H107" s="796">
        <f>SUM(H1009+H828)</f>
        <v>7891</v>
      </c>
    </row>
    <row r="108" spans="1:8" ht="20.25" customHeight="1">
      <c r="A108" s="310"/>
      <c r="D108" s="35"/>
      <c r="E108" s="35">
        <v>3</v>
      </c>
      <c r="F108" s="508" t="s">
        <v>450</v>
      </c>
      <c r="G108" s="494" t="s">
        <v>365</v>
      </c>
      <c r="H108" s="796">
        <f>SUM(H284)</f>
        <v>0</v>
      </c>
    </row>
    <row r="109" spans="1:8" ht="20.25" customHeight="1">
      <c r="A109" s="310"/>
      <c r="D109" s="35"/>
      <c r="E109" s="35">
        <v>4</v>
      </c>
      <c r="F109" s="508" t="s">
        <v>451</v>
      </c>
      <c r="G109" s="494" t="s">
        <v>367</v>
      </c>
      <c r="H109" s="796">
        <f>SUM(H285)</f>
        <v>0</v>
      </c>
    </row>
    <row r="110" spans="1:8" ht="20.25" customHeight="1">
      <c r="A110" s="310"/>
      <c r="D110" s="35"/>
      <c r="E110" s="35">
        <v>5</v>
      </c>
      <c r="F110" s="508" t="s">
        <v>453</v>
      </c>
      <c r="G110" s="494" t="s">
        <v>368</v>
      </c>
      <c r="H110" s="796">
        <f>SUM(H286)</f>
        <v>0</v>
      </c>
    </row>
    <row r="111" spans="1:8" ht="20.25" customHeight="1">
      <c r="A111" s="310"/>
      <c r="D111" s="35"/>
      <c r="E111" s="35">
        <v>6</v>
      </c>
      <c r="F111" s="508" t="s">
        <v>369</v>
      </c>
      <c r="G111" s="494" t="s">
        <v>370</v>
      </c>
      <c r="H111" s="796">
        <f>SUM(H288)</f>
        <v>0</v>
      </c>
    </row>
    <row r="112" spans="1:8" ht="20.25" customHeight="1">
      <c r="A112" s="310"/>
      <c r="D112" s="35"/>
      <c r="E112" s="35">
        <v>7</v>
      </c>
      <c r="F112" s="508" t="s">
        <v>452</v>
      </c>
      <c r="G112" s="494" t="s">
        <v>371</v>
      </c>
      <c r="H112" s="796">
        <f>SUM(H288)</f>
        <v>0</v>
      </c>
    </row>
    <row r="113" spans="1:8" ht="20.25" customHeight="1">
      <c r="A113" s="310"/>
      <c r="D113" s="35"/>
      <c r="E113" s="382">
        <v>8</v>
      </c>
      <c r="F113" s="508" t="s">
        <v>454</v>
      </c>
      <c r="G113" s="494" t="s">
        <v>373</v>
      </c>
      <c r="H113" s="796">
        <f>SUM(H289)</f>
        <v>29210</v>
      </c>
    </row>
    <row r="114" spans="1:8" ht="20.25" customHeight="1" thickBot="1">
      <c r="A114" s="475"/>
      <c r="B114" s="186"/>
      <c r="C114" s="186"/>
      <c r="D114" s="192"/>
      <c r="E114" s="383">
        <v>11</v>
      </c>
      <c r="F114" s="509" t="s">
        <v>374</v>
      </c>
      <c r="G114" s="495" t="s">
        <v>375</v>
      </c>
      <c r="H114" s="798">
        <f>SUM(H290)</f>
        <v>229505</v>
      </c>
    </row>
    <row r="115" spans="1:8" ht="20.25" customHeight="1" thickBot="1">
      <c r="A115" s="219"/>
      <c r="B115" s="220"/>
      <c r="C115" s="220"/>
      <c r="D115" s="221"/>
      <c r="E115" s="221">
        <v>12</v>
      </c>
      <c r="F115" s="510" t="s">
        <v>376</v>
      </c>
      <c r="G115" s="496" t="s">
        <v>157</v>
      </c>
      <c r="H115" s="799">
        <f>SUM(H711+H829+H1010)</f>
        <v>808863</v>
      </c>
    </row>
    <row r="116" spans="1:8" ht="20.25" customHeight="1">
      <c r="A116" s="312"/>
      <c r="B116" s="183"/>
      <c r="C116" s="183"/>
      <c r="D116" s="195"/>
      <c r="E116" s="412" t="s">
        <v>507</v>
      </c>
      <c r="F116" s="511"/>
      <c r="G116" s="497" t="s">
        <v>516</v>
      </c>
      <c r="H116" s="800"/>
    </row>
    <row r="117" spans="1:8" ht="20.25" customHeight="1">
      <c r="A117" s="310"/>
      <c r="D117" s="35"/>
      <c r="E117" s="87" t="s">
        <v>508</v>
      </c>
      <c r="F117" s="512"/>
      <c r="G117" s="498" t="s">
        <v>517</v>
      </c>
      <c r="H117" s="801"/>
    </row>
    <row r="118" spans="1:8" ht="20.25" customHeight="1" thickBot="1">
      <c r="A118" s="407"/>
      <c r="B118" s="222"/>
      <c r="C118" s="223"/>
      <c r="D118" s="224"/>
      <c r="E118" s="88" t="s">
        <v>519</v>
      </c>
      <c r="F118" s="513"/>
      <c r="G118" s="489" t="s">
        <v>521</v>
      </c>
      <c r="H118" s="802"/>
    </row>
    <row r="119" spans="1:8" ht="20.25" customHeight="1" thickBot="1">
      <c r="A119" s="198"/>
      <c r="B119" s="199">
        <v>2</v>
      </c>
      <c r="C119" s="218" t="s">
        <v>401</v>
      </c>
      <c r="D119" s="44"/>
      <c r="E119" s="54"/>
      <c r="F119" s="506"/>
      <c r="G119" s="26"/>
      <c r="H119" s="138">
        <f>SUM(H714+H832+H1011)</f>
        <v>811020</v>
      </c>
    </row>
    <row r="120" spans="1:8" s="208" customFormat="1" ht="20.25" customHeight="1">
      <c r="A120" s="300"/>
      <c r="B120" s="210"/>
      <c r="C120" s="210">
        <v>1</v>
      </c>
      <c r="D120" s="418" t="s">
        <v>163</v>
      </c>
      <c r="E120" s="419"/>
      <c r="F120" s="514"/>
      <c r="G120" s="492" t="s">
        <v>154</v>
      </c>
      <c r="H120" s="796">
        <f>SUM(H715+H833+H1012)</f>
        <v>219385</v>
      </c>
    </row>
    <row r="121" spans="1:8" s="208" customFormat="1" ht="20.25" customHeight="1">
      <c r="A121" s="300"/>
      <c r="B121" s="210"/>
      <c r="C121" s="210">
        <v>2</v>
      </c>
      <c r="D121" s="966" t="s">
        <v>164</v>
      </c>
      <c r="E121" s="979"/>
      <c r="F121" s="1009"/>
      <c r="G121" s="492" t="s">
        <v>155</v>
      </c>
      <c r="H121" s="796">
        <f>SUM(H716+H834+H1013)</f>
        <v>143479</v>
      </c>
    </row>
    <row r="122" spans="1:8" s="208" customFormat="1" ht="20.25" customHeight="1">
      <c r="A122" s="300"/>
      <c r="B122" s="210"/>
      <c r="C122" s="210">
        <v>3</v>
      </c>
      <c r="D122" s="966" t="s">
        <v>165</v>
      </c>
      <c r="E122" s="979"/>
      <c r="F122" s="1009"/>
      <c r="G122" s="492" t="s">
        <v>156</v>
      </c>
      <c r="H122" s="796">
        <f>SUM(H717+H1014)</f>
        <v>448156</v>
      </c>
    </row>
    <row r="123" spans="1:8" ht="20.25" customHeight="1">
      <c r="A123" s="310"/>
      <c r="D123" s="35">
        <v>2</v>
      </c>
      <c r="E123" s="1000" t="s">
        <v>455</v>
      </c>
      <c r="F123" s="1009"/>
      <c r="G123" s="499" t="s">
        <v>378</v>
      </c>
      <c r="H123" s="457">
        <f aca="true" t="shared" si="4" ref="H123:H129">SUM(H300)</f>
        <v>0</v>
      </c>
    </row>
    <row r="124" spans="1:8" ht="20.25" customHeight="1">
      <c r="A124" s="310"/>
      <c r="D124" s="35">
        <v>3</v>
      </c>
      <c r="E124" s="1000" t="s">
        <v>456</v>
      </c>
      <c r="F124" s="1009"/>
      <c r="G124" s="499" t="s">
        <v>379</v>
      </c>
      <c r="H124" s="457">
        <f t="shared" si="4"/>
        <v>0</v>
      </c>
    </row>
    <row r="125" spans="1:8" ht="20.25" customHeight="1">
      <c r="A125" s="310"/>
      <c r="D125" s="35">
        <v>4</v>
      </c>
      <c r="E125" s="1000" t="s">
        <v>380</v>
      </c>
      <c r="F125" s="1009"/>
      <c r="G125" s="499" t="s">
        <v>381</v>
      </c>
      <c r="H125" s="457">
        <f t="shared" si="4"/>
        <v>0</v>
      </c>
    </row>
    <row r="126" spans="1:8" ht="20.25" customHeight="1">
      <c r="A126" s="310"/>
      <c r="D126" s="35">
        <v>5</v>
      </c>
      <c r="E126" s="1000" t="s">
        <v>457</v>
      </c>
      <c r="F126" s="1009"/>
      <c r="G126" s="499" t="s">
        <v>382</v>
      </c>
      <c r="H126" s="457">
        <f t="shared" si="4"/>
        <v>0</v>
      </c>
    </row>
    <row r="127" spans="1:8" ht="20.25" customHeight="1">
      <c r="A127" s="310"/>
      <c r="D127" s="382">
        <v>6</v>
      </c>
      <c r="E127" s="958" t="s">
        <v>458</v>
      </c>
      <c r="F127" s="1009"/>
      <c r="G127" s="494" t="s">
        <v>384</v>
      </c>
      <c r="H127" s="796">
        <f t="shared" si="4"/>
        <v>0</v>
      </c>
    </row>
    <row r="128" spans="1:8" ht="20.25" customHeight="1">
      <c r="A128" s="310"/>
      <c r="D128" s="382">
        <v>7</v>
      </c>
      <c r="E128" s="958" t="s">
        <v>385</v>
      </c>
      <c r="F128" s="1009"/>
      <c r="G128" s="494" t="s">
        <v>386</v>
      </c>
      <c r="H128" s="796">
        <f t="shared" si="4"/>
        <v>0</v>
      </c>
    </row>
    <row r="129" spans="1:8" ht="20.25" customHeight="1">
      <c r="A129" s="310"/>
      <c r="D129" s="382">
        <v>8</v>
      </c>
      <c r="E129" s="958" t="s">
        <v>387</v>
      </c>
      <c r="F129" s="1009"/>
      <c r="G129" s="494" t="s">
        <v>388</v>
      </c>
      <c r="H129" s="796">
        <f t="shared" si="4"/>
        <v>448156</v>
      </c>
    </row>
    <row r="130" spans="1:8" s="208" customFormat="1" ht="20.25" customHeight="1" thickBot="1">
      <c r="A130" s="515" t="s">
        <v>404</v>
      </c>
      <c r="B130" s="27"/>
      <c r="C130" s="27"/>
      <c r="D130" s="45"/>
      <c r="E130" s="65"/>
      <c r="F130" s="516"/>
      <c r="G130" s="500" t="s">
        <v>158</v>
      </c>
      <c r="H130" s="803">
        <f>SUM(H718+H836+H1015)</f>
        <v>2805954</v>
      </c>
    </row>
    <row r="131" spans="1:8" ht="20.25" customHeight="1" thickBot="1">
      <c r="A131" s="198"/>
      <c r="B131" s="199">
        <v>3</v>
      </c>
      <c r="C131" s="225" t="s">
        <v>402</v>
      </c>
      <c r="D131" s="46"/>
      <c r="E131" s="66"/>
      <c r="F131" s="517"/>
      <c r="G131" s="28"/>
      <c r="H131" s="804">
        <f>SUM(H719+H837+H1016)</f>
        <v>512034</v>
      </c>
    </row>
    <row r="132" spans="1:8" ht="20.25" customHeight="1" thickBot="1">
      <c r="A132" s="198"/>
      <c r="B132" s="199"/>
      <c r="C132" s="164">
        <v>1</v>
      </c>
      <c r="D132" s="164" t="s">
        <v>200</v>
      </c>
      <c r="E132" s="205"/>
      <c r="F132" s="472"/>
      <c r="G132" s="465" t="s">
        <v>195</v>
      </c>
      <c r="H132" s="804">
        <f aca="true" t="shared" si="5" ref="H132:H142">SUM(H309)</f>
        <v>512034</v>
      </c>
    </row>
    <row r="133" spans="1:8" ht="20.25" customHeight="1">
      <c r="A133" s="312"/>
      <c r="B133" s="183"/>
      <c r="C133" s="226"/>
      <c r="D133" s="52">
        <v>1</v>
      </c>
      <c r="E133" s="428" t="s">
        <v>199</v>
      </c>
      <c r="F133" s="518"/>
      <c r="G133" s="501" t="s">
        <v>173</v>
      </c>
      <c r="H133" s="805">
        <f t="shared" si="5"/>
        <v>0</v>
      </c>
    </row>
    <row r="134" spans="1:8" ht="20.25" customHeight="1">
      <c r="A134" s="310"/>
      <c r="D134" s="35"/>
      <c r="E134" s="185">
        <v>1</v>
      </c>
      <c r="F134" s="384" t="s">
        <v>169</v>
      </c>
      <c r="G134" s="467" t="s">
        <v>170</v>
      </c>
      <c r="H134" s="805">
        <f t="shared" si="5"/>
        <v>0</v>
      </c>
    </row>
    <row r="135" spans="1:8" ht="20.25" customHeight="1" thickBot="1">
      <c r="A135" s="475"/>
      <c r="B135" s="186"/>
      <c r="C135" s="186"/>
      <c r="D135" s="187"/>
      <c r="E135" s="197">
        <v>2</v>
      </c>
      <c r="F135" s="519" t="s">
        <v>171</v>
      </c>
      <c r="G135" s="468" t="s">
        <v>172</v>
      </c>
      <c r="H135" s="805">
        <f t="shared" si="5"/>
        <v>0</v>
      </c>
    </row>
    <row r="136" spans="1:8" ht="20.25" customHeight="1" thickBot="1">
      <c r="A136" s="198"/>
      <c r="B136" s="199"/>
      <c r="C136" s="199"/>
      <c r="D136" s="79">
        <v>2</v>
      </c>
      <c r="E136" s="410" t="s">
        <v>198</v>
      </c>
      <c r="F136" s="479"/>
      <c r="G136" s="465" t="s">
        <v>182</v>
      </c>
      <c r="H136" s="145">
        <f t="shared" si="5"/>
        <v>0</v>
      </c>
    </row>
    <row r="137" spans="1:8" s="208" customFormat="1" ht="20.25" customHeight="1">
      <c r="A137" s="480"/>
      <c r="B137" s="209"/>
      <c r="C137" s="209"/>
      <c r="D137" s="195"/>
      <c r="E137" s="196">
        <v>1</v>
      </c>
      <c r="F137" s="474" t="s">
        <v>174</v>
      </c>
      <c r="G137" s="466" t="s">
        <v>175</v>
      </c>
      <c r="H137" s="144">
        <f t="shared" si="5"/>
        <v>0</v>
      </c>
    </row>
    <row r="138" spans="1:8" ht="20.25" customHeight="1">
      <c r="A138" s="310"/>
      <c r="D138" s="35"/>
      <c r="E138" s="185">
        <v>2</v>
      </c>
      <c r="F138" s="478" t="s">
        <v>176</v>
      </c>
      <c r="G138" s="467" t="s">
        <v>177</v>
      </c>
      <c r="H138" s="144">
        <f t="shared" si="5"/>
        <v>0</v>
      </c>
    </row>
    <row r="139" spans="1:8" ht="20.25" customHeight="1">
      <c r="A139" s="310"/>
      <c r="D139" s="35"/>
      <c r="E139" s="185">
        <v>3</v>
      </c>
      <c r="F139" s="384" t="s">
        <v>178</v>
      </c>
      <c r="G139" s="467" t="s">
        <v>179</v>
      </c>
      <c r="H139" s="144">
        <f t="shared" si="5"/>
        <v>0</v>
      </c>
    </row>
    <row r="140" spans="1:8" ht="20.25" customHeight="1">
      <c r="A140" s="310"/>
      <c r="D140" s="35"/>
      <c r="E140" s="185">
        <v>4</v>
      </c>
      <c r="F140" s="384" t="s">
        <v>180</v>
      </c>
      <c r="G140" s="467" t="s">
        <v>181</v>
      </c>
      <c r="H140" s="144">
        <f t="shared" si="5"/>
        <v>0</v>
      </c>
    </row>
    <row r="141" spans="1:8" ht="20.25" customHeight="1">
      <c r="A141" s="310"/>
      <c r="D141" s="48">
        <v>3</v>
      </c>
      <c r="E141" s="420" t="s">
        <v>183</v>
      </c>
      <c r="F141" s="520"/>
      <c r="G141" s="467" t="s">
        <v>184</v>
      </c>
      <c r="H141" s="144">
        <f t="shared" si="5"/>
        <v>0</v>
      </c>
    </row>
    <row r="142" spans="1:8" ht="20.25" customHeight="1" thickBot="1">
      <c r="A142" s="475"/>
      <c r="B142" s="186"/>
      <c r="C142" s="186"/>
      <c r="D142" s="90">
        <v>4</v>
      </c>
      <c r="E142" s="421" t="s">
        <v>185</v>
      </c>
      <c r="F142" s="521"/>
      <c r="G142" s="468" t="s">
        <v>186</v>
      </c>
      <c r="H142" s="806">
        <f t="shared" si="5"/>
        <v>0</v>
      </c>
    </row>
    <row r="143" spans="1:8" ht="20.25" customHeight="1" thickBot="1">
      <c r="A143" s="188"/>
      <c r="B143" s="189"/>
      <c r="C143" s="189"/>
      <c r="D143" s="79">
        <v>5</v>
      </c>
      <c r="E143" s="413" t="s">
        <v>187</v>
      </c>
      <c r="F143" s="522"/>
      <c r="G143" s="465" t="s">
        <v>188</v>
      </c>
      <c r="H143" s="145">
        <f>SUM(H720+H838+H1017)</f>
        <v>512034</v>
      </c>
    </row>
    <row r="144" spans="1:8" ht="20.25" customHeight="1">
      <c r="A144" s="312"/>
      <c r="B144" s="183"/>
      <c r="C144" s="183"/>
      <c r="D144" s="91">
        <v>6</v>
      </c>
      <c r="E144" s="429" t="s">
        <v>189</v>
      </c>
      <c r="F144" s="523"/>
      <c r="G144" s="466" t="s">
        <v>190</v>
      </c>
      <c r="H144" s="144">
        <f>SUM(H325)</f>
        <v>0</v>
      </c>
    </row>
    <row r="145" spans="1:8" ht="20.25" customHeight="1">
      <c r="A145" s="310"/>
      <c r="D145" s="48">
        <v>7</v>
      </c>
      <c r="E145" s="420" t="s">
        <v>191</v>
      </c>
      <c r="F145" s="520"/>
      <c r="G145" s="467" t="s">
        <v>192</v>
      </c>
      <c r="H145" s="457">
        <f>SUM(H326)</f>
        <v>0</v>
      </c>
    </row>
    <row r="146" spans="1:8" ht="20.25" customHeight="1" thickBot="1">
      <c r="A146" s="475"/>
      <c r="B146" s="186"/>
      <c r="C146" s="186"/>
      <c r="D146" s="49">
        <v>8</v>
      </c>
      <c r="E146" s="422" t="s">
        <v>193</v>
      </c>
      <c r="F146" s="524"/>
      <c r="G146" s="468" t="s">
        <v>194</v>
      </c>
      <c r="H146" s="457">
        <f>SUM(H327)</f>
        <v>0</v>
      </c>
    </row>
    <row r="147" spans="1:8" ht="20.25" customHeight="1" thickBot="1">
      <c r="A147" s="198"/>
      <c r="B147" s="199"/>
      <c r="C147" s="199">
        <v>2</v>
      </c>
      <c r="D147" s="164" t="s">
        <v>201</v>
      </c>
      <c r="E147" s="423"/>
      <c r="F147" s="479"/>
      <c r="G147" s="465" t="s">
        <v>196</v>
      </c>
      <c r="H147" s="145">
        <f>SUM(H328)</f>
        <v>0</v>
      </c>
    </row>
    <row r="148" spans="1:8" ht="20.25" customHeight="1" thickBot="1">
      <c r="A148" s="198"/>
      <c r="B148" s="199"/>
      <c r="C148" s="199">
        <v>3</v>
      </c>
      <c r="D148" s="959" t="s">
        <v>202</v>
      </c>
      <c r="E148" s="977"/>
      <c r="F148" s="980"/>
      <c r="G148" s="502" t="s">
        <v>197</v>
      </c>
      <c r="H148" s="807">
        <f>SUM(H329)</f>
        <v>0</v>
      </c>
    </row>
    <row r="149" spans="1:8" s="208" customFormat="1" ht="20.25" customHeight="1" thickBot="1">
      <c r="A149" s="227" t="s">
        <v>354</v>
      </c>
      <c r="B149" s="29"/>
      <c r="C149" s="29"/>
      <c r="D149" s="50"/>
      <c r="E149" s="67"/>
      <c r="F149" s="525"/>
      <c r="G149" s="503"/>
      <c r="H149" s="808">
        <f>SUM(H721+H839+H1018)</f>
        <v>3317988</v>
      </c>
    </row>
    <row r="150" spans="1:8" s="208" customFormat="1" ht="20.25" customHeight="1" thickBot="1">
      <c r="A150" s="414" t="s">
        <v>406</v>
      </c>
      <c r="B150" s="409"/>
      <c r="C150" s="409"/>
      <c r="D150" s="409"/>
      <c r="E150" s="409"/>
      <c r="F150" s="526"/>
      <c r="G150" s="504"/>
      <c r="H150" s="809">
        <f>SUM(H143)</f>
        <v>512034</v>
      </c>
    </row>
    <row r="151" spans="1:8" s="208" customFormat="1" ht="20.25" customHeight="1" thickBot="1">
      <c r="A151" s="414" t="s">
        <v>80</v>
      </c>
      <c r="B151" s="409"/>
      <c r="C151" s="409"/>
      <c r="D151" s="409"/>
      <c r="E151" s="409"/>
      <c r="F151" s="526"/>
      <c r="G151" s="504"/>
      <c r="H151" s="809">
        <f>SUM(H144)</f>
        <v>0</v>
      </c>
    </row>
    <row r="152" spans="1:12" s="208" customFormat="1" ht="20.25" customHeight="1" thickBot="1">
      <c r="A152" s="408" t="s">
        <v>403</v>
      </c>
      <c r="B152" s="427"/>
      <c r="C152" s="427"/>
      <c r="D152" s="427"/>
      <c r="E152" s="427"/>
      <c r="F152" s="527"/>
      <c r="G152" s="503"/>
      <c r="H152" s="808">
        <f>SUM(H149-H150-H151)</f>
        <v>2805954</v>
      </c>
      <c r="L152" s="927"/>
    </row>
    <row r="153" spans="1:8" ht="15">
      <c r="A153" s="214"/>
      <c r="B153" s="214"/>
      <c r="C153" s="214"/>
      <c r="D153" s="215"/>
      <c r="E153" s="216"/>
      <c r="F153" s="14"/>
      <c r="G153" s="213"/>
      <c r="H153" s="95"/>
    </row>
    <row r="154" spans="1:8" ht="20.25" customHeight="1">
      <c r="A154" s="962" t="s">
        <v>629</v>
      </c>
      <c r="B154" s="934"/>
      <c r="C154" s="934"/>
      <c r="D154" s="934"/>
      <c r="E154" s="934"/>
      <c r="F154" s="934"/>
      <c r="G154" s="934"/>
      <c r="H154" s="963"/>
    </row>
    <row r="155" spans="1:8" ht="20.25" customHeight="1">
      <c r="A155" s="170"/>
      <c r="B155" s="131"/>
      <c r="C155" s="131"/>
      <c r="D155" s="131"/>
      <c r="E155" s="131"/>
      <c r="F155" s="131"/>
      <c r="G155" s="131"/>
      <c r="H155" s="810"/>
    </row>
    <row r="156" spans="1:8" ht="15.75" thickBot="1">
      <c r="A156" s="214"/>
      <c r="B156" s="214"/>
      <c r="C156" s="214"/>
      <c r="D156" s="215"/>
      <c r="E156" s="216"/>
      <c r="F156" s="14"/>
      <c r="G156" s="213"/>
      <c r="H156" s="140" t="s">
        <v>166</v>
      </c>
    </row>
    <row r="157" spans="1:8" ht="32.25" customHeight="1" thickBot="1">
      <c r="A157" s="993" t="s">
        <v>483</v>
      </c>
      <c r="B157" s="994"/>
      <c r="C157" s="994"/>
      <c r="D157" s="994"/>
      <c r="E157" s="994"/>
      <c r="F157" s="994"/>
      <c r="G157" s="994"/>
      <c r="H157" s="228"/>
    </row>
    <row r="158" spans="1:8" s="229" customFormat="1" ht="30.75" thickBot="1">
      <c r="A158" s="995" t="s">
        <v>167</v>
      </c>
      <c r="B158" s="984"/>
      <c r="C158" s="984"/>
      <c r="D158" s="984"/>
      <c r="E158" s="984"/>
      <c r="F158" s="985"/>
      <c r="G158" s="528" t="s">
        <v>159</v>
      </c>
      <c r="H158" s="138" t="s">
        <v>84</v>
      </c>
    </row>
    <row r="159" spans="1:8" ht="17.25" customHeight="1" thickBot="1">
      <c r="A159" s="177"/>
      <c r="B159" s="178">
        <v>1</v>
      </c>
      <c r="C159" s="179" t="s">
        <v>392</v>
      </c>
      <c r="D159" s="40"/>
      <c r="E159" s="61"/>
      <c r="F159" s="538"/>
      <c r="G159" s="29"/>
      <c r="H159" s="445">
        <f>SUM(H160+H182+H200+H214)</f>
        <v>1235282</v>
      </c>
    </row>
    <row r="160" spans="1:8" ht="20.25" customHeight="1" thickBot="1">
      <c r="A160" s="180"/>
      <c r="B160" s="181"/>
      <c r="C160" s="182">
        <v>2</v>
      </c>
      <c r="D160" s="356" t="s">
        <v>340</v>
      </c>
      <c r="E160" s="356"/>
      <c r="F160" s="539"/>
      <c r="G160" s="529" t="s">
        <v>223</v>
      </c>
      <c r="H160" s="456">
        <f>SUM(H161+H177+H178+H179+H180+H181)</f>
        <v>160087</v>
      </c>
    </row>
    <row r="161" spans="1:8" ht="20.25" customHeight="1" thickBot="1">
      <c r="A161" s="198"/>
      <c r="B161" s="199"/>
      <c r="C161" s="199"/>
      <c r="D161" s="110">
        <v>1</v>
      </c>
      <c r="E161" s="159" t="s">
        <v>339</v>
      </c>
      <c r="F161" s="540"/>
      <c r="G161" s="530" t="s">
        <v>215</v>
      </c>
      <c r="H161" s="145">
        <f>SUM(H162+H163+H164+H169+H170+H176)</f>
        <v>160087</v>
      </c>
    </row>
    <row r="162" spans="1:8" ht="20.25" customHeight="1">
      <c r="A162" s="312"/>
      <c r="B162" s="183"/>
      <c r="C162" s="183"/>
      <c r="D162" s="195"/>
      <c r="E162" s="196">
        <v>1</v>
      </c>
      <c r="F162" s="541" t="s">
        <v>203</v>
      </c>
      <c r="G162" s="531" t="s">
        <v>204</v>
      </c>
      <c r="H162" s="144">
        <v>0</v>
      </c>
    </row>
    <row r="163" spans="1:8" ht="20.25" customHeight="1">
      <c r="A163" s="310"/>
      <c r="D163" s="35"/>
      <c r="E163" s="185">
        <v>2</v>
      </c>
      <c r="F163" s="384" t="s">
        <v>205</v>
      </c>
      <c r="G163" s="129" t="s">
        <v>206</v>
      </c>
      <c r="H163" s="457">
        <v>95344</v>
      </c>
    </row>
    <row r="164" spans="1:8" ht="20.25" customHeight="1">
      <c r="A164" s="542"/>
      <c r="B164" s="230"/>
      <c r="C164" s="230"/>
      <c r="D164" s="231"/>
      <c r="E164" s="232">
        <v>3</v>
      </c>
      <c r="F164" s="543" t="s">
        <v>207</v>
      </c>
      <c r="G164" s="532" t="s">
        <v>208</v>
      </c>
      <c r="H164" s="801">
        <v>58628</v>
      </c>
    </row>
    <row r="165" spans="1:8" ht="20.25" customHeight="1">
      <c r="A165" s="310"/>
      <c r="D165" s="35"/>
      <c r="E165" s="185"/>
      <c r="F165" s="384" t="s">
        <v>527</v>
      </c>
      <c r="G165" s="129" t="s">
        <v>525</v>
      </c>
      <c r="H165" s="457">
        <v>0</v>
      </c>
    </row>
    <row r="166" spans="1:8" ht="20.25" customHeight="1">
      <c r="A166" s="310"/>
      <c r="D166" s="35"/>
      <c r="E166" s="185"/>
      <c r="F166" s="384" t="s">
        <v>528</v>
      </c>
      <c r="G166" s="129" t="s">
        <v>535</v>
      </c>
      <c r="H166" s="457">
        <v>0</v>
      </c>
    </row>
    <row r="167" spans="1:8" ht="20.25" customHeight="1">
      <c r="A167" s="310"/>
      <c r="D167" s="35"/>
      <c r="E167" s="185"/>
      <c r="F167" s="384" t="s">
        <v>529</v>
      </c>
      <c r="G167" s="129" t="s">
        <v>536</v>
      </c>
      <c r="H167" s="457">
        <v>0</v>
      </c>
    </row>
    <row r="168" spans="1:8" ht="20.25" customHeight="1">
      <c r="A168" s="310"/>
      <c r="D168" s="35"/>
      <c r="E168" s="185"/>
      <c r="F168" s="384" t="s">
        <v>591</v>
      </c>
      <c r="G168" s="129" t="s">
        <v>592</v>
      </c>
      <c r="H168" s="457">
        <v>0</v>
      </c>
    </row>
    <row r="169" spans="1:8" ht="20.25" customHeight="1">
      <c r="A169" s="310"/>
      <c r="D169" s="35"/>
      <c r="E169" s="185">
        <v>4</v>
      </c>
      <c r="F169" s="384" t="s">
        <v>209</v>
      </c>
      <c r="G169" s="129" t="s">
        <v>210</v>
      </c>
      <c r="H169" s="457">
        <v>6115</v>
      </c>
    </row>
    <row r="170" spans="1:8" ht="20.25" customHeight="1">
      <c r="A170" s="542"/>
      <c r="B170" s="230"/>
      <c r="C170" s="230"/>
      <c r="D170" s="231"/>
      <c r="E170" s="232">
        <v>5</v>
      </c>
      <c r="F170" s="543" t="s">
        <v>211</v>
      </c>
      <c r="G170" s="532" t="s">
        <v>212</v>
      </c>
      <c r="H170" s="801">
        <f>SUM(H171:H175)</f>
        <v>0</v>
      </c>
    </row>
    <row r="171" spans="1:8" ht="20.25" customHeight="1">
      <c r="A171" s="310"/>
      <c r="D171" s="35"/>
      <c r="E171" s="185"/>
      <c r="F171" s="384" t="s">
        <v>526</v>
      </c>
      <c r="G171" s="129" t="s">
        <v>532</v>
      </c>
      <c r="H171" s="457">
        <v>0</v>
      </c>
    </row>
    <row r="172" spans="1:8" ht="20.25" customHeight="1">
      <c r="A172" s="310"/>
      <c r="D172" s="35"/>
      <c r="E172" s="185"/>
      <c r="F172" s="384" t="s">
        <v>530</v>
      </c>
      <c r="G172" s="129" t="s">
        <v>533</v>
      </c>
      <c r="H172" s="457">
        <v>0</v>
      </c>
    </row>
    <row r="173" spans="1:8" ht="20.25" customHeight="1">
      <c r="A173" s="310"/>
      <c r="D173" s="35"/>
      <c r="E173" s="185"/>
      <c r="F173" s="384" t="s">
        <v>531</v>
      </c>
      <c r="G173" s="129" t="s">
        <v>534</v>
      </c>
      <c r="H173" s="457">
        <v>0</v>
      </c>
    </row>
    <row r="174" spans="1:8" ht="20.25" customHeight="1">
      <c r="A174" s="310"/>
      <c r="D174" s="35"/>
      <c r="E174" s="185"/>
      <c r="F174" s="384" t="s">
        <v>5</v>
      </c>
      <c r="G174" s="129" t="s">
        <v>534</v>
      </c>
      <c r="H174" s="457">
        <v>0</v>
      </c>
    </row>
    <row r="175" spans="1:8" ht="20.25" customHeight="1">
      <c r="A175" s="310"/>
      <c r="D175" s="35"/>
      <c r="E175" s="185"/>
      <c r="F175" s="384" t="s">
        <v>83</v>
      </c>
      <c r="G175" s="129"/>
      <c r="H175" s="457">
        <v>0</v>
      </c>
    </row>
    <row r="176" spans="1:8" ht="20.25" customHeight="1">
      <c r="A176" s="310"/>
      <c r="D176" s="35"/>
      <c r="E176" s="185">
        <v>6</v>
      </c>
      <c r="F176" s="384" t="s">
        <v>213</v>
      </c>
      <c r="G176" s="129" t="s">
        <v>214</v>
      </c>
      <c r="H176" s="457">
        <v>0</v>
      </c>
    </row>
    <row r="177" spans="1:8" ht="20.25" customHeight="1">
      <c r="A177" s="310"/>
      <c r="D177" s="35">
        <v>2</v>
      </c>
      <c r="E177" s="1179" t="s">
        <v>216</v>
      </c>
      <c r="F177" s="1144"/>
      <c r="G177" s="129" t="s">
        <v>217</v>
      </c>
      <c r="H177" s="457">
        <v>0</v>
      </c>
    </row>
    <row r="178" spans="1:8" ht="20.25" customHeight="1">
      <c r="A178" s="310"/>
      <c r="D178" s="35">
        <v>3</v>
      </c>
      <c r="E178" s="1179" t="s">
        <v>440</v>
      </c>
      <c r="F178" s="1144"/>
      <c r="G178" s="129" t="s">
        <v>218</v>
      </c>
      <c r="H178" s="457">
        <v>0</v>
      </c>
    </row>
    <row r="179" spans="1:8" ht="20.25" customHeight="1">
      <c r="A179" s="310"/>
      <c r="D179" s="35">
        <v>4</v>
      </c>
      <c r="E179" s="1179" t="s">
        <v>441</v>
      </c>
      <c r="F179" s="1144"/>
      <c r="G179" s="129" t="s">
        <v>219</v>
      </c>
      <c r="H179" s="457">
        <v>0</v>
      </c>
    </row>
    <row r="180" spans="1:8" ht="20.25" customHeight="1">
      <c r="A180" s="310"/>
      <c r="D180" s="35">
        <v>5</v>
      </c>
      <c r="E180" s="1179" t="s">
        <v>472</v>
      </c>
      <c r="F180" s="1144"/>
      <c r="G180" s="129" t="s">
        <v>220</v>
      </c>
      <c r="H180" s="457">
        <v>0</v>
      </c>
    </row>
    <row r="181" spans="1:8" ht="20.25" customHeight="1" thickBot="1">
      <c r="A181" s="475"/>
      <c r="B181" s="186"/>
      <c r="C181" s="186"/>
      <c r="D181" s="187">
        <v>6</v>
      </c>
      <c r="E181" s="1180" t="s">
        <v>221</v>
      </c>
      <c r="F181" s="1181"/>
      <c r="G181" s="533" t="s">
        <v>222</v>
      </c>
      <c r="H181" s="811">
        <v>0</v>
      </c>
    </row>
    <row r="182" spans="1:8" ht="20.25" customHeight="1" thickBot="1">
      <c r="A182" s="188"/>
      <c r="B182" s="189"/>
      <c r="C182" s="176">
        <v>2</v>
      </c>
      <c r="D182" s="1010" t="s">
        <v>344</v>
      </c>
      <c r="E182" s="1010"/>
      <c r="F182" s="1011"/>
      <c r="G182" s="530" t="s">
        <v>252</v>
      </c>
      <c r="H182" s="145">
        <f>SUM(H183+H187+H189+H198)</f>
        <v>970000</v>
      </c>
    </row>
    <row r="183" spans="1:8" ht="20.25" customHeight="1" thickBot="1">
      <c r="A183" s="198"/>
      <c r="B183" s="199"/>
      <c r="C183" s="199"/>
      <c r="D183" s="200">
        <v>1</v>
      </c>
      <c r="E183" s="986" t="s">
        <v>342</v>
      </c>
      <c r="F183" s="987"/>
      <c r="G183" s="534" t="s">
        <v>236</v>
      </c>
      <c r="H183" s="812">
        <f>SUM(H184:H186)</f>
        <v>0</v>
      </c>
    </row>
    <row r="184" spans="1:8" ht="20.25" customHeight="1">
      <c r="A184" s="312"/>
      <c r="B184" s="183"/>
      <c r="C184" s="183"/>
      <c r="D184" s="195"/>
      <c r="E184" s="196">
        <v>1</v>
      </c>
      <c r="F184" s="477" t="s">
        <v>232</v>
      </c>
      <c r="G184" s="531" t="s">
        <v>233</v>
      </c>
      <c r="H184" s="144">
        <v>0</v>
      </c>
    </row>
    <row r="185" spans="1:8" ht="20.25" customHeight="1">
      <c r="A185" s="310"/>
      <c r="D185" s="35"/>
      <c r="E185" s="185">
        <v>2</v>
      </c>
      <c r="F185" s="384" t="s">
        <v>234</v>
      </c>
      <c r="G185" s="129" t="s">
        <v>235</v>
      </c>
      <c r="H185" s="457">
        <v>0</v>
      </c>
    </row>
    <row r="186" spans="1:8" ht="20.25" customHeight="1" thickBot="1">
      <c r="A186" s="475"/>
      <c r="B186" s="186"/>
      <c r="C186" s="186"/>
      <c r="D186" s="187"/>
      <c r="E186" s="197">
        <v>3</v>
      </c>
      <c r="F186" s="519" t="s">
        <v>537</v>
      </c>
      <c r="G186" s="535" t="s">
        <v>538</v>
      </c>
      <c r="H186" s="461">
        <v>0</v>
      </c>
    </row>
    <row r="187" spans="1:8" ht="20.25" customHeight="1" thickBot="1">
      <c r="A187" s="198"/>
      <c r="B187" s="199"/>
      <c r="C187" s="199"/>
      <c r="D187" s="207">
        <v>2</v>
      </c>
      <c r="E187" s="991" t="s">
        <v>237</v>
      </c>
      <c r="F187" s="992"/>
      <c r="G187" s="530" t="s">
        <v>238</v>
      </c>
      <c r="H187" s="145">
        <f>SUM(H188)</f>
        <v>50000</v>
      </c>
    </row>
    <row r="188" spans="1:8" ht="20.25" customHeight="1" thickBot="1">
      <c r="A188" s="407"/>
      <c r="B188" s="222"/>
      <c r="C188" s="222"/>
      <c r="D188" s="233"/>
      <c r="E188" s="115">
        <v>1</v>
      </c>
      <c r="F188" s="545" t="s">
        <v>539</v>
      </c>
      <c r="G188" s="117" t="s">
        <v>540</v>
      </c>
      <c r="H188" s="806">
        <v>50000</v>
      </c>
    </row>
    <row r="189" spans="1:8" ht="20.25" customHeight="1" thickBot="1">
      <c r="A189" s="198"/>
      <c r="B189" s="199"/>
      <c r="C189" s="199"/>
      <c r="D189" s="207">
        <v>3</v>
      </c>
      <c r="E189" s="991" t="s">
        <v>343</v>
      </c>
      <c r="F189" s="992"/>
      <c r="G189" s="530" t="s">
        <v>249</v>
      </c>
      <c r="H189" s="145">
        <f>SUM(H190+H192+H193+H194+H195)</f>
        <v>920000</v>
      </c>
    </row>
    <row r="190" spans="1:8" s="238" customFormat="1" ht="20.25" customHeight="1" thickBot="1">
      <c r="A190" s="234"/>
      <c r="B190" s="235"/>
      <c r="C190" s="235"/>
      <c r="D190" s="236"/>
      <c r="E190" s="237">
        <v>1</v>
      </c>
      <c r="F190" s="546" t="s">
        <v>239</v>
      </c>
      <c r="G190" s="536" t="s">
        <v>240</v>
      </c>
      <c r="H190" s="813">
        <f>SUM(H191)</f>
        <v>900000</v>
      </c>
    </row>
    <row r="191" spans="1:8" ht="20.25" customHeight="1">
      <c r="A191" s="312"/>
      <c r="B191" s="183"/>
      <c r="C191" s="183"/>
      <c r="D191" s="195"/>
      <c r="E191" s="196"/>
      <c r="F191" s="477" t="s">
        <v>541</v>
      </c>
      <c r="G191" s="531" t="s">
        <v>542</v>
      </c>
      <c r="H191" s="144">
        <v>900000</v>
      </c>
    </row>
    <row r="192" spans="1:8" ht="20.25" customHeight="1">
      <c r="A192" s="310"/>
      <c r="D192" s="35"/>
      <c r="E192" s="185">
        <v>2</v>
      </c>
      <c r="F192" s="384" t="s">
        <v>241</v>
      </c>
      <c r="G192" s="129" t="s">
        <v>242</v>
      </c>
      <c r="H192" s="457">
        <v>0</v>
      </c>
    </row>
    <row r="193" spans="1:8" ht="20.25" customHeight="1">
      <c r="A193" s="310"/>
      <c r="D193" s="35"/>
      <c r="E193" s="185">
        <v>3</v>
      </c>
      <c r="F193" s="384" t="s">
        <v>243</v>
      </c>
      <c r="G193" s="129" t="s">
        <v>244</v>
      </c>
      <c r="H193" s="457">
        <v>0</v>
      </c>
    </row>
    <row r="194" spans="1:8" ht="20.25" customHeight="1">
      <c r="A194" s="310"/>
      <c r="D194" s="35"/>
      <c r="E194" s="185">
        <v>5</v>
      </c>
      <c r="F194" s="384" t="s">
        <v>245</v>
      </c>
      <c r="G194" s="129" t="s">
        <v>246</v>
      </c>
      <c r="H194" s="457">
        <v>20000</v>
      </c>
    </row>
    <row r="195" spans="1:8" ht="20.25" customHeight="1">
      <c r="A195" s="547"/>
      <c r="B195" s="239"/>
      <c r="C195" s="239"/>
      <c r="D195" s="240"/>
      <c r="E195" s="232">
        <v>6</v>
      </c>
      <c r="F195" s="543" t="s">
        <v>247</v>
      </c>
      <c r="G195" s="532" t="s">
        <v>248</v>
      </c>
      <c r="H195" s="801">
        <f>SUM(H196:H197)</f>
        <v>0</v>
      </c>
    </row>
    <row r="196" spans="1:8" ht="20.25" customHeight="1">
      <c r="A196" s="475"/>
      <c r="B196" s="186"/>
      <c r="C196" s="186"/>
      <c r="D196" s="187"/>
      <c r="E196" s="197"/>
      <c r="F196" s="519" t="s">
        <v>543</v>
      </c>
      <c r="G196" s="535" t="s">
        <v>545</v>
      </c>
      <c r="H196" s="461">
        <v>0</v>
      </c>
    </row>
    <row r="197" spans="1:8" ht="20.25" customHeight="1" thickBot="1">
      <c r="A197" s="475"/>
      <c r="B197" s="186"/>
      <c r="C197" s="186"/>
      <c r="D197" s="187"/>
      <c r="E197" s="197"/>
      <c r="F197" s="519" t="s">
        <v>544</v>
      </c>
      <c r="G197" s="535" t="s">
        <v>546</v>
      </c>
      <c r="H197" s="461">
        <v>0</v>
      </c>
    </row>
    <row r="198" spans="1:8" ht="20.25" customHeight="1" thickBot="1">
      <c r="A198" s="198"/>
      <c r="B198" s="199"/>
      <c r="C198" s="199"/>
      <c r="D198" s="207">
        <v>4</v>
      </c>
      <c r="E198" s="991" t="s">
        <v>250</v>
      </c>
      <c r="F198" s="987"/>
      <c r="G198" s="530" t="s">
        <v>251</v>
      </c>
      <c r="H198" s="812">
        <f>SUM(H199)</f>
        <v>0</v>
      </c>
    </row>
    <row r="199" spans="1:8" ht="20.25" customHeight="1" thickBot="1">
      <c r="A199" s="198"/>
      <c r="B199" s="199"/>
      <c r="C199" s="199"/>
      <c r="D199" s="241"/>
      <c r="E199" s="124">
        <v>11</v>
      </c>
      <c r="F199" s="544" t="s">
        <v>560</v>
      </c>
      <c r="G199" s="534" t="s">
        <v>561</v>
      </c>
      <c r="H199" s="807">
        <v>0</v>
      </c>
    </row>
    <row r="200" spans="1:8" ht="20.25" customHeight="1" thickBot="1">
      <c r="A200" s="182"/>
      <c r="B200" s="194"/>
      <c r="C200" s="194">
        <v>3</v>
      </c>
      <c r="D200" s="949" t="s">
        <v>345</v>
      </c>
      <c r="E200" s="950"/>
      <c r="F200" s="951"/>
      <c r="G200" s="529" t="s">
        <v>273</v>
      </c>
      <c r="H200" s="456">
        <f>SUM(H201+H202+H203+H204+H208+H209+H210+H211+H212+H213)</f>
        <v>76985</v>
      </c>
    </row>
    <row r="201" spans="1:8" ht="20.25" customHeight="1">
      <c r="A201" s="312"/>
      <c r="B201" s="183"/>
      <c r="C201" s="183"/>
      <c r="D201" s="195"/>
      <c r="E201" s="196">
        <v>1</v>
      </c>
      <c r="F201" s="477" t="s">
        <v>253</v>
      </c>
      <c r="G201" s="531" t="s">
        <v>254</v>
      </c>
      <c r="H201" s="144">
        <v>0</v>
      </c>
    </row>
    <row r="202" spans="1:8" ht="20.25" customHeight="1">
      <c r="A202" s="310"/>
      <c r="D202" s="35"/>
      <c r="E202" s="185">
        <v>2</v>
      </c>
      <c r="F202" s="384" t="s">
        <v>255</v>
      </c>
      <c r="G202" s="129" t="s">
        <v>256</v>
      </c>
      <c r="H202" s="457">
        <v>0</v>
      </c>
    </row>
    <row r="203" spans="1:8" ht="20.25" customHeight="1" thickBot="1">
      <c r="A203" s="475"/>
      <c r="B203" s="186"/>
      <c r="C203" s="186"/>
      <c r="D203" s="187"/>
      <c r="E203" s="197">
        <v>3</v>
      </c>
      <c r="F203" s="519" t="s">
        <v>257</v>
      </c>
      <c r="G203" s="535" t="s">
        <v>258</v>
      </c>
      <c r="H203" s="461">
        <v>1435</v>
      </c>
    </row>
    <row r="204" spans="1:8" ht="20.25" customHeight="1" thickBot="1">
      <c r="A204" s="234"/>
      <c r="B204" s="235"/>
      <c r="C204" s="235"/>
      <c r="D204" s="236"/>
      <c r="E204" s="237">
        <v>4</v>
      </c>
      <c r="F204" s="546" t="s">
        <v>259</v>
      </c>
      <c r="G204" s="536" t="s">
        <v>260</v>
      </c>
      <c r="H204" s="813">
        <f>SUM(H205:H207)</f>
        <v>23000</v>
      </c>
    </row>
    <row r="205" spans="1:8" ht="20.25" customHeight="1">
      <c r="A205" s="312"/>
      <c r="B205" s="183"/>
      <c r="C205" s="183"/>
      <c r="D205" s="195"/>
      <c r="E205" s="196"/>
      <c r="F205" s="477" t="s">
        <v>552</v>
      </c>
      <c r="G205" s="531" t="s">
        <v>549</v>
      </c>
      <c r="H205" s="144">
        <v>0</v>
      </c>
    </row>
    <row r="206" spans="1:8" ht="20.25" customHeight="1">
      <c r="A206" s="310"/>
      <c r="D206" s="35"/>
      <c r="E206" s="185"/>
      <c r="F206" s="384" t="s">
        <v>547</v>
      </c>
      <c r="G206" s="129" t="s">
        <v>550</v>
      </c>
      <c r="H206" s="457">
        <v>6000</v>
      </c>
    </row>
    <row r="207" spans="1:9" ht="20.25" customHeight="1">
      <c r="A207" s="310"/>
      <c r="D207" s="35"/>
      <c r="E207" s="185"/>
      <c r="F207" s="384" t="s">
        <v>548</v>
      </c>
      <c r="G207" s="129" t="s">
        <v>551</v>
      </c>
      <c r="H207" s="457">
        <v>17000</v>
      </c>
      <c r="I207" s="402"/>
    </row>
    <row r="208" spans="1:9" ht="20.25" customHeight="1">
      <c r="A208" s="310"/>
      <c r="D208" s="35"/>
      <c r="E208" s="185">
        <v>5</v>
      </c>
      <c r="F208" s="384" t="s">
        <v>261</v>
      </c>
      <c r="G208" s="129" t="s">
        <v>262</v>
      </c>
      <c r="H208" s="457">
        <v>0</v>
      </c>
      <c r="I208" s="402"/>
    </row>
    <row r="209" spans="1:9" ht="20.25" customHeight="1">
      <c r="A209" s="310"/>
      <c r="D209" s="35"/>
      <c r="E209" s="185">
        <v>6</v>
      </c>
      <c r="F209" s="384" t="s">
        <v>263</v>
      </c>
      <c r="G209" s="129" t="s">
        <v>264</v>
      </c>
      <c r="H209" s="457">
        <v>2550</v>
      </c>
      <c r="I209" s="402"/>
    </row>
    <row r="210" spans="1:9" ht="20.25" customHeight="1">
      <c r="A210" s="310"/>
      <c r="D210" s="35"/>
      <c r="E210" s="185">
        <v>7</v>
      </c>
      <c r="F210" s="384" t="s">
        <v>265</v>
      </c>
      <c r="G210" s="129" t="s">
        <v>266</v>
      </c>
      <c r="H210" s="457">
        <v>0</v>
      </c>
      <c r="I210" s="402"/>
    </row>
    <row r="211" spans="1:9" ht="20.25" customHeight="1">
      <c r="A211" s="310"/>
      <c r="D211" s="35"/>
      <c r="E211" s="185">
        <v>9</v>
      </c>
      <c r="F211" s="384" t="s">
        <v>267</v>
      </c>
      <c r="G211" s="129" t="s">
        <v>268</v>
      </c>
      <c r="H211" s="457">
        <v>50000</v>
      </c>
      <c r="I211" s="402"/>
    </row>
    <row r="212" spans="1:9" ht="20.25" customHeight="1">
      <c r="A212" s="310"/>
      <c r="D212" s="35"/>
      <c r="E212" s="185">
        <v>10</v>
      </c>
      <c r="F212" s="384" t="s">
        <v>269</v>
      </c>
      <c r="G212" s="129" t="s">
        <v>270</v>
      </c>
      <c r="H212" s="457">
        <v>0</v>
      </c>
      <c r="I212" s="402"/>
    </row>
    <row r="213" spans="1:9" ht="20.25" customHeight="1" thickBot="1">
      <c r="A213" s="475"/>
      <c r="B213" s="186"/>
      <c r="C213" s="186"/>
      <c r="D213" s="187"/>
      <c r="E213" s="197">
        <v>11</v>
      </c>
      <c r="F213" s="519" t="s">
        <v>271</v>
      </c>
      <c r="G213" s="535" t="s">
        <v>272</v>
      </c>
      <c r="H213" s="461">
        <v>0</v>
      </c>
      <c r="I213" s="402"/>
    </row>
    <row r="214" spans="1:9" ht="20.25" customHeight="1" thickBot="1">
      <c r="A214" s="188"/>
      <c r="B214" s="189"/>
      <c r="C214" s="189">
        <v>4</v>
      </c>
      <c r="D214" s="991" t="s">
        <v>347</v>
      </c>
      <c r="E214" s="986"/>
      <c r="F214" s="987"/>
      <c r="G214" s="530" t="s">
        <v>288</v>
      </c>
      <c r="H214" s="145">
        <f>SUM(H215:H217)</f>
        <v>28210</v>
      </c>
      <c r="I214" s="402"/>
    </row>
    <row r="215" spans="1:9" ht="20.25" customHeight="1">
      <c r="A215" s="306"/>
      <c r="B215" s="307"/>
      <c r="C215" s="307"/>
      <c r="D215" s="308"/>
      <c r="E215" s="554">
        <v>1</v>
      </c>
      <c r="F215" s="555" t="s">
        <v>443</v>
      </c>
      <c r="G215" s="556" t="s">
        <v>285</v>
      </c>
      <c r="H215" s="814">
        <v>0</v>
      </c>
      <c r="I215" s="402"/>
    </row>
    <row r="216" spans="1:9" ht="20.25" customHeight="1">
      <c r="A216" s="310"/>
      <c r="D216" s="35"/>
      <c r="E216" s="185">
        <v>2</v>
      </c>
      <c r="F216" s="384" t="s">
        <v>444</v>
      </c>
      <c r="G216" s="129" t="s">
        <v>286</v>
      </c>
      <c r="H216" s="457">
        <v>28210</v>
      </c>
      <c r="I216" s="402"/>
    </row>
    <row r="217" spans="1:9" ht="20.25" customHeight="1">
      <c r="A217" s="310"/>
      <c r="D217" s="74"/>
      <c r="E217" s="77">
        <v>3</v>
      </c>
      <c r="F217" s="481" t="s">
        <v>397</v>
      </c>
      <c r="G217" s="129" t="s">
        <v>287</v>
      </c>
      <c r="H217" s="457">
        <f>SUM(H218:H219)</f>
        <v>0</v>
      </c>
      <c r="I217" s="402"/>
    </row>
    <row r="218" spans="1:8" ht="20.25" customHeight="1">
      <c r="A218" s="548"/>
      <c r="D218" s="74"/>
      <c r="E218" s="77"/>
      <c r="F218" s="549" t="s">
        <v>73</v>
      </c>
      <c r="G218" s="537" t="s">
        <v>287</v>
      </c>
      <c r="H218" s="815">
        <v>0</v>
      </c>
    </row>
    <row r="219" spans="1:8" ht="20.25" customHeight="1" thickBot="1">
      <c r="A219" s="550"/>
      <c r="B219" s="223"/>
      <c r="C219" s="223"/>
      <c r="D219" s="551"/>
      <c r="E219" s="552"/>
      <c r="F219" s="553" t="s">
        <v>11</v>
      </c>
      <c r="G219" s="557" t="s">
        <v>287</v>
      </c>
      <c r="H219" s="816">
        <v>0</v>
      </c>
    </row>
    <row r="220" spans="1:8" ht="15">
      <c r="A220" s="214"/>
      <c r="B220" s="214"/>
      <c r="C220" s="214"/>
      <c r="D220" s="215"/>
      <c r="E220" s="216"/>
      <c r="F220" s="14"/>
      <c r="G220" s="213"/>
      <c r="H220" s="95"/>
    </row>
    <row r="221" spans="1:8" ht="20.25" customHeight="1">
      <c r="A221" s="962" t="s">
        <v>630</v>
      </c>
      <c r="B221" s="934"/>
      <c r="C221" s="934"/>
      <c r="D221" s="934"/>
      <c r="E221" s="934"/>
      <c r="F221" s="934"/>
      <c r="G221" s="934"/>
      <c r="H221" s="963"/>
    </row>
    <row r="222" spans="1:8" ht="20.25" customHeight="1">
      <c r="A222" s="170"/>
      <c r="B222" s="131"/>
      <c r="C222" s="131"/>
      <c r="D222" s="131"/>
      <c r="E222" s="131"/>
      <c r="F222" s="131"/>
      <c r="G222" s="131"/>
      <c r="H222" s="810"/>
    </row>
    <row r="223" spans="1:8" ht="15.75" thickBot="1">
      <c r="A223" s="214"/>
      <c r="B223" s="214"/>
      <c r="C223" s="214"/>
      <c r="D223" s="215"/>
      <c r="E223" s="216"/>
      <c r="F223" s="14"/>
      <c r="G223" s="213"/>
      <c r="H223" s="140" t="s">
        <v>166</v>
      </c>
    </row>
    <row r="224" spans="1:8" ht="32.25" customHeight="1" thickBot="1">
      <c r="A224" s="993" t="s">
        <v>483</v>
      </c>
      <c r="B224" s="994"/>
      <c r="C224" s="994"/>
      <c r="D224" s="994"/>
      <c r="E224" s="994"/>
      <c r="F224" s="994"/>
      <c r="G224" s="994"/>
      <c r="H224" s="228"/>
    </row>
    <row r="225" spans="1:8" s="229" customFormat="1" ht="30.75" thickBot="1">
      <c r="A225" s="995" t="s">
        <v>600</v>
      </c>
      <c r="B225" s="984"/>
      <c r="C225" s="984"/>
      <c r="D225" s="984"/>
      <c r="E225" s="984"/>
      <c r="F225" s="985"/>
      <c r="G225" s="528" t="s">
        <v>159</v>
      </c>
      <c r="H225" s="138" t="s">
        <v>84</v>
      </c>
    </row>
    <row r="226" spans="1:8" ht="20.25" customHeight="1" thickBot="1">
      <c r="A226" s="177"/>
      <c r="B226" s="178">
        <v>2</v>
      </c>
      <c r="C226" s="1166" t="s">
        <v>393</v>
      </c>
      <c r="D226" s="1167"/>
      <c r="E226" s="1167"/>
      <c r="F226" s="1167"/>
      <c r="G226" s="1175"/>
      <c r="H226" s="445">
        <f>SUM(H227+H233+H239)</f>
        <v>89593</v>
      </c>
    </row>
    <row r="227" spans="1:8" ht="20.25" customHeight="1" thickBot="1">
      <c r="A227" s="188"/>
      <c r="B227" s="189"/>
      <c r="C227" s="189">
        <v>1</v>
      </c>
      <c r="D227" s="991" t="s">
        <v>341</v>
      </c>
      <c r="E227" s="986"/>
      <c r="F227" s="987"/>
      <c r="G227" s="530" t="s">
        <v>231</v>
      </c>
      <c r="H227" s="145">
        <f>SUM(H228:H232)</f>
        <v>86443</v>
      </c>
    </row>
    <row r="228" spans="1:8" ht="20.25" customHeight="1">
      <c r="A228" s="312"/>
      <c r="B228" s="183"/>
      <c r="C228" s="183"/>
      <c r="D228" s="195"/>
      <c r="E228" s="196">
        <v>1</v>
      </c>
      <c r="F228" s="477" t="s">
        <v>224</v>
      </c>
      <c r="G228" s="531" t="s">
        <v>225</v>
      </c>
      <c r="H228" s="144">
        <v>0</v>
      </c>
    </row>
    <row r="229" spans="1:8" ht="20.25" customHeight="1">
      <c r="A229" s="310"/>
      <c r="D229" s="35"/>
      <c r="E229" s="185">
        <v>2</v>
      </c>
      <c r="F229" s="384" t="s">
        <v>473</v>
      </c>
      <c r="G229" s="129" t="s">
        <v>226</v>
      </c>
      <c r="H229" s="457">
        <v>0</v>
      </c>
    </row>
    <row r="230" spans="1:8" ht="20.25" customHeight="1">
      <c r="A230" s="310"/>
      <c r="D230" s="35"/>
      <c r="E230" s="185">
        <v>3</v>
      </c>
      <c r="F230" s="384" t="s">
        <v>446</v>
      </c>
      <c r="G230" s="129" t="s">
        <v>227</v>
      </c>
      <c r="H230" s="457">
        <v>0</v>
      </c>
    </row>
    <row r="231" spans="1:8" ht="20.25" customHeight="1">
      <c r="A231" s="310"/>
      <c r="D231" s="35"/>
      <c r="E231" s="185">
        <v>4</v>
      </c>
      <c r="F231" s="384" t="s">
        <v>474</v>
      </c>
      <c r="G231" s="129" t="s">
        <v>228</v>
      </c>
      <c r="H231" s="457">
        <v>0</v>
      </c>
    </row>
    <row r="232" spans="1:8" ht="20.25" customHeight="1" thickBot="1">
      <c r="A232" s="475"/>
      <c r="B232" s="186"/>
      <c r="C232" s="186"/>
      <c r="D232" s="187"/>
      <c r="E232" s="197">
        <v>5</v>
      </c>
      <c r="F232" s="519" t="s">
        <v>229</v>
      </c>
      <c r="G232" s="535" t="s">
        <v>230</v>
      </c>
      <c r="H232" s="461">
        <v>86443</v>
      </c>
    </row>
    <row r="233" spans="1:8" ht="20.25" customHeight="1" thickBot="1">
      <c r="A233" s="188"/>
      <c r="B233" s="189"/>
      <c r="C233" s="189">
        <v>2</v>
      </c>
      <c r="D233" s="991" t="s">
        <v>346</v>
      </c>
      <c r="E233" s="986"/>
      <c r="F233" s="987"/>
      <c r="G233" s="530" t="s">
        <v>284</v>
      </c>
      <c r="H233" s="145">
        <f>SUM(H234:H238)</f>
        <v>0</v>
      </c>
    </row>
    <row r="234" spans="1:8" ht="20.25" customHeight="1">
      <c r="A234" s="312"/>
      <c r="B234" s="183"/>
      <c r="C234" s="183"/>
      <c r="D234" s="195"/>
      <c r="E234" s="196">
        <v>1</v>
      </c>
      <c r="F234" s="477" t="s">
        <v>274</v>
      </c>
      <c r="G234" s="531" t="s">
        <v>275</v>
      </c>
      <c r="H234" s="144">
        <v>0</v>
      </c>
    </row>
    <row r="235" spans="1:8" ht="20.25" customHeight="1">
      <c r="A235" s="310"/>
      <c r="D235" s="35"/>
      <c r="E235" s="185">
        <v>2</v>
      </c>
      <c r="F235" s="384" t="s">
        <v>276</v>
      </c>
      <c r="G235" s="129" t="s">
        <v>277</v>
      </c>
      <c r="H235" s="457">
        <v>0</v>
      </c>
    </row>
    <row r="236" spans="1:8" ht="20.25" customHeight="1">
      <c r="A236" s="310"/>
      <c r="D236" s="35"/>
      <c r="E236" s="185">
        <v>3</v>
      </c>
      <c r="F236" s="384" t="s">
        <v>278</v>
      </c>
      <c r="G236" s="129" t="s">
        <v>279</v>
      </c>
      <c r="H236" s="457">
        <v>0</v>
      </c>
    </row>
    <row r="237" spans="1:8" ht="20.25" customHeight="1">
      <c r="A237" s="310"/>
      <c r="D237" s="35"/>
      <c r="E237" s="185">
        <v>4</v>
      </c>
      <c r="F237" s="384" t="s">
        <v>280</v>
      </c>
      <c r="G237" s="129" t="s">
        <v>281</v>
      </c>
      <c r="H237" s="457">
        <v>0</v>
      </c>
    </row>
    <row r="238" spans="1:8" ht="20.25" customHeight="1" thickBot="1">
      <c r="A238" s="475"/>
      <c r="B238" s="186"/>
      <c r="C238" s="186"/>
      <c r="D238" s="187"/>
      <c r="E238" s="197">
        <v>5</v>
      </c>
      <c r="F238" s="519" t="s">
        <v>282</v>
      </c>
      <c r="G238" s="535" t="s">
        <v>283</v>
      </c>
      <c r="H238" s="461">
        <v>0</v>
      </c>
    </row>
    <row r="239" spans="1:8" ht="20.25" customHeight="1" thickBot="1">
      <c r="A239" s="188"/>
      <c r="B239" s="189"/>
      <c r="C239" s="189">
        <v>3</v>
      </c>
      <c r="D239" s="991" t="s">
        <v>348</v>
      </c>
      <c r="E239" s="986"/>
      <c r="F239" s="987"/>
      <c r="G239" s="530" t="s">
        <v>293</v>
      </c>
      <c r="H239" s="145">
        <f>SUM(H240+H241+H246)</f>
        <v>3150</v>
      </c>
    </row>
    <row r="240" spans="1:8" ht="20.25" customHeight="1">
      <c r="A240" s="312"/>
      <c r="B240" s="183"/>
      <c r="C240" s="183"/>
      <c r="D240" s="195"/>
      <c r="E240" s="196">
        <v>1</v>
      </c>
      <c r="F240" s="477" t="s">
        <v>475</v>
      </c>
      <c r="G240" s="531" t="s">
        <v>289</v>
      </c>
      <c r="H240" s="144">
        <v>0</v>
      </c>
    </row>
    <row r="241" spans="1:8" ht="20.25" customHeight="1">
      <c r="A241" s="542"/>
      <c r="B241" s="230"/>
      <c r="C241" s="230"/>
      <c r="D241" s="231"/>
      <c r="E241" s="232">
        <v>2</v>
      </c>
      <c r="F241" s="543" t="s">
        <v>449</v>
      </c>
      <c r="G241" s="532" t="s">
        <v>290</v>
      </c>
      <c r="H241" s="817">
        <f>SUM(H242:H245)</f>
        <v>3150</v>
      </c>
    </row>
    <row r="242" spans="1:8" ht="20.25" customHeight="1">
      <c r="A242" s="475"/>
      <c r="B242" s="186"/>
      <c r="C242" s="186"/>
      <c r="D242" s="187"/>
      <c r="E242" s="197"/>
      <c r="F242" s="519" t="s">
        <v>554</v>
      </c>
      <c r="G242" s="535" t="s">
        <v>553</v>
      </c>
      <c r="H242" s="461">
        <v>0</v>
      </c>
    </row>
    <row r="243" spans="1:8" ht="20.25" customHeight="1">
      <c r="A243" s="475"/>
      <c r="B243" s="186"/>
      <c r="C243" s="186"/>
      <c r="D243" s="187"/>
      <c r="E243" s="197"/>
      <c r="F243" s="519" t="s">
        <v>555</v>
      </c>
      <c r="G243" s="535" t="s">
        <v>553</v>
      </c>
      <c r="H243" s="461">
        <v>2000</v>
      </c>
    </row>
    <row r="244" spans="1:8" ht="20.25" customHeight="1">
      <c r="A244" s="475"/>
      <c r="B244" s="186"/>
      <c r="C244" s="186"/>
      <c r="D244" s="187"/>
      <c r="E244" s="197"/>
      <c r="F244" s="519" t="s">
        <v>559</v>
      </c>
      <c r="G244" s="535" t="s">
        <v>557</v>
      </c>
      <c r="H244" s="461">
        <v>0</v>
      </c>
    </row>
    <row r="245" spans="1:8" ht="20.25" customHeight="1" thickBot="1">
      <c r="A245" s="475"/>
      <c r="B245" s="186"/>
      <c r="C245" s="186"/>
      <c r="D245" s="187"/>
      <c r="E245" s="197"/>
      <c r="F245" s="519" t="s">
        <v>558</v>
      </c>
      <c r="G245" s="535" t="s">
        <v>556</v>
      </c>
      <c r="H245" s="461">
        <v>1150</v>
      </c>
    </row>
    <row r="246" spans="1:8" ht="20.25" customHeight="1" thickBot="1">
      <c r="A246" s="242"/>
      <c r="B246" s="243"/>
      <c r="C246" s="243"/>
      <c r="D246" s="244"/>
      <c r="E246" s="237">
        <v>3</v>
      </c>
      <c r="F246" s="546" t="s">
        <v>291</v>
      </c>
      <c r="G246" s="536" t="s">
        <v>292</v>
      </c>
      <c r="H246" s="818">
        <f>SUM(H247)</f>
        <v>0</v>
      </c>
    </row>
    <row r="247" spans="1:8" ht="20.25" customHeight="1">
      <c r="A247" s="560"/>
      <c r="B247" s="245"/>
      <c r="C247" s="245"/>
      <c r="D247" s="246"/>
      <c r="E247" s="196"/>
      <c r="F247" s="477" t="s">
        <v>563</v>
      </c>
      <c r="G247" s="531" t="s">
        <v>564</v>
      </c>
      <c r="H247" s="144">
        <v>0</v>
      </c>
    </row>
    <row r="248" spans="1:8" ht="20.25" customHeight="1" thickBot="1">
      <c r="A248" s="1159" t="s">
        <v>394</v>
      </c>
      <c r="B248" s="1177"/>
      <c r="C248" s="1177"/>
      <c r="D248" s="1177"/>
      <c r="E248" s="1177"/>
      <c r="F248" s="1178"/>
      <c r="G248" s="558" t="s">
        <v>294</v>
      </c>
      <c r="H248" s="819">
        <f>SUM(H226+H159)</f>
        <v>1324875</v>
      </c>
    </row>
    <row r="249" spans="1:8" ht="20.25" customHeight="1" thickBot="1">
      <c r="A249" s="17"/>
      <c r="B249" s="25"/>
      <c r="C249" s="25"/>
      <c r="D249" s="41"/>
      <c r="E249" s="62"/>
      <c r="F249" s="561"/>
      <c r="G249" s="529"/>
      <c r="H249" s="456"/>
    </row>
    <row r="250" spans="1:8" ht="20.25" customHeight="1" thickBot="1">
      <c r="A250" s="202"/>
      <c r="B250" s="203">
        <v>3</v>
      </c>
      <c r="C250" s="160" t="s">
        <v>395</v>
      </c>
      <c r="D250" s="42"/>
      <c r="E250" s="63"/>
      <c r="F250" s="471"/>
      <c r="G250" s="464" t="s">
        <v>338</v>
      </c>
      <c r="H250" s="141">
        <f>SUM(H251+H274)</f>
        <v>1400000</v>
      </c>
    </row>
    <row r="251" spans="1:8" ht="20.25" customHeight="1" thickBot="1">
      <c r="A251" s="188"/>
      <c r="B251" s="189"/>
      <c r="C251" s="189">
        <v>1</v>
      </c>
      <c r="D251" s="105" t="s">
        <v>352</v>
      </c>
      <c r="E251" s="205"/>
      <c r="F251" s="472"/>
      <c r="G251" s="465" t="s">
        <v>326</v>
      </c>
      <c r="H251" s="142">
        <f>SUM(H252+H256+H261)</f>
        <v>1400000</v>
      </c>
    </row>
    <row r="252" spans="1:8" ht="20.25" customHeight="1" thickBot="1">
      <c r="A252" s="198"/>
      <c r="B252" s="199"/>
      <c r="C252" s="206"/>
      <c r="D252" s="39">
        <v>1</v>
      </c>
      <c r="E252" s="104" t="s">
        <v>349</v>
      </c>
      <c r="F252" s="473"/>
      <c r="G252" s="465" t="s">
        <v>301</v>
      </c>
      <c r="H252" s="143">
        <f>SUM(H253:H255)</f>
        <v>0</v>
      </c>
    </row>
    <row r="253" spans="1:8" ht="20.25" customHeight="1">
      <c r="A253" s="312"/>
      <c r="B253" s="183"/>
      <c r="C253" s="183"/>
      <c r="D253" s="195"/>
      <c r="E253" s="196">
        <v>1</v>
      </c>
      <c r="F253" s="474" t="s">
        <v>295</v>
      </c>
      <c r="G253" s="466" t="s">
        <v>296</v>
      </c>
      <c r="H253" s="820">
        <v>0</v>
      </c>
    </row>
    <row r="254" spans="1:8" ht="20.25" customHeight="1">
      <c r="A254" s="310"/>
      <c r="D254" s="35"/>
      <c r="E254" s="185">
        <v>2</v>
      </c>
      <c r="F254" s="384" t="s">
        <v>297</v>
      </c>
      <c r="G254" s="467" t="s">
        <v>298</v>
      </c>
      <c r="H254" s="821">
        <v>0</v>
      </c>
    </row>
    <row r="255" spans="1:8" ht="20.25" customHeight="1" thickBot="1">
      <c r="A255" s="475"/>
      <c r="B255" s="186"/>
      <c r="C255" s="186"/>
      <c r="D255" s="187"/>
      <c r="E255" s="197">
        <v>3</v>
      </c>
      <c r="F255" s="476" t="s">
        <v>299</v>
      </c>
      <c r="G255" s="468" t="s">
        <v>300</v>
      </c>
      <c r="H255" s="822">
        <v>0</v>
      </c>
    </row>
    <row r="256" spans="1:8" ht="20.25" customHeight="1" thickBot="1">
      <c r="A256" s="198"/>
      <c r="B256" s="199"/>
      <c r="C256" s="199"/>
      <c r="D256" s="207">
        <v>2</v>
      </c>
      <c r="E256" s="991" t="s">
        <v>350</v>
      </c>
      <c r="F256" s="992"/>
      <c r="G256" s="465" t="s">
        <v>310</v>
      </c>
      <c r="H256" s="145">
        <f>SUM(H257:H260)</f>
        <v>0</v>
      </c>
    </row>
    <row r="257" spans="1:8" ht="20.25" customHeight="1">
      <c r="A257" s="312"/>
      <c r="B257" s="183"/>
      <c r="C257" s="183"/>
      <c r="D257" s="195"/>
      <c r="E257" s="196">
        <v>1</v>
      </c>
      <c r="F257" s="477" t="s">
        <v>302</v>
      </c>
      <c r="G257" s="466" t="s">
        <v>303</v>
      </c>
      <c r="H257" s="144">
        <v>0</v>
      </c>
    </row>
    <row r="258" spans="1:8" ht="20.25" customHeight="1">
      <c r="A258" s="310"/>
      <c r="D258" s="35"/>
      <c r="E258" s="185">
        <v>2</v>
      </c>
      <c r="F258" s="478" t="s">
        <v>304</v>
      </c>
      <c r="G258" s="467" t="s">
        <v>305</v>
      </c>
      <c r="H258" s="457">
        <v>0</v>
      </c>
    </row>
    <row r="259" spans="1:8" ht="20.25" customHeight="1">
      <c r="A259" s="310"/>
      <c r="D259" s="35"/>
      <c r="E259" s="185">
        <v>3</v>
      </c>
      <c r="F259" s="384" t="s">
        <v>306</v>
      </c>
      <c r="G259" s="467" t="s">
        <v>307</v>
      </c>
      <c r="H259" s="457">
        <v>0</v>
      </c>
    </row>
    <row r="260" spans="1:8" ht="20.25" customHeight="1" thickBot="1">
      <c r="A260" s="475"/>
      <c r="B260" s="186"/>
      <c r="C260" s="186"/>
      <c r="D260" s="187"/>
      <c r="E260" s="197">
        <v>4</v>
      </c>
      <c r="F260" s="476" t="s">
        <v>308</v>
      </c>
      <c r="G260" s="468" t="s">
        <v>309</v>
      </c>
      <c r="H260" s="461">
        <v>0</v>
      </c>
    </row>
    <row r="261" spans="1:8" s="208" customFormat="1" ht="20.25" customHeight="1" thickBot="1">
      <c r="A261" s="188"/>
      <c r="B261" s="189"/>
      <c r="C261" s="189"/>
      <c r="D261" s="207">
        <v>3</v>
      </c>
      <c r="E261" s="1176" t="s">
        <v>351</v>
      </c>
      <c r="F261" s="953"/>
      <c r="G261" s="465" t="s">
        <v>315</v>
      </c>
      <c r="H261" s="145">
        <f>SUM(H262:H268)</f>
        <v>1400000</v>
      </c>
    </row>
    <row r="262" spans="1:8" s="208" customFormat="1" ht="20.25" customHeight="1">
      <c r="A262" s="480"/>
      <c r="B262" s="209"/>
      <c r="C262" s="209"/>
      <c r="D262" s="195"/>
      <c r="E262" s="196">
        <v>1</v>
      </c>
      <c r="F262" s="477" t="s">
        <v>311</v>
      </c>
      <c r="G262" s="466" t="s">
        <v>312</v>
      </c>
      <c r="H262" s="144">
        <v>1400000</v>
      </c>
    </row>
    <row r="263" spans="1:8" s="208" customFormat="1" ht="20.25" customHeight="1">
      <c r="A263" s="300"/>
      <c r="B263" s="210"/>
      <c r="C263" s="210"/>
      <c r="D263" s="35"/>
      <c r="E263" s="185">
        <v>2</v>
      </c>
      <c r="F263" s="384" t="s">
        <v>313</v>
      </c>
      <c r="G263" s="467" t="s">
        <v>314</v>
      </c>
      <c r="H263" s="457">
        <v>0</v>
      </c>
    </row>
    <row r="264" spans="1:8" s="208" customFormat="1" ht="20.25" customHeight="1">
      <c r="A264" s="300"/>
      <c r="B264" s="210"/>
      <c r="C264" s="210"/>
      <c r="D264" s="35">
        <v>4</v>
      </c>
      <c r="E264" s="1143" t="s">
        <v>316</v>
      </c>
      <c r="F264" s="1144"/>
      <c r="G264" s="467" t="s">
        <v>317</v>
      </c>
      <c r="H264" s="457">
        <v>0</v>
      </c>
    </row>
    <row r="265" spans="1:8" ht="20.25" customHeight="1">
      <c r="A265" s="300"/>
      <c r="B265" s="210"/>
      <c r="C265" s="210"/>
      <c r="D265" s="35">
        <v>5</v>
      </c>
      <c r="E265" s="1143" t="s">
        <v>318</v>
      </c>
      <c r="F265" s="1144"/>
      <c r="G265" s="467" t="s">
        <v>319</v>
      </c>
      <c r="H265" s="457">
        <v>0</v>
      </c>
    </row>
    <row r="266" spans="1:8" s="166" customFormat="1" ht="20.25" customHeight="1">
      <c r="A266" s="310"/>
      <c r="B266" s="34"/>
      <c r="C266" s="34"/>
      <c r="D266" s="35">
        <v>6</v>
      </c>
      <c r="E266" s="1143" t="s">
        <v>320</v>
      </c>
      <c r="F266" s="1144"/>
      <c r="G266" s="467" t="s">
        <v>321</v>
      </c>
      <c r="H266" s="457">
        <v>0</v>
      </c>
    </row>
    <row r="267" spans="1:8" s="166" customFormat="1" ht="20.25" customHeight="1">
      <c r="A267" s="310"/>
      <c r="B267" s="34"/>
      <c r="C267" s="34"/>
      <c r="D267" s="35">
        <v>7</v>
      </c>
      <c r="E267" s="1143" t="s">
        <v>322</v>
      </c>
      <c r="F267" s="1144"/>
      <c r="G267" s="467" t="s">
        <v>323</v>
      </c>
      <c r="H267" s="457">
        <v>0</v>
      </c>
    </row>
    <row r="268" spans="1:8" ht="20.25" customHeight="1" thickBot="1">
      <c r="A268" s="475"/>
      <c r="B268" s="186"/>
      <c r="C268" s="186"/>
      <c r="D268" s="187">
        <v>8</v>
      </c>
      <c r="E268" s="1142" t="s">
        <v>324</v>
      </c>
      <c r="F268" s="1025"/>
      <c r="G268" s="468" t="s">
        <v>325</v>
      </c>
      <c r="H268" s="461">
        <v>0</v>
      </c>
    </row>
    <row r="269" spans="1:8" ht="20.25" customHeight="1" thickBot="1">
      <c r="A269" s="188"/>
      <c r="B269" s="189"/>
      <c r="C269" s="189">
        <v>2</v>
      </c>
      <c r="D269" s="991" t="s">
        <v>353</v>
      </c>
      <c r="E269" s="986"/>
      <c r="F269" s="987"/>
      <c r="G269" s="465" t="s">
        <v>335</v>
      </c>
      <c r="H269" s="145">
        <f>SUM(H270:H273)</f>
        <v>0</v>
      </c>
    </row>
    <row r="270" spans="1:8" ht="20.25" customHeight="1">
      <c r="A270" s="312"/>
      <c r="B270" s="183"/>
      <c r="C270" s="183"/>
      <c r="D270" s="195"/>
      <c r="E270" s="196">
        <v>1</v>
      </c>
      <c r="F270" s="477" t="s">
        <v>327</v>
      </c>
      <c r="G270" s="466" t="s">
        <v>328</v>
      </c>
      <c r="H270" s="144">
        <v>0</v>
      </c>
    </row>
    <row r="271" spans="1:8" ht="20.25" customHeight="1">
      <c r="A271" s="310"/>
      <c r="D271" s="35"/>
      <c r="E271" s="185">
        <v>2</v>
      </c>
      <c r="F271" s="384" t="s">
        <v>329</v>
      </c>
      <c r="G271" s="467" t="s">
        <v>330</v>
      </c>
      <c r="H271" s="457">
        <v>0</v>
      </c>
    </row>
    <row r="272" spans="1:8" ht="20.25" customHeight="1">
      <c r="A272" s="310"/>
      <c r="D272" s="35"/>
      <c r="E272" s="185">
        <v>3</v>
      </c>
      <c r="F272" s="478" t="s">
        <v>331</v>
      </c>
      <c r="G272" s="467" t="s">
        <v>332</v>
      </c>
      <c r="H272" s="457">
        <v>0</v>
      </c>
    </row>
    <row r="273" spans="1:8" s="208" customFormat="1" ht="20.25" customHeight="1" thickBot="1">
      <c r="A273" s="482"/>
      <c r="B273" s="211"/>
      <c r="C273" s="211"/>
      <c r="D273" s="187"/>
      <c r="E273" s="197">
        <v>4</v>
      </c>
      <c r="F273" s="476" t="s">
        <v>333</v>
      </c>
      <c r="G273" s="468" t="s">
        <v>334</v>
      </c>
      <c r="H273" s="461">
        <v>0</v>
      </c>
    </row>
    <row r="274" spans="1:8" ht="20.25" customHeight="1" thickBot="1">
      <c r="A274" s="188"/>
      <c r="B274" s="189"/>
      <c r="C274" s="189">
        <v>3</v>
      </c>
      <c r="D274" s="991" t="s">
        <v>336</v>
      </c>
      <c r="E274" s="986"/>
      <c r="F274" s="987"/>
      <c r="G274" s="465" t="s">
        <v>337</v>
      </c>
      <c r="H274" s="145">
        <v>0</v>
      </c>
    </row>
    <row r="275" spans="1:8" s="208" customFormat="1" ht="20.25" customHeight="1" thickBot="1">
      <c r="A275" s="1020" t="s">
        <v>408</v>
      </c>
      <c r="B275" s="1145"/>
      <c r="C275" s="1145"/>
      <c r="D275" s="1145"/>
      <c r="E275" s="1145"/>
      <c r="F275" s="1066"/>
      <c r="G275" s="559" t="s">
        <v>355</v>
      </c>
      <c r="H275" s="463">
        <f>SUM(H248+H250)</f>
        <v>2724875</v>
      </c>
    </row>
    <row r="276" spans="1:8" s="208" customFormat="1" ht="17.25" customHeight="1" thickBot="1">
      <c r="A276" s="21"/>
      <c r="B276" s="22"/>
      <c r="C276" s="22"/>
      <c r="D276" s="51"/>
      <c r="E276" s="68"/>
      <c r="F276" s="23"/>
      <c r="G276" s="247"/>
      <c r="H276" s="97"/>
    </row>
    <row r="277" spans="1:8" ht="20.25" customHeight="1" thickBot="1">
      <c r="A277" s="198"/>
      <c r="B277" s="199">
        <v>1</v>
      </c>
      <c r="C277" s="218" t="s">
        <v>399</v>
      </c>
      <c r="D277" s="44"/>
      <c r="E277" s="54"/>
      <c r="F277" s="506"/>
      <c r="G277" s="26"/>
      <c r="H277" s="138">
        <f>SUM(H278:H282)</f>
        <v>1251152</v>
      </c>
    </row>
    <row r="278" spans="1:8" ht="20.25" customHeight="1">
      <c r="A278" s="312"/>
      <c r="B278" s="183"/>
      <c r="C278" s="183">
        <v>1</v>
      </c>
      <c r="D278" s="957" t="s">
        <v>160</v>
      </c>
      <c r="E278" s="1004"/>
      <c r="F278" s="1005"/>
      <c r="G278" s="565" t="s">
        <v>149</v>
      </c>
      <c r="H278" s="144">
        <v>43144</v>
      </c>
    </row>
    <row r="279" spans="1:8" ht="20.25" customHeight="1">
      <c r="A279" s="310"/>
      <c r="C279" s="34">
        <v>2</v>
      </c>
      <c r="D279" s="1000" t="s">
        <v>148</v>
      </c>
      <c r="E279" s="1001"/>
      <c r="F279" s="1002"/>
      <c r="G279" s="499" t="s">
        <v>150</v>
      </c>
      <c r="H279" s="457">
        <v>14690</v>
      </c>
    </row>
    <row r="280" spans="1:8" ht="20.25" customHeight="1">
      <c r="A280" s="310"/>
      <c r="C280" s="34">
        <v>3</v>
      </c>
      <c r="D280" s="1000" t="s">
        <v>161</v>
      </c>
      <c r="E280" s="1001"/>
      <c r="F280" s="1002"/>
      <c r="G280" s="499" t="s">
        <v>151</v>
      </c>
      <c r="H280" s="823">
        <v>79286</v>
      </c>
    </row>
    <row r="281" spans="1:8" ht="20.25" customHeight="1">
      <c r="A281" s="310"/>
      <c r="C281" s="34">
        <v>4</v>
      </c>
      <c r="D281" s="1000" t="s">
        <v>162</v>
      </c>
      <c r="E281" s="1001"/>
      <c r="F281" s="1002"/>
      <c r="G281" s="499" t="s">
        <v>152</v>
      </c>
      <c r="H281" s="457">
        <f>SUM(H1220)</f>
        <v>50000</v>
      </c>
    </row>
    <row r="282" spans="1:8" ht="20.25" customHeight="1">
      <c r="A282" s="310"/>
      <c r="C282" s="34">
        <v>5</v>
      </c>
      <c r="D282" s="1000" t="s">
        <v>400</v>
      </c>
      <c r="E282" s="1001"/>
      <c r="F282" s="1002"/>
      <c r="G282" s="499" t="s">
        <v>153</v>
      </c>
      <c r="H282" s="457">
        <f>SUM(H283:H291)</f>
        <v>1064032</v>
      </c>
    </row>
    <row r="283" spans="1:8" ht="20.25" customHeight="1">
      <c r="A283" s="310"/>
      <c r="D283" s="35">
        <v>2</v>
      </c>
      <c r="E283" s="1141" t="s">
        <v>363</v>
      </c>
      <c r="F283" s="955"/>
      <c r="G283" s="499" t="s">
        <v>364</v>
      </c>
      <c r="H283" s="457">
        <v>0</v>
      </c>
    </row>
    <row r="284" spans="1:8" ht="20.25" customHeight="1">
      <c r="A284" s="310"/>
      <c r="D284" s="35">
        <v>3</v>
      </c>
      <c r="E284" s="1141" t="s">
        <v>450</v>
      </c>
      <c r="F284" s="955"/>
      <c r="G284" s="499" t="s">
        <v>365</v>
      </c>
      <c r="H284" s="457">
        <v>0</v>
      </c>
    </row>
    <row r="285" spans="1:8" ht="20.25" customHeight="1">
      <c r="A285" s="310"/>
      <c r="D285" s="35">
        <v>4</v>
      </c>
      <c r="E285" s="1141" t="s">
        <v>366</v>
      </c>
      <c r="F285" s="955"/>
      <c r="G285" s="499" t="s">
        <v>367</v>
      </c>
      <c r="H285" s="457">
        <v>0</v>
      </c>
    </row>
    <row r="286" spans="1:8" ht="20.25" customHeight="1">
      <c r="A286" s="310"/>
      <c r="D286" s="35">
        <v>5</v>
      </c>
      <c r="E286" s="1141" t="s">
        <v>453</v>
      </c>
      <c r="F286" s="955"/>
      <c r="G286" s="499" t="s">
        <v>368</v>
      </c>
      <c r="H286" s="457">
        <v>0</v>
      </c>
    </row>
    <row r="287" spans="1:8" ht="20.25" customHeight="1">
      <c r="A287" s="310"/>
      <c r="D287" s="35">
        <v>6</v>
      </c>
      <c r="E287" s="1141" t="s">
        <v>369</v>
      </c>
      <c r="F287" s="955"/>
      <c r="G287" s="499" t="s">
        <v>370</v>
      </c>
      <c r="H287" s="457">
        <v>0</v>
      </c>
    </row>
    <row r="288" spans="1:8" ht="20.25" customHeight="1">
      <c r="A288" s="310"/>
      <c r="D288" s="35">
        <v>7</v>
      </c>
      <c r="E288" s="1141" t="s">
        <v>469</v>
      </c>
      <c r="F288" s="955"/>
      <c r="G288" s="499" t="s">
        <v>371</v>
      </c>
      <c r="H288" s="457">
        <v>0</v>
      </c>
    </row>
    <row r="289" spans="1:8" ht="20.25" customHeight="1">
      <c r="A289" s="310"/>
      <c r="D289" s="35">
        <v>8</v>
      </c>
      <c r="E289" s="1141" t="s">
        <v>372</v>
      </c>
      <c r="F289" s="955"/>
      <c r="G289" s="499" t="s">
        <v>373</v>
      </c>
      <c r="H289" s="457">
        <f>SUM(H1026)</f>
        <v>29210</v>
      </c>
    </row>
    <row r="290" spans="1:8" ht="20.25" customHeight="1" thickBot="1">
      <c r="A290" s="475"/>
      <c r="B290" s="186"/>
      <c r="C290" s="186"/>
      <c r="D290" s="187">
        <v>11</v>
      </c>
      <c r="E290" s="1148" t="s">
        <v>374</v>
      </c>
      <c r="F290" s="1110"/>
      <c r="G290" s="566" t="s">
        <v>375</v>
      </c>
      <c r="H290" s="461">
        <f>SUM(H1042)</f>
        <v>229505</v>
      </c>
    </row>
    <row r="291" spans="1:8" ht="20.25" customHeight="1" thickBot="1">
      <c r="A291" s="188"/>
      <c r="B291" s="189"/>
      <c r="C291" s="189"/>
      <c r="D291" s="207">
        <v>12</v>
      </c>
      <c r="E291" s="1149" t="s">
        <v>376</v>
      </c>
      <c r="F291" s="1150"/>
      <c r="G291" s="567" t="s">
        <v>157</v>
      </c>
      <c r="H291" s="824">
        <f>SUM(H292:H295)</f>
        <v>805317</v>
      </c>
    </row>
    <row r="292" spans="1:8" ht="20.25" customHeight="1">
      <c r="A292" s="570"/>
      <c r="B292" s="248"/>
      <c r="C292" s="248"/>
      <c r="D292" s="249"/>
      <c r="E292" s="1102" t="s">
        <v>507</v>
      </c>
      <c r="F292" s="1146"/>
      <c r="G292" s="568" t="s">
        <v>516</v>
      </c>
      <c r="H292" s="825">
        <v>0</v>
      </c>
    </row>
    <row r="293" spans="1:8" ht="20.25" customHeight="1">
      <c r="A293" s="571"/>
      <c r="B293" s="250"/>
      <c r="C293" s="250"/>
      <c r="D293" s="251"/>
      <c r="E293" s="1136" t="s">
        <v>508</v>
      </c>
      <c r="F293" s="1147"/>
      <c r="G293" s="563" t="s">
        <v>517</v>
      </c>
      <c r="H293" s="826">
        <v>8809</v>
      </c>
    </row>
    <row r="294" spans="1:8" ht="20.25" customHeight="1">
      <c r="A294" s="571"/>
      <c r="B294" s="250"/>
      <c r="C294" s="250"/>
      <c r="D294" s="251"/>
      <c r="E294" s="1136" t="s">
        <v>520</v>
      </c>
      <c r="F294" s="1137"/>
      <c r="G294" s="563" t="s">
        <v>518</v>
      </c>
      <c r="H294" s="826">
        <v>13168</v>
      </c>
    </row>
    <row r="295" spans="1:8" ht="20.25" customHeight="1" thickBot="1">
      <c r="A295" s="572"/>
      <c r="B295" s="252"/>
      <c r="C295" s="253"/>
      <c r="D295" s="254"/>
      <c r="E295" s="1092" t="s">
        <v>519</v>
      </c>
      <c r="F295" s="1140"/>
      <c r="G295" s="564" t="s">
        <v>521</v>
      </c>
      <c r="H295" s="827">
        <f>SUM(H732+H733+H734+H735+H736+H737)</f>
        <v>783340</v>
      </c>
    </row>
    <row r="296" spans="1:12" ht="20.25" customHeight="1" thickBot="1">
      <c r="A296" s="198"/>
      <c r="B296" s="199">
        <v>2</v>
      </c>
      <c r="C296" s="218" t="s">
        <v>401</v>
      </c>
      <c r="D296" s="44"/>
      <c r="E296" s="54"/>
      <c r="F296" s="506"/>
      <c r="G296" s="26"/>
      <c r="H296" s="138">
        <f>SUM(H297:H299)</f>
        <v>721828</v>
      </c>
      <c r="L296" s="448"/>
    </row>
    <row r="297" spans="1:8" s="208" customFormat="1" ht="20.25" customHeight="1">
      <c r="A297" s="300"/>
      <c r="B297" s="210"/>
      <c r="C297" s="210">
        <v>1</v>
      </c>
      <c r="D297" s="1151" t="s">
        <v>163</v>
      </c>
      <c r="E297" s="1035"/>
      <c r="F297" s="1036"/>
      <c r="G297" s="493" t="s">
        <v>154</v>
      </c>
      <c r="H297" s="797">
        <f>SUM(H1123+H1130+H1145+H1156+H1206+H1195)</f>
        <v>210846</v>
      </c>
    </row>
    <row r="298" spans="1:8" s="208" customFormat="1" ht="20.25" customHeight="1">
      <c r="A298" s="300"/>
      <c r="B298" s="210"/>
      <c r="C298" s="210">
        <v>2</v>
      </c>
      <c r="D298" s="988" t="s">
        <v>164</v>
      </c>
      <c r="E298" s="1001"/>
      <c r="F298" s="1002"/>
      <c r="G298" s="493" t="s">
        <v>155</v>
      </c>
      <c r="H298" s="797">
        <f>H1120-H1181</f>
        <v>62826</v>
      </c>
    </row>
    <row r="299" spans="1:8" s="208" customFormat="1" ht="20.25" customHeight="1">
      <c r="A299" s="300"/>
      <c r="B299" s="210"/>
      <c r="C299" s="210">
        <v>3</v>
      </c>
      <c r="D299" s="988" t="s">
        <v>165</v>
      </c>
      <c r="E299" s="1001"/>
      <c r="F299" s="1002"/>
      <c r="G299" s="493" t="s">
        <v>156</v>
      </c>
      <c r="H299" s="797">
        <f>SUM(H300:H306)</f>
        <v>448156</v>
      </c>
    </row>
    <row r="300" spans="1:8" ht="20.25" customHeight="1">
      <c r="A300" s="310"/>
      <c r="D300" s="35">
        <v>2</v>
      </c>
      <c r="E300" s="1000" t="s">
        <v>377</v>
      </c>
      <c r="F300" s="1002"/>
      <c r="G300" s="499" t="s">
        <v>378</v>
      </c>
      <c r="H300" s="457">
        <v>0</v>
      </c>
    </row>
    <row r="301" spans="1:8" ht="20.25" customHeight="1">
      <c r="A301" s="310"/>
      <c r="D301" s="35">
        <v>3</v>
      </c>
      <c r="E301" s="1000" t="s">
        <v>456</v>
      </c>
      <c r="F301" s="1002"/>
      <c r="G301" s="499" t="s">
        <v>379</v>
      </c>
      <c r="H301" s="457">
        <v>0</v>
      </c>
    </row>
    <row r="302" spans="1:8" ht="20.25" customHeight="1">
      <c r="A302" s="310"/>
      <c r="D302" s="35">
        <v>4</v>
      </c>
      <c r="E302" s="1000" t="s">
        <v>380</v>
      </c>
      <c r="F302" s="1002"/>
      <c r="G302" s="499" t="s">
        <v>381</v>
      </c>
      <c r="H302" s="457">
        <v>0</v>
      </c>
    </row>
    <row r="303" spans="1:8" ht="20.25" customHeight="1">
      <c r="A303" s="310"/>
      <c r="D303" s="35">
        <v>5</v>
      </c>
      <c r="E303" s="1000" t="s">
        <v>470</v>
      </c>
      <c r="F303" s="1002"/>
      <c r="G303" s="499" t="s">
        <v>382</v>
      </c>
      <c r="H303" s="457">
        <v>0</v>
      </c>
    </row>
    <row r="304" spans="1:8" ht="20.25" customHeight="1">
      <c r="A304" s="310"/>
      <c r="D304" s="35">
        <v>6</v>
      </c>
      <c r="E304" s="1000" t="s">
        <v>383</v>
      </c>
      <c r="F304" s="1002"/>
      <c r="G304" s="499" t="s">
        <v>384</v>
      </c>
      <c r="H304" s="457">
        <f>SUM(H1074)</f>
        <v>0</v>
      </c>
    </row>
    <row r="305" spans="1:8" ht="20.25" customHeight="1">
      <c r="A305" s="310"/>
      <c r="D305" s="35">
        <v>7</v>
      </c>
      <c r="E305" s="1000" t="s">
        <v>385</v>
      </c>
      <c r="F305" s="1002"/>
      <c r="G305" s="499" t="s">
        <v>386</v>
      </c>
      <c r="H305" s="457"/>
    </row>
    <row r="306" spans="1:8" ht="20.25" customHeight="1">
      <c r="A306" s="310"/>
      <c r="D306" s="35">
        <v>8</v>
      </c>
      <c r="E306" s="1000" t="s">
        <v>387</v>
      </c>
      <c r="F306" s="1002"/>
      <c r="G306" s="499" t="s">
        <v>388</v>
      </c>
      <c r="H306" s="457">
        <f>SUM(H1077)</f>
        <v>448156</v>
      </c>
    </row>
    <row r="307" spans="1:8" s="208" customFormat="1" ht="20.25" customHeight="1" thickBot="1">
      <c r="A307" s="515" t="s">
        <v>404</v>
      </c>
      <c r="B307" s="27"/>
      <c r="C307" s="27"/>
      <c r="D307" s="45"/>
      <c r="E307" s="65"/>
      <c r="F307" s="516"/>
      <c r="G307" s="500" t="s">
        <v>158</v>
      </c>
      <c r="H307" s="828">
        <f>SUM(H296+H277)</f>
        <v>1972980</v>
      </c>
    </row>
    <row r="308" spans="1:8" ht="20.25" customHeight="1" thickBot="1">
      <c r="A308" s="198"/>
      <c r="B308" s="199">
        <v>3</v>
      </c>
      <c r="C308" s="225" t="s">
        <v>402</v>
      </c>
      <c r="D308" s="46"/>
      <c r="E308" s="66"/>
      <c r="F308" s="517"/>
      <c r="G308" s="28" t="s">
        <v>513</v>
      </c>
      <c r="H308" s="804">
        <f>SUM(H309+H328+H329)</f>
        <v>512034</v>
      </c>
    </row>
    <row r="309" spans="1:8" ht="20.25" customHeight="1" thickBot="1">
      <c r="A309" s="198"/>
      <c r="B309" s="199"/>
      <c r="C309" s="255">
        <v>1</v>
      </c>
      <c r="D309" s="1100" t="s">
        <v>200</v>
      </c>
      <c r="E309" s="1138"/>
      <c r="F309" s="1139"/>
      <c r="G309" s="465" t="s">
        <v>195</v>
      </c>
      <c r="H309" s="804">
        <f>SUM(H310+H313+H318+H319+H320+H325+H326+H327)</f>
        <v>512034</v>
      </c>
    </row>
    <row r="310" spans="1:8" ht="20.25" customHeight="1" thickBot="1">
      <c r="A310" s="198"/>
      <c r="B310" s="199"/>
      <c r="C310" s="256"/>
      <c r="D310" s="89">
        <v>1</v>
      </c>
      <c r="E310" s="952" t="s">
        <v>199</v>
      </c>
      <c r="F310" s="1139"/>
      <c r="G310" s="465" t="s">
        <v>173</v>
      </c>
      <c r="H310" s="804">
        <f>SUM(H311:H312)</f>
        <v>0</v>
      </c>
    </row>
    <row r="311" spans="1:8" ht="20.25" customHeight="1">
      <c r="A311" s="312"/>
      <c r="B311" s="183"/>
      <c r="C311" s="183"/>
      <c r="D311" s="195"/>
      <c r="E311" s="196">
        <v>1</v>
      </c>
      <c r="F311" s="477" t="s">
        <v>169</v>
      </c>
      <c r="G311" s="466" t="s">
        <v>170</v>
      </c>
      <c r="H311" s="829">
        <v>0</v>
      </c>
    </row>
    <row r="312" spans="1:8" ht="20.25" customHeight="1" thickBot="1">
      <c r="A312" s="475"/>
      <c r="B312" s="186"/>
      <c r="C312" s="186"/>
      <c r="D312" s="187"/>
      <c r="E312" s="197">
        <v>2</v>
      </c>
      <c r="F312" s="519" t="s">
        <v>171</v>
      </c>
      <c r="G312" s="468" t="s">
        <v>172</v>
      </c>
      <c r="H312" s="462">
        <v>0</v>
      </c>
    </row>
    <row r="313" spans="1:8" ht="20.25" customHeight="1" thickBot="1">
      <c r="A313" s="198"/>
      <c r="B313" s="199"/>
      <c r="C313" s="199"/>
      <c r="D313" s="47">
        <v>2</v>
      </c>
      <c r="E313" s="1156" t="s">
        <v>198</v>
      </c>
      <c r="F313" s="953"/>
      <c r="G313" s="465" t="s">
        <v>182</v>
      </c>
      <c r="H313" s="812">
        <f>SUM(H314:H317)</f>
        <v>0</v>
      </c>
    </row>
    <row r="314" spans="1:8" s="208" customFormat="1" ht="20.25" customHeight="1">
      <c r="A314" s="480"/>
      <c r="B314" s="209"/>
      <c r="C314" s="209"/>
      <c r="D314" s="195"/>
      <c r="E314" s="196">
        <v>1</v>
      </c>
      <c r="F314" s="474" t="s">
        <v>174</v>
      </c>
      <c r="G314" s="466" t="s">
        <v>175</v>
      </c>
      <c r="H314" s="829">
        <v>0</v>
      </c>
    </row>
    <row r="315" spans="1:8" ht="20.25" customHeight="1">
      <c r="A315" s="310"/>
      <c r="D315" s="35"/>
      <c r="E315" s="185">
        <v>2</v>
      </c>
      <c r="F315" s="478" t="s">
        <v>176</v>
      </c>
      <c r="G315" s="467" t="s">
        <v>177</v>
      </c>
      <c r="H315" s="797">
        <v>0</v>
      </c>
    </row>
    <row r="316" spans="1:8" ht="20.25" customHeight="1">
      <c r="A316" s="310"/>
      <c r="D316" s="35"/>
      <c r="E316" s="185">
        <v>3</v>
      </c>
      <c r="F316" s="384" t="s">
        <v>178</v>
      </c>
      <c r="G316" s="467" t="s">
        <v>179</v>
      </c>
      <c r="H316" s="797">
        <v>0</v>
      </c>
    </row>
    <row r="317" spans="1:8" ht="20.25" customHeight="1">
      <c r="A317" s="310"/>
      <c r="D317" s="35"/>
      <c r="E317" s="185">
        <v>4</v>
      </c>
      <c r="F317" s="384" t="s">
        <v>180</v>
      </c>
      <c r="G317" s="467" t="s">
        <v>181</v>
      </c>
      <c r="H317" s="797">
        <v>0</v>
      </c>
    </row>
    <row r="318" spans="1:8" ht="20.25" customHeight="1">
      <c r="A318" s="310"/>
      <c r="D318" s="48">
        <v>3</v>
      </c>
      <c r="E318" s="1152" t="s">
        <v>183</v>
      </c>
      <c r="F318" s="1153"/>
      <c r="G318" s="467" t="s">
        <v>184</v>
      </c>
      <c r="H318" s="797">
        <v>0</v>
      </c>
    </row>
    <row r="319" spans="1:8" ht="20.25" customHeight="1" thickBot="1">
      <c r="A319" s="475"/>
      <c r="B319" s="186"/>
      <c r="C319" s="186"/>
      <c r="D319" s="90">
        <v>4</v>
      </c>
      <c r="E319" s="1157" t="s">
        <v>185</v>
      </c>
      <c r="F319" s="1158"/>
      <c r="G319" s="468" t="s">
        <v>186</v>
      </c>
      <c r="H319" s="462">
        <v>0</v>
      </c>
    </row>
    <row r="320" spans="1:8" ht="20.25" customHeight="1" thickBot="1">
      <c r="A320" s="234"/>
      <c r="B320" s="235"/>
      <c r="C320" s="235"/>
      <c r="D320" s="114">
        <v>5</v>
      </c>
      <c r="E320" s="1154" t="s">
        <v>187</v>
      </c>
      <c r="F320" s="1155"/>
      <c r="G320" s="569" t="s">
        <v>188</v>
      </c>
      <c r="H320" s="813">
        <f>SUM(H321:H324)</f>
        <v>512034</v>
      </c>
    </row>
    <row r="321" spans="1:8" ht="20.25" customHeight="1">
      <c r="A321" s="312"/>
      <c r="B321" s="183"/>
      <c r="C321" s="183"/>
      <c r="D321" s="91"/>
      <c r="E321" s="918">
        <v>1</v>
      </c>
      <c r="F321" s="919" t="s">
        <v>59</v>
      </c>
      <c r="G321" s="920" t="s">
        <v>572</v>
      </c>
      <c r="H321" s="921">
        <f>SUM(H770)</f>
        <v>156666</v>
      </c>
    </row>
    <row r="322" spans="1:8" ht="20.25" customHeight="1">
      <c r="A322" s="310"/>
      <c r="E322" s="922">
        <v>2</v>
      </c>
      <c r="F322" s="923" t="s">
        <v>569</v>
      </c>
      <c r="G322" s="924" t="s">
        <v>573</v>
      </c>
      <c r="H322" s="925">
        <f>SUM(H861)</f>
        <v>174127</v>
      </c>
    </row>
    <row r="323" spans="1:8" ht="20.25" customHeight="1">
      <c r="A323" s="310"/>
      <c r="E323" s="922">
        <v>3</v>
      </c>
      <c r="F323" s="923" t="s">
        <v>570</v>
      </c>
      <c r="G323" s="924" t="s">
        <v>574</v>
      </c>
      <c r="H323" s="925">
        <f>SUM(H905)</f>
        <v>116244</v>
      </c>
    </row>
    <row r="324" spans="1:8" ht="20.25" customHeight="1">
      <c r="A324" s="310"/>
      <c r="E324" s="922">
        <v>4</v>
      </c>
      <c r="F324" s="923" t="s">
        <v>571</v>
      </c>
      <c r="G324" s="924" t="s">
        <v>575</v>
      </c>
      <c r="H324" s="906">
        <f>SUM(H952)</f>
        <v>64997</v>
      </c>
    </row>
    <row r="325" spans="1:8" ht="20.25" customHeight="1">
      <c r="A325" s="310"/>
      <c r="D325" s="48">
        <v>6</v>
      </c>
      <c r="E325" s="1152" t="s">
        <v>189</v>
      </c>
      <c r="F325" s="1153"/>
      <c r="G325" s="467" t="s">
        <v>190</v>
      </c>
      <c r="H325" s="457">
        <v>0</v>
      </c>
    </row>
    <row r="326" spans="1:8" ht="20.25" customHeight="1">
      <c r="A326" s="310"/>
      <c r="D326" s="48">
        <v>7</v>
      </c>
      <c r="E326" s="1152" t="s">
        <v>191</v>
      </c>
      <c r="F326" s="1153"/>
      <c r="G326" s="467" t="s">
        <v>192</v>
      </c>
      <c r="H326" s="457">
        <v>0</v>
      </c>
    </row>
    <row r="327" spans="1:8" ht="20.25" customHeight="1" thickBot="1">
      <c r="A327" s="475"/>
      <c r="B327" s="186"/>
      <c r="C327" s="186"/>
      <c r="D327" s="49">
        <v>8</v>
      </c>
      <c r="E327" s="1098" t="s">
        <v>193</v>
      </c>
      <c r="F327" s="1099"/>
      <c r="G327" s="468" t="s">
        <v>194</v>
      </c>
      <c r="H327" s="461">
        <v>0</v>
      </c>
    </row>
    <row r="328" spans="1:8" ht="20.25" customHeight="1" thickBot="1">
      <c r="A328" s="198"/>
      <c r="B328" s="199"/>
      <c r="C328" s="199">
        <v>2</v>
      </c>
      <c r="D328" s="1100" t="s">
        <v>201</v>
      </c>
      <c r="E328" s="1101"/>
      <c r="F328" s="953"/>
      <c r="G328" s="465" t="s">
        <v>196</v>
      </c>
      <c r="H328" s="145">
        <v>0</v>
      </c>
    </row>
    <row r="329" spans="1:8" ht="20.25" customHeight="1" thickBot="1">
      <c r="A329" s="198"/>
      <c r="B329" s="199"/>
      <c r="C329" s="199">
        <v>3</v>
      </c>
      <c r="D329" s="959" t="s">
        <v>202</v>
      </c>
      <c r="E329" s="1131"/>
      <c r="F329" s="1132"/>
      <c r="G329" s="502" t="s">
        <v>197</v>
      </c>
      <c r="H329" s="807">
        <v>0</v>
      </c>
    </row>
    <row r="330" spans="1:8" s="208" customFormat="1" ht="20.25" customHeight="1" thickBot="1">
      <c r="A330" s="227" t="s">
        <v>409</v>
      </c>
      <c r="B330" s="29"/>
      <c r="C330" s="29"/>
      <c r="D330" s="50"/>
      <c r="E330" s="67"/>
      <c r="F330" s="525"/>
      <c r="G330" s="503"/>
      <c r="H330" s="463">
        <f>SUM(H307+H308)</f>
        <v>2485014</v>
      </c>
    </row>
    <row r="331" spans="1:8" ht="18" customHeight="1">
      <c r="A331" s="214"/>
      <c r="B331" s="214"/>
      <c r="C331" s="214"/>
      <c r="D331" s="215"/>
      <c r="E331" s="216"/>
      <c r="F331" s="14"/>
      <c r="G331" s="213"/>
      <c r="H331" s="95"/>
    </row>
    <row r="332" spans="1:8" ht="18.75" customHeight="1" thickBot="1">
      <c r="A332" s="214"/>
      <c r="B332" s="214"/>
      <c r="C332" s="214"/>
      <c r="D332" s="215"/>
      <c r="E332" s="216"/>
      <c r="F332" s="14"/>
      <c r="G332" s="213"/>
      <c r="H332" s="343" t="s">
        <v>166</v>
      </c>
    </row>
    <row r="333" spans="1:8" s="229" customFormat="1" ht="30.75" thickBot="1">
      <c r="A333" s="995" t="s">
        <v>601</v>
      </c>
      <c r="B333" s="984"/>
      <c r="C333" s="984"/>
      <c r="D333" s="984"/>
      <c r="E333" s="984"/>
      <c r="F333" s="985"/>
      <c r="G333" s="573" t="s">
        <v>159</v>
      </c>
      <c r="H333" s="138" t="s">
        <v>84</v>
      </c>
    </row>
    <row r="334" spans="1:8" ht="17.25" customHeight="1" thickBot="1">
      <c r="A334" s="177"/>
      <c r="B334" s="178">
        <v>1</v>
      </c>
      <c r="C334" s="179" t="s">
        <v>392</v>
      </c>
      <c r="D334" s="40"/>
      <c r="E334" s="61"/>
      <c r="F334" s="538"/>
      <c r="G334" s="29"/>
      <c r="H334" s="445">
        <f>SUM(H335)</f>
        <v>19290</v>
      </c>
    </row>
    <row r="335" spans="1:8" ht="17.25" customHeight="1" thickBot="1">
      <c r="A335" s="182"/>
      <c r="B335" s="194"/>
      <c r="C335" s="194">
        <v>3</v>
      </c>
      <c r="D335" s="949" t="s">
        <v>345</v>
      </c>
      <c r="E335" s="950"/>
      <c r="F335" s="951"/>
      <c r="G335" s="529" t="s">
        <v>273</v>
      </c>
      <c r="H335" s="456">
        <f>SUM(H336:H339)</f>
        <v>19290</v>
      </c>
    </row>
    <row r="336" spans="1:8" ht="17.25" customHeight="1">
      <c r="A336" s="310"/>
      <c r="D336" s="35"/>
      <c r="E336" s="185">
        <v>2</v>
      </c>
      <c r="F336" s="384" t="s">
        <v>255</v>
      </c>
      <c r="G336" s="129" t="s">
        <v>256</v>
      </c>
      <c r="H336" s="457">
        <v>826</v>
      </c>
    </row>
    <row r="337" spans="1:8" ht="17.25" customHeight="1">
      <c r="A337" s="310"/>
      <c r="D337" s="35"/>
      <c r="E337" s="185">
        <v>4</v>
      </c>
      <c r="F337" s="384" t="s">
        <v>259</v>
      </c>
      <c r="G337" s="129" t="s">
        <v>260</v>
      </c>
      <c r="H337" s="457">
        <v>2000</v>
      </c>
    </row>
    <row r="338" spans="1:8" ht="17.25" customHeight="1">
      <c r="A338" s="310"/>
      <c r="D338" s="35"/>
      <c r="E338" s="185">
        <v>5</v>
      </c>
      <c r="F338" s="384" t="s">
        <v>261</v>
      </c>
      <c r="G338" s="129" t="s">
        <v>262</v>
      </c>
      <c r="H338" s="457">
        <v>12788</v>
      </c>
    </row>
    <row r="339" spans="1:8" ht="17.25" customHeight="1">
      <c r="A339" s="310"/>
      <c r="D339" s="35"/>
      <c r="E339" s="185">
        <v>6</v>
      </c>
      <c r="F339" s="384" t="s">
        <v>263</v>
      </c>
      <c r="G339" s="129" t="s">
        <v>264</v>
      </c>
      <c r="H339" s="457">
        <v>3676</v>
      </c>
    </row>
    <row r="340" spans="1:8" ht="17.25" customHeight="1">
      <c r="A340" s="310"/>
      <c r="D340" s="35"/>
      <c r="E340" s="185">
        <v>8</v>
      </c>
      <c r="F340" s="384" t="s">
        <v>267</v>
      </c>
      <c r="G340" s="129" t="s">
        <v>268</v>
      </c>
      <c r="H340" s="457">
        <v>0</v>
      </c>
    </row>
    <row r="341" spans="1:8" ht="17.25" customHeight="1">
      <c r="A341" s="310"/>
      <c r="D341" s="35"/>
      <c r="E341" s="185">
        <v>10</v>
      </c>
      <c r="F341" s="384" t="s">
        <v>271</v>
      </c>
      <c r="G341" s="129" t="s">
        <v>272</v>
      </c>
      <c r="H341" s="457">
        <v>0</v>
      </c>
    </row>
    <row r="342" spans="1:8" ht="17.25" customHeight="1" thickBot="1">
      <c r="A342" s="1026" t="s">
        <v>394</v>
      </c>
      <c r="B342" s="1027"/>
      <c r="C342" s="1027"/>
      <c r="D342" s="1027"/>
      <c r="E342" s="1027"/>
      <c r="F342" s="1028"/>
      <c r="G342" s="574" t="s">
        <v>294</v>
      </c>
      <c r="H342" s="830">
        <f>SUM(H334)</f>
        <v>19290</v>
      </c>
    </row>
    <row r="343" spans="1:8" ht="17.25" customHeight="1" thickBot="1">
      <c r="A343" s="202"/>
      <c r="B343" s="203">
        <v>3</v>
      </c>
      <c r="C343" s="945" t="s">
        <v>395</v>
      </c>
      <c r="D343" s="1022"/>
      <c r="E343" s="1022"/>
      <c r="F343" s="1023"/>
      <c r="G343" s="464" t="s">
        <v>338</v>
      </c>
      <c r="H343" s="141">
        <f>SUM(H344)</f>
        <v>0</v>
      </c>
    </row>
    <row r="344" spans="1:8" ht="17.25" customHeight="1" thickBot="1">
      <c r="A344" s="188"/>
      <c r="B344" s="189"/>
      <c r="C344" s="189">
        <v>1</v>
      </c>
      <c r="D344" s="1010" t="s">
        <v>352</v>
      </c>
      <c r="E344" s="1010"/>
      <c r="F344" s="1011"/>
      <c r="G344" s="465" t="s">
        <v>326</v>
      </c>
      <c r="H344" s="142">
        <f>SUM(H345+H347)</f>
        <v>0</v>
      </c>
    </row>
    <row r="345" spans="1:8" s="208" customFormat="1" ht="17.25" customHeight="1" thickBot="1">
      <c r="A345" s="188"/>
      <c r="B345" s="189"/>
      <c r="C345" s="189"/>
      <c r="D345" s="207">
        <v>3</v>
      </c>
      <c r="E345" s="956" t="s">
        <v>351</v>
      </c>
      <c r="F345" s="992"/>
      <c r="G345" s="465" t="s">
        <v>315</v>
      </c>
      <c r="H345" s="145">
        <f>SUM(H346)</f>
        <v>0</v>
      </c>
    </row>
    <row r="346" spans="1:8" s="208" customFormat="1" ht="17.25" customHeight="1">
      <c r="A346" s="300"/>
      <c r="B346" s="210"/>
      <c r="C346" s="210"/>
      <c r="D346" s="35"/>
      <c r="E346" s="185">
        <v>1</v>
      </c>
      <c r="F346" s="384" t="s">
        <v>311</v>
      </c>
      <c r="G346" s="467" t="s">
        <v>312</v>
      </c>
      <c r="H346" s="457">
        <v>0</v>
      </c>
    </row>
    <row r="347" spans="1:8" s="166" customFormat="1" ht="17.25" customHeight="1" thickBot="1">
      <c r="A347" s="576"/>
      <c r="B347" s="223"/>
      <c r="C347" s="223"/>
      <c r="D347" s="224">
        <v>6</v>
      </c>
      <c r="E347" s="1060" t="s">
        <v>320</v>
      </c>
      <c r="F347" s="1061"/>
      <c r="G347" s="467" t="s">
        <v>321</v>
      </c>
      <c r="H347" s="457">
        <v>0</v>
      </c>
    </row>
    <row r="348" spans="1:8" s="208" customFormat="1" ht="17.25" customHeight="1">
      <c r="A348" s="1102" t="s">
        <v>421</v>
      </c>
      <c r="B348" s="1103"/>
      <c r="C348" s="1103"/>
      <c r="D348" s="1103"/>
      <c r="E348" s="1103"/>
      <c r="F348" s="1103"/>
      <c r="G348" s="1027"/>
      <c r="H348" s="830">
        <f>SUM(H342+H343)</f>
        <v>19290</v>
      </c>
    </row>
    <row r="349" spans="4:8" ht="17.25" customHeight="1" thickBot="1">
      <c r="D349" s="190"/>
      <c r="E349" s="257"/>
      <c r="F349" s="3"/>
      <c r="G349" s="444"/>
      <c r="H349" s="459"/>
    </row>
    <row r="350" spans="1:8" ht="17.25" customHeight="1" thickBot="1">
      <c r="A350" s="198"/>
      <c r="B350" s="199">
        <v>1</v>
      </c>
      <c r="C350" s="1006" t="s">
        <v>399</v>
      </c>
      <c r="D350" s="1007"/>
      <c r="E350" s="1007"/>
      <c r="F350" s="1007"/>
      <c r="G350" s="1007"/>
      <c r="H350" s="138">
        <f>SUM(H351:H355)</f>
        <v>71813</v>
      </c>
    </row>
    <row r="351" spans="1:8" ht="17.25" customHeight="1">
      <c r="A351" s="306"/>
      <c r="B351" s="307"/>
      <c r="C351" s="307">
        <v>1</v>
      </c>
      <c r="D351" s="957" t="s">
        <v>160</v>
      </c>
      <c r="E351" s="1004"/>
      <c r="F351" s="1005"/>
      <c r="G351" s="499" t="s">
        <v>149</v>
      </c>
      <c r="H351" s="457">
        <v>660</v>
      </c>
    </row>
    <row r="352" spans="1:8" ht="17.25" customHeight="1">
      <c r="A352" s="310"/>
      <c r="C352" s="34">
        <v>2</v>
      </c>
      <c r="D352" s="1000" t="s">
        <v>148</v>
      </c>
      <c r="E352" s="1001"/>
      <c r="F352" s="1002"/>
      <c r="G352" s="499" t="s">
        <v>150</v>
      </c>
      <c r="H352" s="457">
        <v>236</v>
      </c>
    </row>
    <row r="353" spans="1:8" ht="17.25" customHeight="1">
      <c r="A353" s="310"/>
      <c r="C353" s="34">
        <v>3</v>
      </c>
      <c r="D353" s="1000" t="s">
        <v>161</v>
      </c>
      <c r="E353" s="1001"/>
      <c r="F353" s="1002"/>
      <c r="G353" s="499" t="s">
        <v>151</v>
      </c>
      <c r="H353" s="823">
        <v>67371</v>
      </c>
    </row>
    <row r="354" spans="1:8" ht="17.25" customHeight="1">
      <c r="A354" s="310"/>
      <c r="C354" s="34">
        <v>4</v>
      </c>
      <c r="D354" s="1000" t="s">
        <v>162</v>
      </c>
      <c r="E354" s="1001"/>
      <c r="F354" s="1002"/>
      <c r="G354" s="499" t="s">
        <v>152</v>
      </c>
      <c r="H354" s="457">
        <v>0</v>
      </c>
    </row>
    <row r="355" spans="1:8" ht="17.25" customHeight="1">
      <c r="A355" s="310"/>
      <c r="C355" s="34">
        <v>5</v>
      </c>
      <c r="D355" s="1000" t="s">
        <v>405</v>
      </c>
      <c r="E355" s="1001"/>
      <c r="F355" s="1002"/>
      <c r="G355" s="499" t="s">
        <v>153</v>
      </c>
      <c r="H355" s="457">
        <f>SUM(H356)</f>
        <v>3546</v>
      </c>
    </row>
    <row r="356" spans="1:8" ht="17.25" customHeight="1">
      <c r="A356" s="310"/>
      <c r="D356" s="35">
        <v>12</v>
      </c>
      <c r="E356" s="1037" t="s">
        <v>376</v>
      </c>
      <c r="F356" s="1038"/>
      <c r="G356" s="499" t="s">
        <v>157</v>
      </c>
      <c r="H356" s="801">
        <f>SUM(H358+H357)</f>
        <v>3546</v>
      </c>
    </row>
    <row r="357" spans="1:8" ht="17.25" customHeight="1">
      <c r="A357" s="310"/>
      <c r="D357" s="35"/>
      <c r="E357" s="930" t="s">
        <v>507</v>
      </c>
      <c r="F357" s="931"/>
      <c r="G357" s="498"/>
      <c r="H357" s="801"/>
    </row>
    <row r="358" spans="1:8" ht="17.25" customHeight="1" thickBot="1">
      <c r="A358" s="323"/>
      <c r="B358" s="324"/>
      <c r="C358" s="223"/>
      <c r="D358" s="224"/>
      <c r="E358" s="932" t="s">
        <v>508</v>
      </c>
      <c r="F358" s="933"/>
      <c r="G358" s="577"/>
      <c r="H358" s="831">
        <v>3546</v>
      </c>
    </row>
    <row r="359" spans="1:8" ht="17.25" customHeight="1" thickBot="1">
      <c r="A359" s="198"/>
      <c r="B359" s="199">
        <v>2</v>
      </c>
      <c r="C359" s="1006" t="s">
        <v>401</v>
      </c>
      <c r="D359" s="1007"/>
      <c r="E359" s="1007"/>
      <c r="F359" s="1007"/>
      <c r="G359" s="1007"/>
      <c r="H359" s="138">
        <f>SUM(H360+H362+H363)</f>
        <v>0</v>
      </c>
    </row>
    <row r="360" spans="1:8" ht="17.25" customHeight="1">
      <c r="A360" s="306"/>
      <c r="B360" s="307"/>
      <c r="C360" s="307">
        <v>1</v>
      </c>
      <c r="D360" s="1003" t="s">
        <v>163</v>
      </c>
      <c r="E360" s="1004"/>
      <c r="F360" s="1005"/>
      <c r="G360" s="499" t="s">
        <v>154</v>
      </c>
      <c r="H360" s="457">
        <f>SUM(H361)</f>
        <v>0</v>
      </c>
    </row>
    <row r="361" spans="1:8" ht="17.25" customHeight="1">
      <c r="A361" s="310"/>
      <c r="D361" s="161"/>
      <c r="E361" s="1046" t="s">
        <v>3</v>
      </c>
      <c r="F361" s="955"/>
      <c r="G361" s="499"/>
      <c r="H361" s="815">
        <v>0</v>
      </c>
    </row>
    <row r="362" spans="1:8" ht="17.25" customHeight="1">
      <c r="A362" s="310"/>
      <c r="C362" s="34">
        <v>2</v>
      </c>
      <c r="D362" s="1000" t="s">
        <v>164</v>
      </c>
      <c r="E362" s="1001"/>
      <c r="F362" s="1002"/>
      <c r="G362" s="499" t="s">
        <v>155</v>
      </c>
      <c r="H362" s="457">
        <v>0</v>
      </c>
    </row>
    <row r="363" spans="1:8" ht="17.25" customHeight="1">
      <c r="A363" s="310"/>
      <c r="C363" s="34">
        <v>3</v>
      </c>
      <c r="D363" s="1000" t="s">
        <v>165</v>
      </c>
      <c r="E363" s="1001"/>
      <c r="F363" s="1002"/>
      <c r="G363" s="499" t="s">
        <v>156</v>
      </c>
      <c r="H363" s="457">
        <v>0</v>
      </c>
    </row>
    <row r="364" spans="1:8" ht="17.25" customHeight="1" thickBot="1">
      <c r="A364" s="1041" t="s">
        <v>423</v>
      </c>
      <c r="B364" s="1027"/>
      <c r="C364" s="1027"/>
      <c r="D364" s="1027"/>
      <c r="E364" s="1027"/>
      <c r="F364" s="1028"/>
      <c r="G364" s="580" t="s">
        <v>158</v>
      </c>
      <c r="H364" s="830">
        <f>SUM(H350+H359)</f>
        <v>71813</v>
      </c>
    </row>
    <row r="365" spans="1:8" ht="17.25" customHeight="1" thickBot="1">
      <c r="A365" s="198"/>
      <c r="B365" s="199">
        <v>3</v>
      </c>
      <c r="C365" s="225" t="s">
        <v>402</v>
      </c>
      <c r="D365" s="46"/>
      <c r="E365" s="66"/>
      <c r="F365" s="517"/>
      <c r="G365" s="28"/>
      <c r="H365" s="804">
        <f>SUM(H366)</f>
        <v>0</v>
      </c>
    </row>
    <row r="366" spans="1:8" ht="17.25" customHeight="1" thickBot="1">
      <c r="A366" s="576"/>
      <c r="B366" s="223"/>
      <c r="C366" s="223"/>
      <c r="D366" s="49">
        <v>5</v>
      </c>
      <c r="E366" s="952" t="s">
        <v>187</v>
      </c>
      <c r="F366" s="953"/>
      <c r="G366" s="467" t="s">
        <v>188</v>
      </c>
      <c r="H366" s="797">
        <v>0</v>
      </c>
    </row>
    <row r="367" spans="1:8" s="208" customFormat="1" ht="17.25" customHeight="1" thickBot="1">
      <c r="A367" s="948" t="s">
        <v>422</v>
      </c>
      <c r="B367" s="994"/>
      <c r="C367" s="994"/>
      <c r="D367" s="994"/>
      <c r="E367" s="994"/>
      <c r="F367" s="994"/>
      <c r="G367" s="994"/>
      <c r="H367" s="463">
        <f>SUM(H364+H365)</f>
        <v>71813</v>
      </c>
    </row>
    <row r="368" spans="4:8" ht="15">
      <c r="D368" s="190"/>
      <c r="E368" s="257"/>
      <c r="F368" s="3"/>
      <c r="G368" s="191"/>
      <c r="H368" s="93"/>
    </row>
    <row r="369" spans="1:8" ht="15.75" thickBot="1">
      <c r="A369" s="186"/>
      <c r="B369" s="186"/>
      <c r="C369" s="186"/>
      <c r="D369" s="192"/>
      <c r="E369" s="262"/>
      <c r="F369" s="149"/>
      <c r="G369" s="193"/>
      <c r="H369" s="107" t="s">
        <v>166</v>
      </c>
    </row>
    <row r="370" spans="1:8" s="229" customFormat="1" ht="30.75" thickBot="1">
      <c r="A370" s="999" t="s">
        <v>602</v>
      </c>
      <c r="B370" s="997"/>
      <c r="C370" s="997"/>
      <c r="D370" s="997"/>
      <c r="E370" s="997"/>
      <c r="F370" s="998"/>
      <c r="G370" s="573" t="s">
        <v>159</v>
      </c>
      <c r="H370" s="138" t="s">
        <v>84</v>
      </c>
    </row>
    <row r="371" spans="1:8" ht="15.75" thickBot="1">
      <c r="A371" s="323"/>
      <c r="B371" s="324"/>
      <c r="C371" s="324"/>
      <c r="D371" s="582"/>
      <c r="E371" s="583"/>
      <c r="F371" s="584"/>
      <c r="G371" s="581"/>
      <c r="H371" s="832"/>
    </row>
    <row r="372" spans="1:8" ht="17.25" customHeight="1" thickBot="1">
      <c r="A372" s="198"/>
      <c r="B372" s="199">
        <v>1</v>
      </c>
      <c r="C372" s="1006" t="s">
        <v>399</v>
      </c>
      <c r="D372" s="1007"/>
      <c r="E372" s="1007"/>
      <c r="F372" s="1007"/>
      <c r="G372" s="1007"/>
      <c r="H372" s="138">
        <f>SUM(H373:H377)</f>
        <v>5000</v>
      </c>
    </row>
    <row r="373" spans="1:8" ht="17.25" customHeight="1">
      <c r="A373" s="306"/>
      <c r="B373" s="307"/>
      <c r="C373" s="307">
        <v>1</v>
      </c>
      <c r="D373" s="957" t="s">
        <v>160</v>
      </c>
      <c r="E373" s="1004"/>
      <c r="F373" s="1005"/>
      <c r="G373" s="499" t="s">
        <v>149</v>
      </c>
      <c r="H373" s="457">
        <v>0</v>
      </c>
    </row>
    <row r="374" spans="1:8" ht="17.25" customHeight="1">
      <c r="A374" s="310"/>
      <c r="C374" s="34">
        <v>2</v>
      </c>
      <c r="D374" s="1000" t="s">
        <v>148</v>
      </c>
      <c r="E374" s="1001"/>
      <c r="F374" s="1002"/>
      <c r="G374" s="499" t="s">
        <v>150</v>
      </c>
      <c r="H374" s="457">
        <v>0</v>
      </c>
    </row>
    <row r="375" spans="1:8" ht="17.25" customHeight="1">
      <c r="A375" s="310"/>
      <c r="C375" s="34">
        <v>3</v>
      </c>
      <c r="D375" s="1000" t="s">
        <v>161</v>
      </c>
      <c r="E375" s="1001"/>
      <c r="F375" s="1002"/>
      <c r="G375" s="499" t="s">
        <v>151</v>
      </c>
      <c r="H375" s="457">
        <v>5000</v>
      </c>
    </row>
    <row r="376" spans="1:8" ht="17.25" customHeight="1">
      <c r="A376" s="310"/>
      <c r="C376" s="34">
        <v>4</v>
      </c>
      <c r="D376" s="1000" t="s">
        <v>162</v>
      </c>
      <c r="E376" s="1001"/>
      <c r="F376" s="1002"/>
      <c r="G376" s="499" t="s">
        <v>152</v>
      </c>
      <c r="H376" s="457">
        <v>0</v>
      </c>
    </row>
    <row r="377" spans="1:8" ht="17.25" customHeight="1">
      <c r="A377" s="310"/>
      <c r="C377" s="34">
        <v>5</v>
      </c>
      <c r="D377" s="1000" t="s">
        <v>405</v>
      </c>
      <c r="E377" s="1001"/>
      <c r="F377" s="1002"/>
      <c r="G377" s="499" t="s">
        <v>153</v>
      </c>
      <c r="H377" s="457">
        <f>SUM(H378)</f>
        <v>0</v>
      </c>
    </row>
    <row r="378" spans="1:8" ht="17.25" customHeight="1" thickBot="1">
      <c r="A378" s="576"/>
      <c r="B378" s="223"/>
      <c r="C378" s="223"/>
      <c r="D378" s="224">
        <v>12</v>
      </c>
      <c r="E378" s="1039" t="s">
        <v>376</v>
      </c>
      <c r="F378" s="1040"/>
      <c r="G378" s="499" t="s">
        <v>157</v>
      </c>
      <c r="H378" s="457">
        <v>0</v>
      </c>
    </row>
    <row r="379" spans="1:8" ht="17.25" customHeight="1" thickBot="1">
      <c r="A379" s="198"/>
      <c r="B379" s="199">
        <v>2</v>
      </c>
      <c r="C379" s="1006" t="s">
        <v>401</v>
      </c>
      <c r="D379" s="1007"/>
      <c r="E379" s="1007"/>
      <c r="F379" s="1007"/>
      <c r="G379" s="1007"/>
      <c r="H379" s="138">
        <f>SUM(H380:H382)</f>
        <v>0</v>
      </c>
    </row>
    <row r="380" spans="1:8" ht="17.25" customHeight="1">
      <c r="A380" s="306"/>
      <c r="B380" s="307"/>
      <c r="C380" s="307">
        <v>1</v>
      </c>
      <c r="D380" s="1003" t="s">
        <v>163</v>
      </c>
      <c r="E380" s="1004"/>
      <c r="F380" s="1005"/>
      <c r="G380" s="499" t="s">
        <v>154</v>
      </c>
      <c r="H380" s="457">
        <v>0</v>
      </c>
    </row>
    <row r="381" spans="1:8" ht="17.25" customHeight="1">
      <c r="A381" s="310"/>
      <c r="C381" s="34">
        <v>2</v>
      </c>
      <c r="D381" s="1000" t="s">
        <v>164</v>
      </c>
      <c r="E381" s="1001"/>
      <c r="F381" s="1002"/>
      <c r="G381" s="499" t="s">
        <v>155</v>
      </c>
      <c r="H381" s="457">
        <v>0</v>
      </c>
    </row>
    <row r="382" spans="1:8" ht="17.25" customHeight="1">
      <c r="A382" s="310"/>
      <c r="C382" s="34">
        <v>3</v>
      </c>
      <c r="D382" s="1000" t="s">
        <v>165</v>
      </c>
      <c r="E382" s="1001"/>
      <c r="F382" s="1002"/>
      <c r="G382" s="499" t="s">
        <v>156</v>
      </c>
      <c r="H382" s="457">
        <v>0</v>
      </c>
    </row>
    <row r="383" spans="1:8" ht="17.25" customHeight="1" thickBot="1">
      <c r="A383" s="1041" t="s">
        <v>514</v>
      </c>
      <c r="B383" s="1027"/>
      <c r="C383" s="1027"/>
      <c r="D383" s="1027"/>
      <c r="E383" s="1027"/>
      <c r="F383" s="1028"/>
      <c r="G383" s="580" t="s">
        <v>158</v>
      </c>
      <c r="H383" s="830">
        <f>SUM(H372+H379)</f>
        <v>5000</v>
      </c>
    </row>
    <row r="384" spans="1:8" ht="17.25" customHeight="1" thickBot="1">
      <c r="A384" s="198"/>
      <c r="B384" s="199">
        <v>3</v>
      </c>
      <c r="C384" s="225" t="s">
        <v>402</v>
      </c>
      <c r="D384" s="46"/>
      <c r="E384" s="66"/>
      <c r="F384" s="517"/>
      <c r="G384" s="28"/>
      <c r="H384" s="804">
        <f>SUM(H385)</f>
        <v>0</v>
      </c>
    </row>
    <row r="385" spans="1:8" ht="17.25" customHeight="1" thickBot="1">
      <c r="A385" s="576"/>
      <c r="B385" s="223"/>
      <c r="C385" s="223"/>
      <c r="D385" s="49">
        <v>5</v>
      </c>
      <c r="E385" s="952" t="s">
        <v>187</v>
      </c>
      <c r="F385" s="953"/>
      <c r="G385" s="467" t="s">
        <v>188</v>
      </c>
      <c r="H385" s="833">
        <v>0</v>
      </c>
    </row>
    <row r="386" spans="1:8" s="208" customFormat="1" ht="17.25" customHeight="1" thickBot="1">
      <c r="A386" s="948" t="s">
        <v>515</v>
      </c>
      <c r="B386" s="994"/>
      <c r="C386" s="994"/>
      <c r="D386" s="994"/>
      <c r="E386" s="994"/>
      <c r="F386" s="994"/>
      <c r="G386" s="1091"/>
      <c r="H386" s="94">
        <f>SUM(H383+H384)</f>
        <v>5000</v>
      </c>
    </row>
    <row r="387" spans="4:8" ht="15">
      <c r="D387" s="190"/>
      <c r="E387" s="257"/>
      <c r="F387" s="3"/>
      <c r="G387" s="191"/>
      <c r="H387" s="93"/>
    </row>
    <row r="388" spans="1:8" ht="17.25" customHeight="1" thickBot="1">
      <c r="A388" s="186"/>
      <c r="B388" s="186"/>
      <c r="C388" s="186"/>
      <c r="D388" s="192"/>
      <c r="E388" s="262"/>
      <c r="F388" s="149"/>
      <c r="G388" s="193"/>
      <c r="H388" s="107" t="s">
        <v>166</v>
      </c>
    </row>
    <row r="389" spans="1:8" s="229" customFormat="1" ht="30.75" thickBot="1">
      <c r="A389" s="999" t="s">
        <v>603</v>
      </c>
      <c r="B389" s="997"/>
      <c r="C389" s="997"/>
      <c r="D389" s="997"/>
      <c r="E389" s="997"/>
      <c r="F389" s="998"/>
      <c r="G389" s="573" t="s">
        <v>159</v>
      </c>
      <c r="H389" s="138" t="s">
        <v>84</v>
      </c>
    </row>
    <row r="390" spans="1:8" ht="15.75" thickBot="1">
      <c r="A390" s="323"/>
      <c r="B390" s="324"/>
      <c r="C390" s="324"/>
      <c r="D390" s="582"/>
      <c r="E390" s="583"/>
      <c r="F390" s="584"/>
      <c r="G390" s="581"/>
      <c r="H390" s="832"/>
    </row>
    <row r="391" spans="1:8" ht="17.25" customHeight="1" thickBot="1">
      <c r="A391" s="198"/>
      <c r="B391" s="199">
        <v>1</v>
      </c>
      <c r="C391" s="1006" t="s">
        <v>399</v>
      </c>
      <c r="D391" s="1007"/>
      <c r="E391" s="1007"/>
      <c r="F391" s="1007"/>
      <c r="G391" s="1007"/>
      <c r="H391" s="138">
        <f>SUM(H392:H396)</f>
        <v>8000</v>
      </c>
    </row>
    <row r="392" spans="1:8" ht="17.25" customHeight="1">
      <c r="A392" s="306"/>
      <c r="B392" s="307"/>
      <c r="C392" s="307">
        <v>1</v>
      </c>
      <c r="D392" s="957" t="s">
        <v>160</v>
      </c>
      <c r="E392" s="1004"/>
      <c r="F392" s="1005"/>
      <c r="G392" s="499" t="s">
        <v>149</v>
      </c>
      <c r="H392" s="457">
        <v>0</v>
      </c>
    </row>
    <row r="393" spans="1:8" ht="17.25" customHeight="1">
      <c r="A393" s="310"/>
      <c r="C393" s="34">
        <v>2</v>
      </c>
      <c r="D393" s="1000" t="s">
        <v>148</v>
      </c>
      <c r="E393" s="1001"/>
      <c r="F393" s="1002"/>
      <c r="G393" s="499" t="s">
        <v>150</v>
      </c>
      <c r="H393" s="457">
        <v>0</v>
      </c>
    </row>
    <row r="394" spans="1:8" ht="17.25" customHeight="1">
      <c r="A394" s="310"/>
      <c r="C394" s="34">
        <v>3</v>
      </c>
      <c r="D394" s="1000" t="s">
        <v>161</v>
      </c>
      <c r="E394" s="1001"/>
      <c r="F394" s="1002"/>
      <c r="G394" s="499" t="s">
        <v>151</v>
      </c>
      <c r="H394" s="457">
        <v>8000</v>
      </c>
    </row>
    <row r="395" spans="1:8" ht="17.25" customHeight="1">
      <c r="A395" s="310"/>
      <c r="C395" s="34">
        <v>4</v>
      </c>
      <c r="D395" s="1000" t="s">
        <v>162</v>
      </c>
      <c r="E395" s="1001"/>
      <c r="F395" s="1002"/>
      <c r="G395" s="499" t="s">
        <v>152</v>
      </c>
      <c r="H395" s="457">
        <v>0</v>
      </c>
    </row>
    <row r="396" spans="1:8" ht="17.25" customHeight="1">
      <c r="A396" s="310"/>
      <c r="C396" s="34">
        <v>5</v>
      </c>
      <c r="D396" s="1000" t="s">
        <v>405</v>
      </c>
      <c r="E396" s="1001"/>
      <c r="F396" s="1002"/>
      <c r="G396" s="499" t="s">
        <v>153</v>
      </c>
      <c r="H396" s="457">
        <f>SUM(H397)</f>
        <v>0</v>
      </c>
    </row>
    <row r="397" spans="1:8" ht="17.25" customHeight="1" thickBot="1">
      <c r="A397" s="576"/>
      <c r="B397" s="223"/>
      <c r="C397" s="223"/>
      <c r="D397" s="224">
        <v>12</v>
      </c>
      <c r="E397" s="1039" t="s">
        <v>376</v>
      </c>
      <c r="F397" s="1040"/>
      <c r="G397" s="499" t="s">
        <v>157</v>
      </c>
      <c r="H397" s="457">
        <v>0</v>
      </c>
    </row>
    <row r="398" spans="1:8" ht="17.25" customHeight="1" thickBot="1">
      <c r="A398" s="198"/>
      <c r="B398" s="199">
        <v>2</v>
      </c>
      <c r="C398" s="1006" t="s">
        <v>401</v>
      </c>
      <c r="D398" s="1007"/>
      <c r="E398" s="1007"/>
      <c r="F398" s="1007"/>
      <c r="G398" s="1007"/>
      <c r="H398" s="138">
        <f>SUM(H399:H401)</f>
        <v>0</v>
      </c>
    </row>
    <row r="399" spans="1:8" ht="17.25" customHeight="1">
      <c r="A399" s="306"/>
      <c r="B399" s="307"/>
      <c r="C399" s="307">
        <v>1</v>
      </c>
      <c r="D399" s="1003" t="s">
        <v>163</v>
      </c>
      <c r="E399" s="1004"/>
      <c r="F399" s="1005"/>
      <c r="G399" s="499" t="s">
        <v>154</v>
      </c>
      <c r="H399" s="457">
        <v>0</v>
      </c>
    </row>
    <row r="400" spans="1:8" ht="17.25" customHeight="1">
      <c r="A400" s="310"/>
      <c r="C400" s="34">
        <v>2</v>
      </c>
      <c r="D400" s="1000" t="s">
        <v>164</v>
      </c>
      <c r="E400" s="1001"/>
      <c r="F400" s="1002"/>
      <c r="G400" s="499" t="s">
        <v>155</v>
      </c>
      <c r="H400" s="457">
        <v>0</v>
      </c>
    </row>
    <row r="401" spans="1:8" ht="17.25" customHeight="1">
      <c r="A401" s="310"/>
      <c r="C401" s="34">
        <v>3</v>
      </c>
      <c r="D401" s="1000" t="s">
        <v>165</v>
      </c>
      <c r="E401" s="1001"/>
      <c r="F401" s="1002"/>
      <c r="G401" s="499" t="s">
        <v>156</v>
      </c>
      <c r="H401" s="457">
        <v>0</v>
      </c>
    </row>
    <row r="402" spans="1:8" ht="17.25" customHeight="1" thickBot="1">
      <c r="A402" s="1041" t="s">
        <v>431</v>
      </c>
      <c r="B402" s="1027"/>
      <c r="C402" s="1027"/>
      <c r="D402" s="1027"/>
      <c r="E402" s="1027"/>
      <c r="F402" s="1028"/>
      <c r="G402" s="580" t="s">
        <v>158</v>
      </c>
      <c r="H402" s="830">
        <f>SUM(H391+H398)</f>
        <v>8000</v>
      </c>
    </row>
    <row r="403" spans="1:8" ht="17.25" customHeight="1" thickBot="1">
      <c r="A403" s="198"/>
      <c r="B403" s="199">
        <v>3</v>
      </c>
      <c r="C403" s="225" t="s">
        <v>402</v>
      </c>
      <c r="D403" s="46"/>
      <c r="E403" s="66"/>
      <c r="F403" s="517"/>
      <c r="G403" s="28"/>
      <c r="H403" s="804">
        <f>SUM(H404)</f>
        <v>0</v>
      </c>
    </row>
    <row r="404" spans="1:8" ht="17.25" customHeight="1" thickBot="1">
      <c r="A404" s="576"/>
      <c r="B404" s="223"/>
      <c r="C404" s="223"/>
      <c r="D404" s="49">
        <v>5</v>
      </c>
      <c r="E404" s="952" t="s">
        <v>187</v>
      </c>
      <c r="F404" s="953"/>
      <c r="G404" s="467" t="s">
        <v>188</v>
      </c>
      <c r="H404" s="797">
        <v>0</v>
      </c>
    </row>
    <row r="405" spans="1:8" s="208" customFormat="1" ht="17.25" customHeight="1" thickBot="1">
      <c r="A405" s="948" t="s">
        <v>432</v>
      </c>
      <c r="B405" s="994"/>
      <c r="C405" s="994"/>
      <c r="D405" s="994"/>
      <c r="E405" s="994"/>
      <c r="F405" s="994"/>
      <c r="G405" s="994"/>
      <c r="H405" s="463">
        <f>SUM(H402+H403)</f>
        <v>8000</v>
      </c>
    </row>
    <row r="406" spans="4:8" ht="15">
      <c r="D406" s="190"/>
      <c r="E406" s="257"/>
      <c r="F406" s="3"/>
      <c r="G406" s="191"/>
      <c r="H406" s="93"/>
    </row>
    <row r="407" spans="1:8" ht="15.75" thickBot="1">
      <c r="A407" s="186"/>
      <c r="B407" s="186"/>
      <c r="C407" s="186"/>
      <c r="D407" s="192"/>
      <c r="E407" s="262"/>
      <c r="F407" s="149"/>
      <c r="G407" s="193"/>
      <c r="H407" s="107" t="s">
        <v>166</v>
      </c>
    </row>
    <row r="408" spans="1:8" s="229" customFormat="1" ht="30.75" thickBot="1">
      <c r="A408" s="995" t="s">
        <v>604</v>
      </c>
      <c r="B408" s="984"/>
      <c r="C408" s="984"/>
      <c r="D408" s="984"/>
      <c r="E408" s="984"/>
      <c r="F408" s="985"/>
      <c r="G408" s="573" t="s">
        <v>159</v>
      </c>
      <c r="H408" s="138" t="s">
        <v>84</v>
      </c>
    </row>
    <row r="409" spans="1:8" ht="17.25" customHeight="1" thickBot="1">
      <c r="A409" s="177"/>
      <c r="B409" s="178">
        <v>1</v>
      </c>
      <c r="C409" s="179" t="s">
        <v>392</v>
      </c>
      <c r="D409" s="40"/>
      <c r="E409" s="61"/>
      <c r="F409" s="6"/>
      <c r="G409" s="29"/>
      <c r="H409" s="445">
        <f>SUM(H414+H420+H410)</f>
        <v>2500</v>
      </c>
    </row>
    <row r="410" spans="1:8" ht="19.5" customHeight="1">
      <c r="A410" s="442"/>
      <c r="B410" s="443"/>
      <c r="C410" s="441">
        <v>2</v>
      </c>
      <c r="D410" s="436" t="s">
        <v>340</v>
      </c>
      <c r="E410" s="436"/>
      <c r="F410" s="588"/>
      <c r="G410" s="585" t="s">
        <v>223</v>
      </c>
      <c r="H410" s="834">
        <f>SUM(H411:H412)</f>
        <v>2000</v>
      </c>
    </row>
    <row r="411" spans="1:8" ht="19.5" customHeight="1">
      <c r="A411" s="310"/>
      <c r="D411" s="437">
        <v>1</v>
      </c>
      <c r="E411" s="191" t="s">
        <v>339</v>
      </c>
      <c r="F411" s="589"/>
      <c r="G411" s="586" t="s">
        <v>215</v>
      </c>
      <c r="H411" s="146"/>
    </row>
    <row r="412" spans="1:9" s="229" customFormat="1" ht="17.25" customHeight="1" thickBot="1">
      <c r="A412" s="438"/>
      <c r="B412" s="439"/>
      <c r="C412" s="440"/>
      <c r="D412" s="224">
        <v>6</v>
      </c>
      <c r="E412" s="981" t="s">
        <v>221</v>
      </c>
      <c r="F412" s="982"/>
      <c r="G412" s="587" t="s">
        <v>222</v>
      </c>
      <c r="H412" s="447">
        <v>2000</v>
      </c>
      <c r="I412" s="435"/>
    </row>
    <row r="413" spans="1:8" ht="17.25" customHeight="1" thickBot="1">
      <c r="A413" s="177"/>
      <c r="B413" s="178"/>
      <c r="C413" s="179"/>
      <c r="D413" s="40"/>
      <c r="E413" s="61"/>
      <c r="F413" s="6"/>
      <c r="G413" s="29"/>
      <c r="H413" s="445"/>
    </row>
    <row r="414" spans="1:8" ht="17.25" customHeight="1" thickBot="1">
      <c r="A414" s="182"/>
      <c r="B414" s="194"/>
      <c r="C414" s="194">
        <v>3</v>
      </c>
      <c r="D414" s="949" t="s">
        <v>345</v>
      </c>
      <c r="E414" s="950"/>
      <c r="F414" s="951"/>
      <c r="G414" s="529" t="s">
        <v>273</v>
      </c>
      <c r="H414" s="456">
        <f>SUM(H415:H419)</f>
        <v>500</v>
      </c>
    </row>
    <row r="415" spans="1:8" ht="17.25" customHeight="1">
      <c r="A415" s="310"/>
      <c r="D415" s="35"/>
      <c r="E415" s="185">
        <v>2</v>
      </c>
      <c r="F415" s="384" t="s">
        <v>255</v>
      </c>
      <c r="G415" s="129" t="s">
        <v>256</v>
      </c>
      <c r="H415" s="457">
        <v>0</v>
      </c>
    </row>
    <row r="416" spans="1:8" ht="17.25" customHeight="1">
      <c r="A416" s="310"/>
      <c r="D416" s="35"/>
      <c r="E416" s="185">
        <v>5</v>
      </c>
      <c r="F416" s="384" t="s">
        <v>261</v>
      </c>
      <c r="G416" s="129" t="s">
        <v>262</v>
      </c>
      <c r="H416" s="457">
        <v>0</v>
      </c>
    </row>
    <row r="417" spans="1:8" ht="17.25" customHeight="1">
      <c r="A417" s="310"/>
      <c r="D417" s="35"/>
      <c r="E417" s="185">
        <v>6</v>
      </c>
      <c r="F417" s="384" t="s">
        <v>263</v>
      </c>
      <c r="G417" s="129" t="s">
        <v>264</v>
      </c>
      <c r="H417" s="457">
        <v>0</v>
      </c>
    </row>
    <row r="418" spans="1:8" ht="17.25" customHeight="1">
      <c r="A418" s="310"/>
      <c r="D418" s="35"/>
      <c r="E418" s="185">
        <v>8</v>
      </c>
      <c r="F418" s="384" t="s">
        <v>267</v>
      </c>
      <c r="G418" s="129" t="s">
        <v>268</v>
      </c>
      <c r="H418" s="457">
        <v>0</v>
      </c>
    </row>
    <row r="419" spans="1:8" ht="17.25" customHeight="1" thickBot="1">
      <c r="A419" s="310"/>
      <c r="D419" s="35"/>
      <c r="E419" s="185">
        <v>10</v>
      </c>
      <c r="F419" s="384" t="s">
        <v>271</v>
      </c>
      <c r="G419" s="129" t="s">
        <v>272</v>
      </c>
      <c r="H419" s="457">
        <v>500</v>
      </c>
    </row>
    <row r="420" spans="1:8" ht="17.25" customHeight="1" thickBot="1">
      <c r="A420" s="188"/>
      <c r="B420" s="189"/>
      <c r="C420" s="189">
        <v>4</v>
      </c>
      <c r="D420" s="991" t="s">
        <v>104</v>
      </c>
      <c r="E420" s="986"/>
      <c r="F420" s="987"/>
      <c r="G420" s="530" t="s">
        <v>288</v>
      </c>
      <c r="H420" s="145">
        <f>SUM(H421)</f>
        <v>0</v>
      </c>
    </row>
    <row r="421" spans="1:8" ht="17.25" customHeight="1">
      <c r="A421" s="475"/>
      <c r="B421" s="186"/>
      <c r="C421" s="186"/>
      <c r="D421" s="33"/>
      <c r="E421" s="10">
        <v>3</v>
      </c>
      <c r="F421" s="562" t="s">
        <v>105</v>
      </c>
      <c r="G421" s="535" t="s">
        <v>287</v>
      </c>
      <c r="H421" s="461">
        <v>0</v>
      </c>
    </row>
    <row r="422" spans="1:8" ht="17.25" customHeight="1" thickBot="1">
      <c r="A422" s="1026" t="s">
        <v>394</v>
      </c>
      <c r="B422" s="1027"/>
      <c r="C422" s="1027"/>
      <c r="D422" s="1027"/>
      <c r="E422" s="1027"/>
      <c r="F422" s="1028"/>
      <c r="G422" s="574" t="s">
        <v>294</v>
      </c>
      <c r="H422" s="830">
        <f>SUM(H409)</f>
        <v>2500</v>
      </c>
    </row>
    <row r="423" spans="1:8" ht="17.25" customHeight="1" thickBot="1">
      <c r="A423" s="202"/>
      <c r="B423" s="203">
        <v>3</v>
      </c>
      <c r="C423" s="945" t="s">
        <v>395</v>
      </c>
      <c r="D423" s="1022"/>
      <c r="E423" s="1022"/>
      <c r="F423" s="1023"/>
      <c r="G423" s="464" t="s">
        <v>338</v>
      </c>
      <c r="H423" s="141">
        <f>SUM(H424)</f>
        <v>0</v>
      </c>
    </row>
    <row r="424" spans="1:8" ht="17.25" customHeight="1" thickBot="1">
      <c r="A424" s="188"/>
      <c r="B424" s="189"/>
      <c r="C424" s="189">
        <v>1</v>
      </c>
      <c r="D424" s="1010" t="s">
        <v>352</v>
      </c>
      <c r="E424" s="1010"/>
      <c r="F424" s="1011"/>
      <c r="G424" s="465" t="s">
        <v>326</v>
      </c>
      <c r="H424" s="142">
        <f>SUM(H426+H427)</f>
        <v>0</v>
      </c>
    </row>
    <row r="425" spans="1:8" s="208" customFormat="1" ht="17.25" customHeight="1" thickBot="1">
      <c r="A425" s="188"/>
      <c r="B425" s="189"/>
      <c r="C425" s="189"/>
      <c r="D425" s="207">
        <v>3</v>
      </c>
      <c r="E425" s="956" t="s">
        <v>351</v>
      </c>
      <c r="F425" s="992"/>
      <c r="G425" s="465" t="s">
        <v>315</v>
      </c>
      <c r="H425" s="145">
        <f>SUM(H426)</f>
        <v>0</v>
      </c>
    </row>
    <row r="426" spans="1:8" s="208" customFormat="1" ht="17.25" customHeight="1">
      <c r="A426" s="300"/>
      <c r="B426" s="210"/>
      <c r="C426" s="210"/>
      <c r="D426" s="35"/>
      <c r="E426" s="185">
        <v>1</v>
      </c>
      <c r="F426" s="384" t="s">
        <v>311</v>
      </c>
      <c r="G426" s="467" t="s">
        <v>312</v>
      </c>
      <c r="H426" s="457">
        <v>0</v>
      </c>
    </row>
    <row r="427" spans="1:8" s="166" customFormat="1" ht="17.25" customHeight="1">
      <c r="A427" s="475"/>
      <c r="B427" s="186"/>
      <c r="C427" s="186"/>
      <c r="D427" s="187">
        <v>6</v>
      </c>
      <c r="E427" s="1024" t="s">
        <v>320</v>
      </c>
      <c r="F427" s="1025"/>
      <c r="G427" s="468" t="s">
        <v>321</v>
      </c>
      <c r="H427" s="457">
        <v>0</v>
      </c>
    </row>
    <row r="428" spans="1:8" s="208" customFormat="1" ht="17.25" customHeight="1" thickBot="1">
      <c r="A428" s="1092" t="s">
        <v>424</v>
      </c>
      <c r="B428" s="1093"/>
      <c r="C428" s="1093"/>
      <c r="D428" s="1093"/>
      <c r="E428" s="1093"/>
      <c r="F428" s="1093"/>
      <c r="G428" s="1094"/>
      <c r="H428" s="835">
        <f>SUM(H422+H423)</f>
        <v>2500</v>
      </c>
    </row>
    <row r="429" spans="1:8" ht="17.25" customHeight="1" thickBot="1">
      <c r="A429" s="323"/>
      <c r="B429" s="324"/>
      <c r="C429" s="324"/>
      <c r="D429" s="582"/>
      <c r="E429" s="583"/>
      <c r="F429" s="591"/>
      <c r="G429" s="581"/>
      <c r="H429" s="836"/>
    </row>
    <row r="430" spans="1:8" ht="17.25" customHeight="1" thickBot="1">
      <c r="A430" s="198"/>
      <c r="B430" s="199">
        <v>1</v>
      </c>
      <c r="C430" s="1006" t="s">
        <v>399</v>
      </c>
      <c r="D430" s="1007"/>
      <c r="E430" s="1007"/>
      <c r="F430" s="1007"/>
      <c r="G430" s="1062"/>
      <c r="H430" s="19">
        <f>SUM(H431:H435)</f>
        <v>38937</v>
      </c>
    </row>
    <row r="431" spans="1:8" ht="17.25" customHeight="1">
      <c r="A431" s="592"/>
      <c r="B431" s="306"/>
      <c r="C431" s="307">
        <v>1</v>
      </c>
      <c r="D431" s="957" t="s">
        <v>160</v>
      </c>
      <c r="E431" s="1004"/>
      <c r="F431" s="1005"/>
      <c r="G431" s="499" t="s">
        <v>149</v>
      </c>
      <c r="H431" s="814">
        <v>6884</v>
      </c>
    </row>
    <row r="432" spans="1:8" ht="17.25" customHeight="1">
      <c r="A432" s="592"/>
      <c r="B432" s="310"/>
      <c r="C432" s="34">
        <v>2</v>
      </c>
      <c r="D432" s="1000" t="s">
        <v>148</v>
      </c>
      <c r="E432" s="1001"/>
      <c r="F432" s="1002"/>
      <c r="G432" s="499" t="s">
        <v>150</v>
      </c>
      <c r="H432" s="457">
        <v>2053</v>
      </c>
    </row>
    <row r="433" spans="1:8" ht="17.25" customHeight="1">
      <c r="A433" s="592"/>
      <c r="B433" s="310"/>
      <c r="C433" s="34">
        <v>3</v>
      </c>
      <c r="D433" s="1000" t="s">
        <v>161</v>
      </c>
      <c r="E433" s="1001"/>
      <c r="F433" s="1002"/>
      <c r="G433" s="499" t="s">
        <v>151</v>
      </c>
      <c r="H433" s="457">
        <v>30000</v>
      </c>
    </row>
    <row r="434" spans="1:8" ht="17.25" customHeight="1">
      <c r="A434" s="592"/>
      <c r="B434" s="310"/>
      <c r="C434" s="34">
        <v>4</v>
      </c>
      <c r="D434" s="1000" t="s">
        <v>162</v>
      </c>
      <c r="E434" s="1001"/>
      <c r="F434" s="1002"/>
      <c r="G434" s="499" t="s">
        <v>152</v>
      </c>
      <c r="H434" s="457">
        <v>0</v>
      </c>
    </row>
    <row r="435" spans="1:8" ht="17.25" customHeight="1">
      <c r="A435" s="592"/>
      <c r="B435" s="310"/>
      <c r="C435" s="34">
        <v>5</v>
      </c>
      <c r="D435" s="1000" t="s">
        <v>405</v>
      </c>
      <c r="E435" s="1001"/>
      <c r="F435" s="1002"/>
      <c r="G435" s="499" t="s">
        <v>153</v>
      </c>
      <c r="H435" s="457">
        <f>SUM(H436)</f>
        <v>0</v>
      </c>
    </row>
    <row r="436" spans="1:8" ht="17.25" customHeight="1" thickBot="1">
      <c r="A436" s="592"/>
      <c r="B436" s="576"/>
      <c r="C436" s="223"/>
      <c r="D436" s="224">
        <v>12</v>
      </c>
      <c r="E436" s="1039" t="s">
        <v>376</v>
      </c>
      <c r="F436" s="1040"/>
      <c r="G436" s="499" t="s">
        <v>157</v>
      </c>
      <c r="H436" s="457">
        <v>0</v>
      </c>
    </row>
    <row r="437" spans="1:8" ht="17.25" customHeight="1" thickBot="1">
      <c r="A437" s="198"/>
      <c r="B437" s="199">
        <v>2</v>
      </c>
      <c r="C437" s="1006" t="s">
        <v>401</v>
      </c>
      <c r="D437" s="1007"/>
      <c r="E437" s="1007"/>
      <c r="F437" s="1007"/>
      <c r="G437" s="1007"/>
      <c r="H437" s="138">
        <f>SUM(H438:H440)</f>
        <v>5000</v>
      </c>
    </row>
    <row r="438" spans="1:8" ht="17.25" customHeight="1">
      <c r="A438" s="306"/>
      <c r="B438" s="307"/>
      <c r="C438" s="307">
        <v>1</v>
      </c>
      <c r="D438" s="1003" t="s">
        <v>163</v>
      </c>
      <c r="E438" s="1004"/>
      <c r="F438" s="1005"/>
      <c r="G438" s="499" t="s">
        <v>154</v>
      </c>
      <c r="H438" s="457">
        <f>SUM(H1169)</f>
        <v>5000</v>
      </c>
    </row>
    <row r="439" spans="1:8" ht="17.25" customHeight="1">
      <c r="A439" s="310"/>
      <c r="C439" s="34">
        <v>2</v>
      </c>
      <c r="D439" s="1000" t="s">
        <v>164</v>
      </c>
      <c r="E439" s="1001"/>
      <c r="F439" s="1002"/>
      <c r="G439" s="499" t="s">
        <v>155</v>
      </c>
      <c r="H439" s="457">
        <v>0</v>
      </c>
    </row>
    <row r="440" spans="1:8" ht="17.25" customHeight="1">
      <c r="A440" s="310"/>
      <c r="C440" s="34">
        <v>3</v>
      </c>
      <c r="D440" s="1000" t="s">
        <v>165</v>
      </c>
      <c r="E440" s="1001"/>
      <c r="F440" s="1002"/>
      <c r="G440" s="499" t="s">
        <v>156</v>
      </c>
      <c r="H440" s="457">
        <v>0</v>
      </c>
    </row>
    <row r="441" spans="1:8" ht="17.25" customHeight="1" thickBot="1">
      <c r="A441" s="1041" t="s">
        <v>425</v>
      </c>
      <c r="B441" s="1027"/>
      <c r="C441" s="1027"/>
      <c r="D441" s="1027"/>
      <c r="E441" s="1027"/>
      <c r="F441" s="1028"/>
      <c r="G441" s="580" t="s">
        <v>158</v>
      </c>
      <c r="H441" s="830">
        <f>SUM(H430+H437)</f>
        <v>43937</v>
      </c>
    </row>
    <row r="442" spans="1:8" ht="17.25" customHeight="1" thickBot="1">
      <c r="A442" s="198"/>
      <c r="B442" s="199">
        <v>3</v>
      </c>
      <c r="C442" s="225" t="s">
        <v>402</v>
      </c>
      <c r="D442" s="46"/>
      <c r="E442" s="66"/>
      <c r="F442" s="517"/>
      <c r="G442" s="28"/>
      <c r="H442" s="804">
        <f>SUM(H443)</f>
        <v>0</v>
      </c>
    </row>
    <row r="443" spans="1:8" ht="17.25" customHeight="1" thickBot="1">
      <c r="A443" s="576"/>
      <c r="B443" s="223"/>
      <c r="C443" s="223"/>
      <c r="D443" s="49">
        <v>5</v>
      </c>
      <c r="E443" s="952" t="s">
        <v>187</v>
      </c>
      <c r="F443" s="953"/>
      <c r="G443" s="467" t="s">
        <v>188</v>
      </c>
      <c r="H443" s="797">
        <v>0</v>
      </c>
    </row>
    <row r="444" spans="1:8" s="208" customFormat="1" ht="17.25" customHeight="1" thickBot="1">
      <c r="A444" s="948" t="s">
        <v>426</v>
      </c>
      <c r="B444" s="994"/>
      <c r="C444" s="994"/>
      <c r="D444" s="994"/>
      <c r="E444" s="994"/>
      <c r="F444" s="994"/>
      <c r="G444" s="994"/>
      <c r="H444" s="463">
        <f>SUM(H441+H442)</f>
        <v>43937</v>
      </c>
    </row>
    <row r="445" spans="1:8" ht="15.75" thickBot="1">
      <c r="A445" s="186"/>
      <c r="B445" s="186"/>
      <c r="C445" s="186"/>
      <c r="D445" s="192"/>
      <c r="E445" s="262"/>
      <c r="F445" s="149"/>
      <c r="G445" s="193"/>
      <c r="H445" s="107" t="s">
        <v>166</v>
      </c>
    </row>
    <row r="446" spans="1:8" s="229" customFormat="1" ht="37.5" customHeight="1" thickBot="1">
      <c r="A446" s="996" t="s">
        <v>605</v>
      </c>
      <c r="B446" s="997"/>
      <c r="C446" s="997"/>
      <c r="D446" s="997"/>
      <c r="E446" s="997"/>
      <c r="F446" s="1008"/>
      <c r="G446" s="153" t="s">
        <v>159</v>
      </c>
      <c r="H446" s="138" t="s">
        <v>84</v>
      </c>
    </row>
    <row r="447" spans="1:8" ht="15" thickBot="1">
      <c r="A447" s="183"/>
      <c r="B447" s="183"/>
      <c r="C447" s="183"/>
      <c r="D447" s="266"/>
      <c r="E447" s="267"/>
      <c r="F447" s="150"/>
      <c r="G447" s="593"/>
      <c r="H447" s="837"/>
    </row>
    <row r="448" spans="1:8" ht="17.25" customHeight="1" thickBot="1">
      <c r="A448" s="198"/>
      <c r="B448" s="199">
        <v>1</v>
      </c>
      <c r="C448" s="1006" t="s">
        <v>399</v>
      </c>
      <c r="D448" s="1007"/>
      <c r="E448" s="1007"/>
      <c r="F448" s="1007"/>
      <c r="G448" s="1007"/>
      <c r="H448" s="138">
        <f>SUM(H449:H453)</f>
        <v>18500</v>
      </c>
    </row>
    <row r="449" spans="1:8" ht="17.25" customHeight="1">
      <c r="A449" s="306"/>
      <c r="B449" s="307"/>
      <c r="C449" s="307">
        <v>1</v>
      </c>
      <c r="D449" s="957" t="s">
        <v>160</v>
      </c>
      <c r="E449" s="1004"/>
      <c r="F449" s="1005"/>
      <c r="G449" s="499" t="s">
        <v>149</v>
      </c>
      <c r="H449" s="457">
        <v>0</v>
      </c>
    </row>
    <row r="450" spans="1:8" ht="17.25" customHeight="1">
      <c r="A450" s="310"/>
      <c r="C450" s="34">
        <v>2</v>
      </c>
      <c r="D450" s="1000" t="s">
        <v>148</v>
      </c>
      <c r="E450" s="1001"/>
      <c r="F450" s="1002"/>
      <c r="G450" s="499" t="s">
        <v>150</v>
      </c>
      <c r="H450" s="457">
        <v>0</v>
      </c>
    </row>
    <row r="451" spans="1:8" ht="17.25" customHeight="1">
      <c r="A451" s="310"/>
      <c r="C451" s="34">
        <v>3</v>
      </c>
      <c r="D451" s="1000" t="s">
        <v>161</v>
      </c>
      <c r="E451" s="1001"/>
      <c r="F451" s="1002"/>
      <c r="G451" s="499" t="s">
        <v>151</v>
      </c>
      <c r="H451" s="457">
        <v>18500</v>
      </c>
    </row>
    <row r="452" spans="1:8" ht="17.25" customHeight="1">
      <c r="A452" s="310"/>
      <c r="C452" s="34">
        <v>4</v>
      </c>
      <c r="D452" s="1000" t="s">
        <v>162</v>
      </c>
      <c r="E452" s="1001"/>
      <c r="F452" s="1002"/>
      <c r="G452" s="499" t="s">
        <v>152</v>
      </c>
      <c r="H452" s="457">
        <v>0</v>
      </c>
    </row>
    <row r="453" spans="1:8" ht="17.25" customHeight="1">
      <c r="A453" s="310"/>
      <c r="C453" s="34">
        <v>5</v>
      </c>
      <c r="D453" s="1000" t="s">
        <v>405</v>
      </c>
      <c r="E453" s="1001"/>
      <c r="F453" s="1002"/>
      <c r="G453" s="499" t="s">
        <v>153</v>
      </c>
      <c r="H453" s="457">
        <f>SUM(H454)</f>
        <v>0</v>
      </c>
    </row>
    <row r="454" spans="1:8" ht="17.25" customHeight="1" thickBot="1">
      <c r="A454" s="310"/>
      <c r="D454" s="35">
        <v>12</v>
      </c>
      <c r="E454" s="1037" t="s">
        <v>376</v>
      </c>
      <c r="F454" s="1038"/>
      <c r="G454" s="499" t="s">
        <v>157</v>
      </c>
      <c r="H454" s="457">
        <v>0</v>
      </c>
    </row>
    <row r="455" spans="1:8" ht="17.25" customHeight="1" thickBot="1">
      <c r="A455" s="198"/>
      <c r="B455" s="199">
        <v>2</v>
      </c>
      <c r="C455" s="218" t="s">
        <v>401</v>
      </c>
      <c r="D455" s="54"/>
      <c r="E455" s="54"/>
      <c r="F455" s="506"/>
      <c r="G455" s="26"/>
      <c r="H455" s="138">
        <f>SUM(H456:H458)</f>
        <v>0</v>
      </c>
    </row>
    <row r="456" spans="1:8" ht="17.25" customHeight="1">
      <c r="A456" s="310"/>
      <c r="C456" s="34">
        <v>1</v>
      </c>
      <c r="D456" s="1003" t="s">
        <v>163</v>
      </c>
      <c r="E456" s="1035"/>
      <c r="F456" s="1036"/>
      <c r="G456" s="499" t="s">
        <v>154</v>
      </c>
      <c r="H456" s="457">
        <f>SUM(H1188)</f>
        <v>0</v>
      </c>
    </row>
    <row r="457" spans="1:8" ht="17.25" customHeight="1">
      <c r="A457" s="310"/>
      <c r="C457" s="34">
        <v>2</v>
      </c>
      <c r="D457" s="1000" t="s">
        <v>164</v>
      </c>
      <c r="E457" s="954"/>
      <c r="F457" s="955"/>
      <c r="G457" s="499" t="s">
        <v>155</v>
      </c>
      <c r="H457" s="457">
        <v>0</v>
      </c>
    </row>
    <row r="458" spans="1:8" ht="17.25" customHeight="1">
      <c r="A458" s="310"/>
      <c r="C458" s="34">
        <v>3</v>
      </c>
      <c r="D458" s="1000" t="s">
        <v>165</v>
      </c>
      <c r="E458" s="954"/>
      <c r="F458" s="955"/>
      <c r="G458" s="499" t="s">
        <v>156</v>
      </c>
      <c r="H458" s="457">
        <v>0</v>
      </c>
    </row>
    <row r="459" spans="1:8" ht="17.25" customHeight="1" thickBot="1">
      <c r="A459" s="1041" t="s">
        <v>431</v>
      </c>
      <c r="B459" s="1027"/>
      <c r="C459" s="1027"/>
      <c r="D459" s="1027"/>
      <c r="E459" s="1027"/>
      <c r="F459" s="1028"/>
      <c r="G459" s="580" t="s">
        <v>158</v>
      </c>
      <c r="H459" s="830">
        <f>SUM(H448+H455)</f>
        <v>18500</v>
      </c>
    </row>
    <row r="460" spans="1:8" ht="17.25" customHeight="1" thickBot="1">
      <c r="A460" s="198"/>
      <c r="B460" s="199">
        <v>3</v>
      </c>
      <c r="C460" s="225" t="s">
        <v>402</v>
      </c>
      <c r="D460" s="46"/>
      <c r="E460" s="66"/>
      <c r="F460" s="517"/>
      <c r="G460" s="28"/>
      <c r="H460" s="804">
        <f>SUM(H461)</f>
        <v>0</v>
      </c>
    </row>
    <row r="461" spans="1:8" ht="17.25" customHeight="1" thickBot="1">
      <c r="A461" s="576"/>
      <c r="B461" s="223"/>
      <c r="C461" s="223"/>
      <c r="D461" s="49">
        <v>5</v>
      </c>
      <c r="E461" s="952" t="s">
        <v>187</v>
      </c>
      <c r="F461" s="953"/>
      <c r="G461" s="467" t="s">
        <v>188</v>
      </c>
      <c r="H461" s="797">
        <v>0</v>
      </c>
    </row>
    <row r="462" spans="1:8" s="208" customFormat="1" ht="17.25" customHeight="1" thickBot="1">
      <c r="A462" s="948" t="s">
        <v>432</v>
      </c>
      <c r="B462" s="994"/>
      <c r="C462" s="994"/>
      <c r="D462" s="994"/>
      <c r="E462" s="994"/>
      <c r="F462" s="994"/>
      <c r="G462" s="994"/>
      <c r="H462" s="463">
        <f>SUM(H459+H460)</f>
        <v>18500</v>
      </c>
    </row>
    <row r="463" spans="1:8" ht="15.75" thickBot="1">
      <c r="A463" s="186"/>
      <c r="B463" s="186"/>
      <c r="C463" s="186"/>
      <c r="D463" s="192"/>
      <c r="E463" s="262"/>
      <c r="F463" s="149"/>
      <c r="G463" s="193"/>
      <c r="H463" s="107" t="s">
        <v>166</v>
      </c>
    </row>
    <row r="464" spans="1:8" s="229" customFormat="1" ht="36.75" customHeight="1" thickBot="1">
      <c r="A464" s="996" t="s">
        <v>606</v>
      </c>
      <c r="B464" s="997"/>
      <c r="C464" s="997"/>
      <c r="D464" s="997"/>
      <c r="E464" s="997"/>
      <c r="F464" s="998"/>
      <c r="G464" s="573" t="s">
        <v>159</v>
      </c>
      <c r="H464" s="138" t="s">
        <v>84</v>
      </c>
    </row>
    <row r="465" spans="1:8" ht="15" thickBot="1">
      <c r="A465" s="323"/>
      <c r="B465" s="324"/>
      <c r="C465" s="324"/>
      <c r="D465" s="595"/>
      <c r="E465" s="596"/>
      <c r="F465" s="597"/>
      <c r="G465" s="594"/>
      <c r="H465" s="837"/>
    </row>
    <row r="466" spans="1:8" ht="17.25" customHeight="1" thickBot="1">
      <c r="A466" s="198"/>
      <c r="B466" s="199">
        <v>1</v>
      </c>
      <c r="C466" s="1006" t="s">
        <v>399</v>
      </c>
      <c r="D466" s="1007"/>
      <c r="E466" s="1007"/>
      <c r="F466" s="1007"/>
      <c r="G466" s="1007"/>
      <c r="H466" s="138">
        <f>SUM(H467:H471)</f>
        <v>10000</v>
      </c>
    </row>
    <row r="467" spans="1:8" ht="17.25" customHeight="1">
      <c r="A467" s="306"/>
      <c r="B467" s="307"/>
      <c r="C467" s="307">
        <v>1</v>
      </c>
      <c r="D467" s="957" t="s">
        <v>160</v>
      </c>
      <c r="E467" s="1004"/>
      <c r="F467" s="1005"/>
      <c r="G467" s="499" t="s">
        <v>149</v>
      </c>
      <c r="H467" s="457">
        <v>0</v>
      </c>
    </row>
    <row r="468" spans="1:8" ht="17.25" customHeight="1">
      <c r="A468" s="310"/>
      <c r="C468" s="34">
        <v>2</v>
      </c>
      <c r="D468" s="1000" t="s">
        <v>148</v>
      </c>
      <c r="E468" s="1001"/>
      <c r="F468" s="1002"/>
      <c r="G468" s="499" t="s">
        <v>150</v>
      </c>
      <c r="H468" s="457">
        <v>0</v>
      </c>
    </row>
    <row r="469" spans="1:8" ht="17.25" customHeight="1">
      <c r="A469" s="310"/>
      <c r="C469" s="34">
        <v>3</v>
      </c>
      <c r="D469" s="1000" t="s">
        <v>161</v>
      </c>
      <c r="E469" s="1001"/>
      <c r="F469" s="1002"/>
      <c r="G469" s="499" t="s">
        <v>151</v>
      </c>
      <c r="H469" s="457">
        <v>10000</v>
      </c>
    </row>
    <row r="470" spans="1:8" ht="17.25" customHeight="1">
      <c r="A470" s="310"/>
      <c r="C470" s="34">
        <v>4</v>
      </c>
      <c r="D470" s="1000" t="s">
        <v>162</v>
      </c>
      <c r="E470" s="1001"/>
      <c r="F470" s="1002"/>
      <c r="G470" s="499" t="s">
        <v>152</v>
      </c>
      <c r="H470" s="457">
        <v>0</v>
      </c>
    </row>
    <row r="471" spans="1:8" ht="17.25" customHeight="1">
      <c r="A471" s="310"/>
      <c r="C471" s="34">
        <v>5</v>
      </c>
      <c r="D471" s="1000" t="s">
        <v>405</v>
      </c>
      <c r="E471" s="1001"/>
      <c r="F471" s="1002"/>
      <c r="G471" s="499" t="s">
        <v>153</v>
      </c>
      <c r="H471" s="457">
        <f>SUM(H472)</f>
        <v>0</v>
      </c>
    </row>
    <row r="472" spans="1:8" ht="17.25" customHeight="1" thickBot="1">
      <c r="A472" s="310"/>
      <c r="D472" s="35">
        <v>12</v>
      </c>
      <c r="E472" s="1037" t="s">
        <v>376</v>
      </c>
      <c r="F472" s="1038"/>
      <c r="G472" s="499" t="s">
        <v>157</v>
      </c>
      <c r="H472" s="457">
        <v>0</v>
      </c>
    </row>
    <row r="473" spans="1:8" ht="17.25" customHeight="1" thickBot="1">
      <c r="A473" s="198"/>
      <c r="B473" s="199">
        <v>2</v>
      </c>
      <c r="C473" s="218" t="s">
        <v>401</v>
      </c>
      <c r="D473" s="54"/>
      <c r="E473" s="54"/>
      <c r="F473" s="506"/>
      <c r="G473" s="26"/>
      <c r="H473" s="138">
        <f>SUM(H474:H476)</f>
        <v>84192</v>
      </c>
    </row>
    <row r="474" spans="1:8" ht="17.25" customHeight="1">
      <c r="A474" s="310"/>
      <c r="C474" s="34">
        <v>1</v>
      </c>
      <c r="D474" s="1003" t="s">
        <v>163</v>
      </c>
      <c r="E474" s="1035"/>
      <c r="F474" s="1036"/>
      <c r="G474" s="499" t="s">
        <v>154</v>
      </c>
      <c r="H474" s="457">
        <f>SUM(H1175)</f>
        <v>3539</v>
      </c>
    </row>
    <row r="475" spans="1:8" ht="17.25" customHeight="1">
      <c r="A475" s="310"/>
      <c r="C475" s="34">
        <v>2</v>
      </c>
      <c r="D475" s="1000" t="s">
        <v>164</v>
      </c>
      <c r="E475" s="954"/>
      <c r="F475" s="955"/>
      <c r="G475" s="499" t="s">
        <v>155</v>
      </c>
      <c r="H475" s="457">
        <f>SUM(H1181)</f>
        <v>80653</v>
      </c>
    </row>
    <row r="476" spans="1:8" ht="17.25" customHeight="1">
      <c r="A476" s="310"/>
      <c r="C476" s="34">
        <v>3</v>
      </c>
      <c r="D476" s="1000" t="s">
        <v>165</v>
      </c>
      <c r="E476" s="954"/>
      <c r="F476" s="955"/>
      <c r="G476" s="499" t="s">
        <v>156</v>
      </c>
      <c r="H476" s="457">
        <v>0</v>
      </c>
    </row>
    <row r="477" spans="1:8" ht="17.25" customHeight="1" thickBot="1">
      <c r="A477" s="1041" t="s">
        <v>431</v>
      </c>
      <c r="B477" s="1027"/>
      <c r="C477" s="1027"/>
      <c r="D477" s="1027"/>
      <c r="E477" s="1027"/>
      <c r="F477" s="1028"/>
      <c r="G477" s="580" t="s">
        <v>158</v>
      </c>
      <c r="H477" s="830">
        <f>SUM(H466+H473)</f>
        <v>94192</v>
      </c>
    </row>
    <row r="478" spans="1:8" ht="17.25" customHeight="1" thickBot="1">
      <c r="A478" s="198"/>
      <c r="B478" s="199">
        <v>3</v>
      </c>
      <c r="C478" s="225" t="s">
        <v>402</v>
      </c>
      <c r="D478" s="46"/>
      <c r="E478" s="66"/>
      <c r="F478" s="517"/>
      <c r="G478" s="28"/>
      <c r="H478" s="804">
        <f>SUM(H479)</f>
        <v>0</v>
      </c>
    </row>
    <row r="479" spans="1:8" ht="17.25" customHeight="1" thickBot="1">
      <c r="A479" s="576"/>
      <c r="B479" s="223"/>
      <c r="C479" s="223"/>
      <c r="D479" s="49">
        <v>5</v>
      </c>
      <c r="E479" s="952" t="s">
        <v>187</v>
      </c>
      <c r="F479" s="953"/>
      <c r="G479" s="467" t="s">
        <v>188</v>
      </c>
      <c r="H479" s="797">
        <v>0</v>
      </c>
    </row>
    <row r="480" spans="1:8" s="208" customFormat="1" ht="17.25" customHeight="1" thickBot="1">
      <c r="A480" s="948" t="s">
        <v>432</v>
      </c>
      <c r="B480" s="994"/>
      <c r="C480" s="994"/>
      <c r="D480" s="994"/>
      <c r="E480" s="994"/>
      <c r="F480" s="994"/>
      <c r="G480" s="994"/>
      <c r="H480" s="463">
        <f>SUM(H466+H473+H478)</f>
        <v>94192</v>
      </c>
    </row>
    <row r="481" spans="4:8" ht="15">
      <c r="D481" s="190"/>
      <c r="E481" s="257"/>
      <c r="F481" s="3"/>
      <c r="G481" s="191"/>
      <c r="H481" s="93"/>
    </row>
    <row r="482" spans="1:8" ht="15.75" thickBot="1">
      <c r="A482" s="186"/>
      <c r="B482" s="186"/>
      <c r="C482" s="186"/>
      <c r="D482" s="192"/>
      <c r="E482" s="262"/>
      <c r="F482" s="149"/>
      <c r="G482" s="193"/>
      <c r="H482" s="107" t="s">
        <v>166</v>
      </c>
    </row>
    <row r="483" spans="1:8" s="229" customFormat="1" ht="30.75" thickBot="1">
      <c r="A483" s="995" t="s">
        <v>607</v>
      </c>
      <c r="B483" s="984"/>
      <c r="C483" s="984"/>
      <c r="D483" s="984"/>
      <c r="E483" s="984"/>
      <c r="F483" s="985"/>
      <c r="G483" s="573" t="s">
        <v>159</v>
      </c>
      <c r="H483" s="138" t="s">
        <v>84</v>
      </c>
    </row>
    <row r="484" spans="1:8" ht="17.25" customHeight="1" thickBot="1">
      <c r="A484" s="177"/>
      <c r="B484" s="178">
        <v>1</v>
      </c>
      <c r="C484" s="179" t="s">
        <v>392</v>
      </c>
      <c r="D484" s="40"/>
      <c r="E484" s="61"/>
      <c r="F484" s="6"/>
      <c r="G484" s="29"/>
      <c r="H484" s="445">
        <f>SUM(H485)</f>
        <v>24291</v>
      </c>
    </row>
    <row r="485" spans="1:8" ht="17.25" customHeight="1" thickBot="1">
      <c r="A485" s="182"/>
      <c r="B485" s="194"/>
      <c r="C485" s="194">
        <v>3</v>
      </c>
      <c r="D485" s="949" t="s">
        <v>345</v>
      </c>
      <c r="E485" s="950"/>
      <c r="F485" s="951"/>
      <c r="G485" s="529" t="s">
        <v>273</v>
      </c>
      <c r="H485" s="456">
        <f>SUM(H486+H487+H489+H490+H491+H492)</f>
        <v>24291</v>
      </c>
    </row>
    <row r="486" spans="1:8" ht="17.25" customHeight="1">
      <c r="A486" s="310"/>
      <c r="D486" s="35"/>
      <c r="E486" s="185">
        <v>2</v>
      </c>
      <c r="F486" s="384" t="s">
        <v>255</v>
      </c>
      <c r="G486" s="129" t="s">
        <v>256</v>
      </c>
      <c r="H486" s="446"/>
    </row>
    <row r="487" spans="1:8" ht="17.25" customHeight="1">
      <c r="A487" s="542"/>
      <c r="B487" s="230"/>
      <c r="C487" s="230"/>
      <c r="D487" s="231"/>
      <c r="E487" s="232">
        <v>4</v>
      </c>
      <c r="F487" s="543" t="s">
        <v>259</v>
      </c>
      <c r="G487" s="532" t="s">
        <v>260</v>
      </c>
      <c r="H487" s="801">
        <f>SUM(H488)</f>
        <v>19127</v>
      </c>
    </row>
    <row r="488" spans="1:8" ht="17.25" customHeight="1">
      <c r="A488" s="310"/>
      <c r="D488" s="35"/>
      <c r="E488" s="185"/>
      <c r="F488" s="384" t="s">
        <v>552</v>
      </c>
      <c r="G488" s="129" t="s">
        <v>549</v>
      </c>
      <c r="H488" s="446">
        <v>19127</v>
      </c>
    </row>
    <row r="489" spans="1:8" ht="17.25" customHeight="1">
      <c r="A489" s="310"/>
      <c r="D489" s="35"/>
      <c r="E489" s="185">
        <v>5</v>
      </c>
      <c r="F489" s="384" t="s">
        <v>261</v>
      </c>
      <c r="G489" s="129" t="s">
        <v>262</v>
      </c>
      <c r="H489" s="446">
        <v>0</v>
      </c>
    </row>
    <row r="490" spans="1:8" ht="17.25" customHeight="1">
      <c r="A490" s="310"/>
      <c r="D490" s="35"/>
      <c r="E490" s="185">
        <v>6</v>
      </c>
      <c r="F490" s="384" t="s">
        <v>263</v>
      </c>
      <c r="G490" s="129" t="s">
        <v>264</v>
      </c>
      <c r="H490" s="446">
        <v>5164</v>
      </c>
    </row>
    <row r="491" spans="1:8" ht="17.25" customHeight="1">
      <c r="A491" s="310"/>
      <c r="D491" s="35"/>
      <c r="E491" s="185">
        <v>8</v>
      </c>
      <c r="F491" s="384" t="s">
        <v>267</v>
      </c>
      <c r="G491" s="129" t="s">
        <v>268</v>
      </c>
      <c r="H491" s="446">
        <v>0</v>
      </c>
    </row>
    <row r="492" spans="1:8" ht="17.25" customHeight="1">
      <c r="A492" s="310"/>
      <c r="D492" s="35"/>
      <c r="E492" s="185">
        <v>10</v>
      </c>
      <c r="F492" s="384" t="s">
        <v>271</v>
      </c>
      <c r="G492" s="129" t="s">
        <v>272</v>
      </c>
      <c r="H492" s="446">
        <v>0</v>
      </c>
    </row>
    <row r="493" spans="1:8" ht="17.25" customHeight="1" thickBot="1">
      <c r="A493" s="1026" t="s">
        <v>394</v>
      </c>
      <c r="B493" s="1027"/>
      <c r="C493" s="1027"/>
      <c r="D493" s="1027"/>
      <c r="E493" s="1027"/>
      <c r="F493" s="1028"/>
      <c r="G493" s="574" t="s">
        <v>294</v>
      </c>
      <c r="H493" s="830">
        <f>SUM(H484)</f>
        <v>24291</v>
      </c>
    </row>
    <row r="494" spans="1:8" ht="17.25" customHeight="1" thickBot="1">
      <c r="A494" s="202"/>
      <c r="B494" s="203">
        <v>3</v>
      </c>
      <c r="C494" s="945" t="s">
        <v>395</v>
      </c>
      <c r="D494" s="1022"/>
      <c r="E494" s="1022"/>
      <c r="F494" s="1023"/>
      <c r="G494" s="464" t="s">
        <v>338</v>
      </c>
      <c r="H494" s="141">
        <f>SUM(H495)</f>
        <v>0</v>
      </c>
    </row>
    <row r="495" spans="1:8" ht="17.25" customHeight="1" thickBot="1">
      <c r="A495" s="188"/>
      <c r="B495" s="189"/>
      <c r="C495" s="189">
        <v>1</v>
      </c>
      <c r="D495" s="1010" t="s">
        <v>352</v>
      </c>
      <c r="E495" s="1010"/>
      <c r="F495" s="1011"/>
      <c r="G495" s="465" t="s">
        <v>326</v>
      </c>
      <c r="H495" s="142">
        <f>SUM(H496+H498)</f>
        <v>0</v>
      </c>
    </row>
    <row r="496" spans="1:8" s="208" customFormat="1" ht="17.25" customHeight="1" thickBot="1">
      <c r="A496" s="188"/>
      <c r="B496" s="189"/>
      <c r="C496" s="189"/>
      <c r="D496" s="207">
        <v>3</v>
      </c>
      <c r="E496" s="956" t="s">
        <v>351</v>
      </c>
      <c r="F496" s="992"/>
      <c r="G496" s="465" t="s">
        <v>315</v>
      </c>
      <c r="H496" s="145">
        <f>SUM(H497)</f>
        <v>0</v>
      </c>
    </row>
    <row r="497" spans="1:8" s="208" customFormat="1" ht="17.25" customHeight="1">
      <c r="A497" s="300"/>
      <c r="B497" s="210"/>
      <c r="C497" s="210"/>
      <c r="D497" s="35"/>
      <c r="E497" s="185">
        <v>1</v>
      </c>
      <c r="F497" s="384" t="s">
        <v>311</v>
      </c>
      <c r="G497" s="467" t="s">
        <v>312</v>
      </c>
      <c r="H497" s="446">
        <v>0</v>
      </c>
    </row>
    <row r="498" spans="1:8" s="166" customFormat="1" ht="17.25" customHeight="1" thickBot="1">
      <c r="A498" s="475"/>
      <c r="B498" s="186"/>
      <c r="C498" s="186"/>
      <c r="D498" s="187">
        <v>6</v>
      </c>
      <c r="E498" s="1024" t="s">
        <v>320</v>
      </c>
      <c r="F498" s="1025"/>
      <c r="G498" s="468" t="s">
        <v>321</v>
      </c>
      <c r="H498" s="458">
        <v>0</v>
      </c>
    </row>
    <row r="499" spans="1:8" s="208" customFormat="1" ht="17.25" customHeight="1" thickBot="1">
      <c r="A499" s="1020" t="s">
        <v>427</v>
      </c>
      <c r="B499" s="1021"/>
      <c r="C499" s="1021"/>
      <c r="D499" s="1021"/>
      <c r="E499" s="1021"/>
      <c r="F499" s="1021"/>
      <c r="G499" s="1021"/>
      <c r="H499" s="463">
        <f>SUM(H493+H494)</f>
        <v>24291</v>
      </c>
    </row>
    <row r="500" spans="1:8" s="208" customFormat="1" ht="17.25" customHeight="1" thickBot="1">
      <c r="A500" s="20"/>
      <c r="B500" s="30"/>
      <c r="C500" s="30"/>
      <c r="D500" s="53"/>
      <c r="E500" s="69"/>
      <c r="F500" s="30"/>
      <c r="G500" s="30"/>
      <c r="H500" s="838"/>
    </row>
    <row r="501" spans="1:8" ht="17.25" customHeight="1" thickBot="1">
      <c r="A501" s="198"/>
      <c r="B501" s="199">
        <v>1</v>
      </c>
      <c r="C501" s="1006" t="s">
        <v>399</v>
      </c>
      <c r="D501" s="1007"/>
      <c r="E501" s="1007"/>
      <c r="F501" s="1007"/>
      <c r="G501" s="1007"/>
      <c r="H501" s="138">
        <f>SUM(H502:H506)</f>
        <v>6500</v>
      </c>
    </row>
    <row r="502" spans="1:8" ht="17.25" customHeight="1">
      <c r="A502" s="306"/>
      <c r="B502" s="307"/>
      <c r="C502" s="307">
        <v>1</v>
      </c>
      <c r="D502" s="957" t="s">
        <v>160</v>
      </c>
      <c r="E502" s="1004"/>
      <c r="F502" s="1005"/>
      <c r="G502" s="499" t="s">
        <v>149</v>
      </c>
      <c r="H502" s="457">
        <v>0</v>
      </c>
    </row>
    <row r="503" spans="1:8" ht="17.25" customHeight="1">
      <c r="A503" s="310"/>
      <c r="C503" s="34">
        <v>2</v>
      </c>
      <c r="D503" s="1000" t="s">
        <v>148</v>
      </c>
      <c r="E503" s="1001"/>
      <c r="F503" s="1002"/>
      <c r="G503" s="499" t="s">
        <v>150</v>
      </c>
      <c r="H503" s="457">
        <v>0</v>
      </c>
    </row>
    <row r="504" spans="1:8" ht="17.25" customHeight="1">
      <c r="A504" s="310"/>
      <c r="C504" s="34">
        <v>3</v>
      </c>
      <c r="D504" s="1000" t="s">
        <v>161</v>
      </c>
      <c r="E504" s="1001"/>
      <c r="F504" s="1002"/>
      <c r="G504" s="499" t="s">
        <v>151</v>
      </c>
      <c r="H504" s="457">
        <v>6500</v>
      </c>
    </row>
    <row r="505" spans="1:8" ht="17.25" customHeight="1">
      <c r="A505" s="310"/>
      <c r="C505" s="34">
        <v>4</v>
      </c>
      <c r="D505" s="1000" t="s">
        <v>162</v>
      </c>
      <c r="E505" s="1001"/>
      <c r="F505" s="1002"/>
      <c r="G505" s="499" t="s">
        <v>152</v>
      </c>
      <c r="H505" s="457">
        <v>0</v>
      </c>
    </row>
    <row r="506" spans="1:8" ht="17.25" customHeight="1">
      <c r="A506" s="310"/>
      <c r="C506" s="34">
        <v>5</v>
      </c>
      <c r="D506" s="1000" t="s">
        <v>405</v>
      </c>
      <c r="E506" s="1001"/>
      <c r="F506" s="1002"/>
      <c r="G506" s="499" t="s">
        <v>153</v>
      </c>
      <c r="H506" s="457">
        <f>SUM(H507)</f>
        <v>0</v>
      </c>
    </row>
    <row r="507" spans="1:8" ht="17.25" customHeight="1" thickBot="1">
      <c r="A507" s="576"/>
      <c r="B507" s="223"/>
      <c r="C507" s="223"/>
      <c r="D507" s="224">
        <v>12</v>
      </c>
      <c r="E507" s="1039" t="s">
        <v>376</v>
      </c>
      <c r="F507" s="1040"/>
      <c r="G507" s="499" t="s">
        <v>157</v>
      </c>
      <c r="H507" s="457">
        <v>0</v>
      </c>
    </row>
    <row r="508" spans="1:8" ht="17.25" customHeight="1" thickBot="1">
      <c r="A508" s="198"/>
      <c r="B508" s="199">
        <v>2</v>
      </c>
      <c r="C508" s="1006" t="s">
        <v>401</v>
      </c>
      <c r="D508" s="1007"/>
      <c r="E508" s="1007"/>
      <c r="F508" s="1007"/>
      <c r="G508" s="1007"/>
      <c r="H508" s="138">
        <f>SUM(H509:H511)</f>
        <v>0</v>
      </c>
    </row>
    <row r="509" spans="1:8" ht="17.25" customHeight="1">
      <c r="A509" s="306"/>
      <c r="B509" s="307"/>
      <c r="C509" s="307">
        <v>1</v>
      </c>
      <c r="D509" s="1003" t="s">
        <v>163</v>
      </c>
      <c r="E509" s="1004"/>
      <c r="F509" s="1005"/>
      <c r="G509" s="499" t="s">
        <v>154</v>
      </c>
      <c r="H509" s="839">
        <v>0</v>
      </c>
    </row>
    <row r="510" spans="1:8" ht="17.25" customHeight="1">
      <c r="A510" s="310"/>
      <c r="C510" s="34">
        <v>2</v>
      </c>
      <c r="D510" s="1000" t="s">
        <v>164</v>
      </c>
      <c r="E510" s="1001"/>
      <c r="F510" s="1002"/>
      <c r="G510" s="499" t="s">
        <v>155</v>
      </c>
      <c r="H510" s="457">
        <v>0</v>
      </c>
    </row>
    <row r="511" spans="1:8" ht="17.25" customHeight="1">
      <c r="A511" s="310"/>
      <c r="C511" s="34">
        <v>3</v>
      </c>
      <c r="D511" s="1000" t="s">
        <v>165</v>
      </c>
      <c r="E511" s="1001"/>
      <c r="F511" s="1002"/>
      <c r="G511" s="499" t="s">
        <v>156</v>
      </c>
      <c r="H511" s="457">
        <v>0</v>
      </c>
    </row>
    <row r="512" spans="1:8" ht="17.25" customHeight="1" thickBot="1">
      <c r="A512" s="1041" t="s">
        <v>428</v>
      </c>
      <c r="B512" s="1027"/>
      <c r="C512" s="1027"/>
      <c r="D512" s="1027"/>
      <c r="E512" s="1027"/>
      <c r="F512" s="1028"/>
      <c r="G512" s="580" t="s">
        <v>158</v>
      </c>
      <c r="H512" s="830">
        <f>SUM(H501+H508)</f>
        <v>6500</v>
      </c>
    </row>
    <row r="513" spans="1:8" ht="17.25" customHeight="1" thickBot="1">
      <c r="A513" s="198"/>
      <c r="B513" s="199">
        <v>3</v>
      </c>
      <c r="C513" s="225" t="s">
        <v>402</v>
      </c>
      <c r="D513" s="46"/>
      <c r="E513" s="66"/>
      <c r="F513" s="517"/>
      <c r="G513" s="28"/>
      <c r="H513" s="804">
        <f>SUM(H514)</f>
        <v>0</v>
      </c>
    </row>
    <row r="514" spans="1:8" ht="17.25" customHeight="1" thickBot="1">
      <c r="A514" s="576"/>
      <c r="B514" s="223"/>
      <c r="C514" s="223"/>
      <c r="D514" s="49">
        <v>5</v>
      </c>
      <c r="E514" s="952" t="s">
        <v>187</v>
      </c>
      <c r="F514" s="953"/>
      <c r="G514" s="467" t="s">
        <v>188</v>
      </c>
      <c r="H514" s="797">
        <v>0</v>
      </c>
    </row>
    <row r="515" spans="1:8" s="208" customFormat="1" ht="17.25" customHeight="1" thickBot="1">
      <c r="A515" s="948" t="s">
        <v>509</v>
      </c>
      <c r="B515" s="994"/>
      <c r="C515" s="994"/>
      <c r="D515" s="994"/>
      <c r="E515" s="994"/>
      <c r="F515" s="994"/>
      <c r="G515" s="994"/>
      <c r="H515" s="463">
        <f>SUM(H512+H513)</f>
        <v>6500</v>
      </c>
    </row>
    <row r="516" spans="4:8" ht="15">
      <c r="D516" s="190"/>
      <c r="E516" s="257"/>
      <c r="F516" s="3"/>
      <c r="G516" s="191"/>
      <c r="H516" s="93"/>
    </row>
    <row r="517" spans="1:8" ht="15.75" thickBot="1">
      <c r="A517" s="186"/>
      <c r="B517" s="186"/>
      <c r="C517" s="186"/>
      <c r="D517" s="192"/>
      <c r="E517" s="262"/>
      <c r="F517" s="149"/>
      <c r="G517" s="193"/>
      <c r="H517" s="107" t="s">
        <v>166</v>
      </c>
    </row>
    <row r="518" spans="1:8" s="229" customFormat="1" ht="40.5" customHeight="1" thickBot="1">
      <c r="A518" s="999" t="s">
        <v>608</v>
      </c>
      <c r="B518" s="997"/>
      <c r="C518" s="997"/>
      <c r="D518" s="997"/>
      <c r="E518" s="997"/>
      <c r="F518" s="998"/>
      <c r="G518" s="573" t="s">
        <v>159</v>
      </c>
      <c r="H518" s="138" t="s">
        <v>84</v>
      </c>
    </row>
    <row r="519" spans="1:8" ht="15.75" thickBot="1">
      <c r="A519" s="323"/>
      <c r="B519" s="324"/>
      <c r="C519" s="324"/>
      <c r="D519" s="582"/>
      <c r="E519" s="583"/>
      <c r="F519" s="584"/>
      <c r="G519" s="581"/>
      <c r="H519" s="832"/>
    </row>
    <row r="520" spans="1:8" ht="17.25" customHeight="1" thickBot="1">
      <c r="A520" s="198"/>
      <c r="B520" s="199">
        <v>1</v>
      </c>
      <c r="C520" s="1006" t="s">
        <v>399</v>
      </c>
      <c r="D520" s="1007"/>
      <c r="E520" s="1007"/>
      <c r="F520" s="1007"/>
      <c r="G520" s="1007"/>
      <c r="H520" s="138">
        <f>SUM(H521:H525)</f>
        <v>4500</v>
      </c>
    </row>
    <row r="521" spans="1:8" ht="17.25" customHeight="1">
      <c r="A521" s="306"/>
      <c r="B521" s="307"/>
      <c r="C521" s="307">
        <v>1</v>
      </c>
      <c r="D521" s="957" t="s">
        <v>160</v>
      </c>
      <c r="E521" s="1004"/>
      <c r="F521" s="1005"/>
      <c r="G521" s="499" t="s">
        <v>149</v>
      </c>
      <c r="H521" s="457">
        <v>0</v>
      </c>
    </row>
    <row r="522" spans="1:8" ht="17.25" customHeight="1">
      <c r="A522" s="310"/>
      <c r="C522" s="34">
        <v>2</v>
      </c>
      <c r="D522" s="1000" t="s">
        <v>148</v>
      </c>
      <c r="E522" s="1001"/>
      <c r="F522" s="1002"/>
      <c r="G522" s="499" t="s">
        <v>150</v>
      </c>
      <c r="H522" s="457">
        <v>0</v>
      </c>
    </row>
    <row r="523" spans="1:8" ht="17.25" customHeight="1">
      <c r="A523" s="310"/>
      <c r="C523" s="34">
        <v>3</v>
      </c>
      <c r="D523" s="1000" t="s">
        <v>161</v>
      </c>
      <c r="E523" s="1001"/>
      <c r="F523" s="1002"/>
      <c r="G523" s="499" t="s">
        <v>151</v>
      </c>
      <c r="H523" s="457">
        <v>4500</v>
      </c>
    </row>
    <row r="524" spans="1:8" ht="17.25" customHeight="1">
      <c r="A524" s="310"/>
      <c r="C524" s="34">
        <v>4</v>
      </c>
      <c r="D524" s="1000" t="s">
        <v>162</v>
      </c>
      <c r="E524" s="1001"/>
      <c r="F524" s="1002"/>
      <c r="G524" s="499" t="s">
        <v>152</v>
      </c>
      <c r="H524" s="457">
        <v>0</v>
      </c>
    </row>
    <row r="525" spans="1:8" ht="17.25" customHeight="1">
      <c r="A525" s="310"/>
      <c r="C525" s="34">
        <v>5</v>
      </c>
      <c r="D525" s="1000" t="s">
        <v>405</v>
      </c>
      <c r="E525" s="1001"/>
      <c r="F525" s="1002"/>
      <c r="G525" s="499" t="s">
        <v>153</v>
      </c>
      <c r="H525" s="457">
        <f>SUM(H526)</f>
        <v>0</v>
      </c>
    </row>
    <row r="526" spans="1:8" ht="17.25" customHeight="1" thickBot="1">
      <c r="A526" s="576"/>
      <c r="B526" s="223"/>
      <c r="C526" s="223"/>
      <c r="D526" s="224">
        <v>12</v>
      </c>
      <c r="E526" s="1039" t="s">
        <v>376</v>
      </c>
      <c r="F526" s="1040"/>
      <c r="G526" s="499" t="s">
        <v>157</v>
      </c>
      <c r="H526" s="457">
        <v>0</v>
      </c>
    </row>
    <row r="527" spans="1:8" ht="17.25" customHeight="1" thickBot="1">
      <c r="A527" s="198"/>
      <c r="B527" s="199">
        <v>2</v>
      </c>
      <c r="C527" s="1006" t="s">
        <v>401</v>
      </c>
      <c r="D527" s="1007"/>
      <c r="E527" s="1007"/>
      <c r="F527" s="1007"/>
      <c r="G527" s="1007"/>
      <c r="H527" s="138">
        <f>SUM(H528:H530)</f>
        <v>0</v>
      </c>
    </row>
    <row r="528" spans="1:8" ht="17.25" customHeight="1">
      <c r="A528" s="306"/>
      <c r="B528" s="307"/>
      <c r="C528" s="307">
        <v>1</v>
      </c>
      <c r="D528" s="1003" t="s">
        <v>163</v>
      </c>
      <c r="E528" s="1004"/>
      <c r="F528" s="1005"/>
      <c r="G528" s="499" t="s">
        <v>154</v>
      </c>
      <c r="H528" s="457">
        <v>0</v>
      </c>
    </row>
    <row r="529" spans="1:8" ht="17.25" customHeight="1">
      <c r="A529" s="310"/>
      <c r="C529" s="34">
        <v>2</v>
      </c>
      <c r="D529" s="1000" t="s">
        <v>164</v>
      </c>
      <c r="E529" s="1001"/>
      <c r="F529" s="1002"/>
      <c r="G529" s="499" t="s">
        <v>155</v>
      </c>
      <c r="H529" s="457">
        <v>0</v>
      </c>
    </row>
    <row r="530" spans="1:8" ht="17.25" customHeight="1">
      <c r="A530" s="310"/>
      <c r="C530" s="34">
        <v>3</v>
      </c>
      <c r="D530" s="1000" t="s">
        <v>165</v>
      </c>
      <c r="E530" s="1001"/>
      <c r="F530" s="1002"/>
      <c r="G530" s="499" t="s">
        <v>156</v>
      </c>
      <c r="H530" s="457">
        <v>0</v>
      </c>
    </row>
    <row r="531" spans="1:8" ht="17.25" customHeight="1" thickBot="1">
      <c r="A531" s="1041" t="s">
        <v>510</v>
      </c>
      <c r="B531" s="1027"/>
      <c r="C531" s="1027"/>
      <c r="D531" s="1027"/>
      <c r="E531" s="1027"/>
      <c r="F531" s="1028"/>
      <c r="G531" s="580" t="s">
        <v>158</v>
      </c>
      <c r="H531" s="830">
        <f>SUM(H520+H527)</f>
        <v>4500</v>
      </c>
    </row>
    <row r="532" spans="1:8" ht="17.25" customHeight="1" thickBot="1">
      <c r="A532" s="198"/>
      <c r="B532" s="199">
        <v>3</v>
      </c>
      <c r="C532" s="225" t="s">
        <v>402</v>
      </c>
      <c r="D532" s="46"/>
      <c r="E532" s="66"/>
      <c r="F532" s="517"/>
      <c r="G532" s="28"/>
      <c r="H532" s="804">
        <f>SUM(H533)</f>
        <v>0</v>
      </c>
    </row>
    <row r="533" spans="1:8" ht="17.25" customHeight="1" thickBot="1">
      <c r="A533" s="576"/>
      <c r="B533" s="223"/>
      <c r="C533" s="223"/>
      <c r="D533" s="49">
        <v>5</v>
      </c>
      <c r="E533" s="952" t="s">
        <v>187</v>
      </c>
      <c r="F533" s="953"/>
      <c r="G533" s="467" t="s">
        <v>188</v>
      </c>
      <c r="H533" s="797">
        <v>0</v>
      </c>
    </row>
    <row r="534" spans="1:8" s="208" customFormat="1" ht="17.25" customHeight="1" thickBot="1">
      <c r="A534" s="948" t="s">
        <v>511</v>
      </c>
      <c r="B534" s="994"/>
      <c r="C534" s="994"/>
      <c r="D534" s="994"/>
      <c r="E534" s="994"/>
      <c r="F534" s="994"/>
      <c r="G534" s="994"/>
      <c r="H534" s="463">
        <f>SUM(H531+H532)</f>
        <v>4500</v>
      </c>
    </row>
    <row r="535" spans="1:8" ht="15.75" thickBot="1">
      <c r="A535" s="186"/>
      <c r="B535" s="186"/>
      <c r="C535" s="186"/>
      <c r="D535" s="192"/>
      <c r="E535" s="262"/>
      <c r="F535" s="149"/>
      <c r="G535" s="193"/>
      <c r="H535" s="107" t="s">
        <v>166</v>
      </c>
    </row>
    <row r="536" spans="1:8" s="229" customFormat="1" ht="30.75" thickBot="1">
      <c r="A536" s="995" t="s">
        <v>609</v>
      </c>
      <c r="B536" s="984"/>
      <c r="C536" s="984"/>
      <c r="D536" s="984"/>
      <c r="E536" s="984"/>
      <c r="F536" s="985"/>
      <c r="G536" s="598" t="s">
        <v>159</v>
      </c>
      <c r="H536" s="138" t="s">
        <v>84</v>
      </c>
    </row>
    <row r="537" spans="1:8" ht="17.25" customHeight="1" thickBot="1">
      <c r="A537" s="177"/>
      <c r="B537" s="178">
        <v>1</v>
      </c>
      <c r="C537" s="179" t="s">
        <v>392</v>
      </c>
      <c r="D537" s="40"/>
      <c r="E537" s="61"/>
      <c r="F537" s="6"/>
      <c r="G537" s="29"/>
      <c r="H537" s="445">
        <f>SUM(H538)</f>
        <v>0</v>
      </c>
    </row>
    <row r="538" spans="1:8" ht="17.25" customHeight="1" thickBot="1">
      <c r="A538" s="182"/>
      <c r="B538" s="194"/>
      <c r="C538" s="194">
        <v>3</v>
      </c>
      <c r="D538" s="949" t="s">
        <v>345</v>
      </c>
      <c r="E538" s="950"/>
      <c r="F538" s="950"/>
      <c r="G538" s="452" t="s">
        <v>273</v>
      </c>
      <c r="H538" s="456">
        <f>SUM(H539:H540)</f>
        <v>0</v>
      </c>
    </row>
    <row r="539" spans="1:8" ht="17.25" customHeight="1">
      <c r="A539" s="306"/>
      <c r="B539" s="307"/>
      <c r="C539" s="307"/>
      <c r="D539" s="308"/>
      <c r="E539" s="554">
        <v>3</v>
      </c>
      <c r="F539" s="555" t="s">
        <v>565</v>
      </c>
      <c r="G539" s="129" t="s">
        <v>566</v>
      </c>
      <c r="H539" s="457">
        <v>0</v>
      </c>
    </row>
    <row r="540" spans="1:8" ht="17.25" customHeight="1">
      <c r="A540" s="310"/>
      <c r="D540" s="35"/>
      <c r="E540" s="185">
        <v>6</v>
      </c>
      <c r="F540" s="384" t="s">
        <v>263</v>
      </c>
      <c r="G540" s="129" t="s">
        <v>264</v>
      </c>
      <c r="H540" s="457">
        <v>0</v>
      </c>
    </row>
    <row r="541" spans="1:8" ht="17.25" customHeight="1" thickBot="1">
      <c r="A541" s="1159" t="s">
        <v>394</v>
      </c>
      <c r="B541" s="1093"/>
      <c r="C541" s="1093"/>
      <c r="D541" s="1093"/>
      <c r="E541" s="1093"/>
      <c r="F541" s="1094"/>
      <c r="G541" s="574" t="s">
        <v>294</v>
      </c>
      <c r="H541" s="830">
        <f>SUM(H537)</f>
        <v>0</v>
      </c>
    </row>
    <row r="542" spans="1:8" ht="17.25" customHeight="1" thickBot="1">
      <c r="A542" s="111"/>
      <c r="B542" s="30"/>
      <c r="C542" s="30"/>
      <c r="D542" s="30"/>
      <c r="E542" s="30"/>
      <c r="F542" s="30"/>
      <c r="G542" s="291"/>
      <c r="H542" s="840"/>
    </row>
    <row r="543" spans="1:8" ht="17.25" customHeight="1" thickBot="1">
      <c r="A543" s="198"/>
      <c r="B543" s="199">
        <v>1</v>
      </c>
      <c r="C543" s="1006" t="s">
        <v>399</v>
      </c>
      <c r="D543" s="1007"/>
      <c r="E543" s="1007"/>
      <c r="F543" s="1007"/>
      <c r="G543" s="1007"/>
      <c r="H543" s="138">
        <f>SUM(H544:H548)</f>
        <v>5000</v>
      </c>
    </row>
    <row r="544" spans="1:8" ht="17.25" customHeight="1">
      <c r="A544" s="306"/>
      <c r="B544" s="307"/>
      <c r="C544" s="307">
        <v>1</v>
      </c>
      <c r="D544" s="957" t="s">
        <v>160</v>
      </c>
      <c r="E544" s="1004"/>
      <c r="F544" s="1005"/>
      <c r="G544" s="499" t="s">
        <v>149</v>
      </c>
      <c r="H544" s="457">
        <v>0</v>
      </c>
    </row>
    <row r="545" spans="1:8" ht="17.25" customHeight="1">
      <c r="A545" s="310"/>
      <c r="C545" s="34">
        <v>2</v>
      </c>
      <c r="D545" s="1000" t="s">
        <v>148</v>
      </c>
      <c r="E545" s="1001"/>
      <c r="F545" s="1002"/>
      <c r="G545" s="499" t="s">
        <v>150</v>
      </c>
      <c r="H545" s="457">
        <v>0</v>
      </c>
    </row>
    <row r="546" spans="1:8" ht="17.25" customHeight="1">
      <c r="A546" s="310"/>
      <c r="C546" s="34">
        <v>3</v>
      </c>
      <c r="D546" s="1000" t="s">
        <v>161</v>
      </c>
      <c r="E546" s="1001"/>
      <c r="F546" s="1002"/>
      <c r="G546" s="499" t="s">
        <v>151</v>
      </c>
      <c r="H546" s="457">
        <v>5000</v>
      </c>
    </row>
    <row r="547" spans="1:8" ht="17.25" customHeight="1">
      <c r="A547" s="310"/>
      <c r="C547" s="34">
        <v>4</v>
      </c>
      <c r="D547" s="1000" t="s">
        <v>162</v>
      </c>
      <c r="E547" s="1001"/>
      <c r="F547" s="1002"/>
      <c r="G547" s="499" t="s">
        <v>152</v>
      </c>
      <c r="H547" s="457">
        <v>0</v>
      </c>
    </row>
    <row r="548" spans="1:8" ht="17.25" customHeight="1">
      <c r="A548" s="310"/>
      <c r="C548" s="34">
        <v>5</v>
      </c>
      <c r="D548" s="1000" t="s">
        <v>405</v>
      </c>
      <c r="E548" s="1001"/>
      <c r="F548" s="1002"/>
      <c r="G548" s="499" t="s">
        <v>153</v>
      </c>
      <c r="H548" s="457">
        <f>SUM(H549)</f>
        <v>0</v>
      </c>
    </row>
    <row r="549" spans="1:8" ht="17.25" customHeight="1" thickBot="1">
      <c r="A549" s="310"/>
      <c r="D549" s="35">
        <v>12</v>
      </c>
      <c r="E549" s="1037" t="s">
        <v>376</v>
      </c>
      <c r="F549" s="1038"/>
      <c r="G549" s="499" t="s">
        <v>157</v>
      </c>
      <c r="H549" s="457">
        <v>0</v>
      </c>
    </row>
    <row r="550" spans="1:8" ht="17.25" customHeight="1" thickBot="1">
      <c r="A550" s="198"/>
      <c r="B550" s="199">
        <v>2</v>
      </c>
      <c r="C550" s="218" t="s">
        <v>401</v>
      </c>
      <c r="D550" s="54"/>
      <c r="E550" s="54"/>
      <c r="F550" s="506"/>
      <c r="G550" s="26"/>
      <c r="H550" s="138">
        <f>SUM(H551:H554)</f>
        <v>0</v>
      </c>
    </row>
    <row r="551" spans="1:8" ht="17.25" customHeight="1">
      <c r="A551" s="310"/>
      <c r="C551" s="34">
        <v>1</v>
      </c>
      <c r="D551" s="1095" t="s">
        <v>163</v>
      </c>
      <c r="E551" s="1096"/>
      <c r="F551" s="1097"/>
      <c r="G551" s="498" t="s">
        <v>154</v>
      </c>
      <c r="H551" s="801">
        <f>SUM(H552)</f>
        <v>0</v>
      </c>
    </row>
    <row r="552" spans="1:8" ht="17.25" customHeight="1">
      <c r="A552" s="310"/>
      <c r="D552" s="1047" t="s">
        <v>61</v>
      </c>
      <c r="E552" s="1048"/>
      <c r="F552" s="1049"/>
      <c r="G552" s="494"/>
      <c r="H552" s="841"/>
    </row>
    <row r="553" spans="1:8" ht="17.25" customHeight="1">
      <c r="A553" s="310"/>
      <c r="C553" s="34">
        <v>2</v>
      </c>
      <c r="D553" s="1000" t="s">
        <v>164</v>
      </c>
      <c r="E553" s="954"/>
      <c r="F553" s="955"/>
      <c r="G553" s="499" t="s">
        <v>155</v>
      </c>
      <c r="H553" s="457">
        <v>0</v>
      </c>
    </row>
    <row r="554" spans="1:8" ht="17.25" customHeight="1">
      <c r="A554" s="310"/>
      <c r="C554" s="34">
        <v>3</v>
      </c>
      <c r="D554" s="1000" t="s">
        <v>165</v>
      </c>
      <c r="E554" s="954"/>
      <c r="F554" s="955"/>
      <c r="G554" s="499" t="s">
        <v>156</v>
      </c>
      <c r="H554" s="457">
        <v>0</v>
      </c>
    </row>
    <row r="555" spans="1:8" ht="17.25" customHeight="1" thickBot="1">
      <c r="A555" s="1041" t="s">
        <v>429</v>
      </c>
      <c r="B555" s="1027"/>
      <c r="C555" s="1027"/>
      <c r="D555" s="1027"/>
      <c r="E555" s="1027"/>
      <c r="F555" s="1028"/>
      <c r="G555" s="580" t="s">
        <v>158</v>
      </c>
      <c r="H555" s="830">
        <f>SUM(H543+H550)</f>
        <v>5000</v>
      </c>
    </row>
    <row r="556" spans="1:8" ht="17.25" customHeight="1" thickBot="1">
      <c r="A556" s="198"/>
      <c r="B556" s="199">
        <v>3</v>
      </c>
      <c r="C556" s="225" t="s">
        <v>402</v>
      </c>
      <c r="D556" s="46"/>
      <c r="E556" s="66"/>
      <c r="F556" s="517"/>
      <c r="G556" s="28"/>
      <c r="H556" s="804">
        <f>SUM(H557)</f>
        <v>0</v>
      </c>
    </row>
    <row r="557" spans="1:8" ht="17.25" customHeight="1" thickBot="1">
      <c r="A557" s="576"/>
      <c r="B557" s="223"/>
      <c r="C557" s="223"/>
      <c r="D557" s="49">
        <v>5</v>
      </c>
      <c r="E557" s="952" t="s">
        <v>187</v>
      </c>
      <c r="F557" s="953"/>
      <c r="G557" s="467" t="s">
        <v>188</v>
      </c>
      <c r="H557" s="457">
        <v>0</v>
      </c>
    </row>
    <row r="558" spans="1:8" s="208" customFormat="1" ht="17.25" customHeight="1" thickBot="1">
      <c r="A558" s="948" t="s">
        <v>430</v>
      </c>
      <c r="B558" s="994"/>
      <c r="C558" s="994"/>
      <c r="D558" s="994"/>
      <c r="E558" s="994"/>
      <c r="F558" s="994"/>
      <c r="G558" s="994"/>
      <c r="H558" s="808">
        <f>SUM(H555+H556)</f>
        <v>5000</v>
      </c>
    </row>
    <row r="559" spans="1:8" ht="15.75" customHeight="1" thickBot="1">
      <c r="A559" s="186"/>
      <c r="B559" s="186"/>
      <c r="C559" s="186"/>
      <c r="D559" s="270"/>
      <c r="E559" s="271"/>
      <c r="F559" s="151"/>
      <c r="G559" s="162"/>
      <c r="H559" s="107" t="s">
        <v>166</v>
      </c>
    </row>
    <row r="560" spans="1:8" s="229" customFormat="1" ht="30.75" customHeight="1" thickBot="1">
      <c r="A560" s="996" t="s">
        <v>610</v>
      </c>
      <c r="B560" s="997"/>
      <c r="C560" s="997"/>
      <c r="D560" s="997"/>
      <c r="E560" s="997"/>
      <c r="F560" s="998"/>
      <c r="G560" s="598" t="s">
        <v>159</v>
      </c>
      <c r="H560" s="138" t="s">
        <v>84</v>
      </c>
    </row>
    <row r="561" spans="1:8" ht="17.25" customHeight="1" thickBot="1">
      <c r="A561" s="198"/>
      <c r="B561" s="199">
        <v>1</v>
      </c>
      <c r="C561" s="1006" t="s">
        <v>399</v>
      </c>
      <c r="D561" s="1007"/>
      <c r="E561" s="1007"/>
      <c r="F561" s="1007"/>
      <c r="G561" s="1007"/>
      <c r="H561" s="138">
        <f>SUM(H562:H566)</f>
        <v>2000</v>
      </c>
    </row>
    <row r="562" spans="1:8" ht="17.25" customHeight="1">
      <c r="A562" s="306"/>
      <c r="B562" s="307"/>
      <c r="C562" s="307">
        <v>1</v>
      </c>
      <c r="D562" s="957" t="s">
        <v>160</v>
      </c>
      <c r="E562" s="1004"/>
      <c r="F562" s="1005"/>
      <c r="G562" s="499" t="s">
        <v>149</v>
      </c>
      <c r="H562" s="457">
        <v>0</v>
      </c>
    </row>
    <row r="563" spans="1:8" ht="17.25" customHeight="1">
      <c r="A563" s="310"/>
      <c r="C563" s="34">
        <v>2</v>
      </c>
      <c r="D563" s="1000" t="s">
        <v>148</v>
      </c>
      <c r="E563" s="1001"/>
      <c r="F563" s="1002"/>
      <c r="G563" s="499" t="s">
        <v>150</v>
      </c>
      <c r="H563" s="457">
        <v>0</v>
      </c>
    </row>
    <row r="564" spans="1:8" ht="17.25" customHeight="1">
      <c r="A564" s="310"/>
      <c r="C564" s="34">
        <v>3</v>
      </c>
      <c r="D564" s="1000" t="s">
        <v>161</v>
      </c>
      <c r="E564" s="1001"/>
      <c r="F564" s="1002"/>
      <c r="G564" s="499" t="s">
        <v>151</v>
      </c>
      <c r="H564" s="457">
        <v>2000</v>
      </c>
    </row>
    <row r="565" spans="1:8" ht="17.25" customHeight="1">
      <c r="A565" s="310"/>
      <c r="C565" s="34">
        <v>4</v>
      </c>
      <c r="D565" s="1000" t="s">
        <v>162</v>
      </c>
      <c r="E565" s="1001"/>
      <c r="F565" s="1002"/>
      <c r="G565" s="499" t="s">
        <v>152</v>
      </c>
      <c r="H565" s="457">
        <v>0</v>
      </c>
    </row>
    <row r="566" spans="1:8" ht="17.25" customHeight="1">
      <c r="A566" s="310"/>
      <c r="C566" s="34">
        <v>5</v>
      </c>
      <c r="D566" s="1000" t="s">
        <v>405</v>
      </c>
      <c r="E566" s="1001"/>
      <c r="F566" s="1002"/>
      <c r="G566" s="499" t="s">
        <v>153</v>
      </c>
      <c r="H566" s="457">
        <f>SUM(H567)</f>
        <v>0</v>
      </c>
    </row>
    <row r="567" spans="1:8" ht="17.25" customHeight="1" thickBot="1">
      <c r="A567" s="310"/>
      <c r="D567" s="35">
        <v>12</v>
      </c>
      <c r="E567" s="1037" t="s">
        <v>376</v>
      </c>
      <c r="F567" s="1038"/>
      <c r="G567" s="499" t="s">
        <v>157</v>
      </c>
      <c r="H567" s="457">
        <v>0</v>
      </c>
    </row>
    <row r="568" spans="1:8" ht="17.25" customHeight="1" thickBot="1">
      <c r="A568" s="198"/>
      <c r="B568" s="199">
        <v>2</v>
      </c>
      <c r="C568" s="218" t="s">
        <v>401</v>
      </c>
      <c r="D568" s="54"/>
      <c r="E568" s="54"/>
      <c r="F568" s="506"/>
      <c r="G568" s="26"/>
      <c r="H568" s="138">
        <f>SUM(H569:H571)</f>
        <v>0</v>
      </c>
    </row>
    <row r="569" spans="1:8" ht="17.25" customHeight="1">
      <c r="A569" s="310"/>
      <c r="C569" s="34">
        <v>1</v>
      </c>
      <c r="D569" s="1003" t="s">
        <v>163</v>
      </c>
      <c r="E569" s="1035"/>
      <c r="F569" s="1036"/>
      <c r="G569" s="499" t="s">
        <v>154</v>
      </c>
      <c r="H569" s="457">
        <v>0</v>
      </c>
    </row>
    <row r="570" spans="1:8" ht="17.25" customHeight="1">
      <c r="A570" s="310"/>
      <c r="C570" s="34">
        <v>2</v>
      </c>
      <c r="D570" s="1000" t="s">
        <v>164</v>
      </c>
      <c r="E570" s="954"/>
      <c r="F570" s="955"/>
      <c r="G570" s="499" t="s">
        <v>155</v>
      </c>
      <c r="H570" s="457">
        <v>0</v>
      </c>
    </row>
    <row r="571" spans="1:8" ht="17.25" customHeight="1">
      <c r="A571" s="310"/>
      <c r="C571" s="34">
        <v>3</v>
      </c>
      <c r="D571" s="1000" t="s">
        <v>165</v>
      </c>
      <c r="E571" s="954"/>
      <c r="F571" s="955"/>
      <c r="G571" s="499" t="s">
        <v>156</v>
      </c>
      <c r="H571" s="457">
        <v>0</v>
      </c>
    </row>
    <row r="572" spans="1:8" ht="17.25" customHeight="1" thickBot="1">
      <c r="A572" s="1041" t="s">
        <v>431</v>
      </c>
      <c r="B572" s="1027"/>
      <c r="C572" s="1027"/>
      <c r="D572" s="1027"/>
      <c r="E572" s="1027"/>
      <c r="F572" s="1028"/>
      <c r="G572" s="580" t="s">
        <v>158</v>
      </c>
      <c r="H572" s="830">
        <f>SUM(H561+H568)</f>
        <v>2000</v>
      </c>
    </row>
    <row r="573" spans="1:8" ht="17.25" customHeight="1" thickBot="1">
      <c r="A573" s="198"/>
      <c r="B573" s="199">
        <v>3</v>
      </c>
      <c r="C573" s="225" t="s">
        <v>402</v>
      </c>
      <c r="D573" s="46"/>
      <c r="E573" s="66"/>
      <c r="F573" s="517"/>
      <c r="G573" s="28"/>
      <c r="H573" s="804">
        <f>SUM(H574)</f>
        <v>0</v>
      </c>
    </row>
    <row r="574" spans="1:8" ht="17.25" customHeight="1" thickBot="1">
      <c r="A574" s="576"/>
      <c r="B574" s="223"/>
      <c r="C574" s="223"/>
      <c r="D574" s="49">
        <v>5</v>
      </c>
      <c r="E574" s="952" t="s">
        <v>187</v>
      </c>
      <c r="F574" s="953"/>
      <c r="G574" s="467" t="s">
        <v>188</v>
      </c>
      <c r="H574" s="797">
        <v>0</v>
      </c>
    </row>
    <row r="575" spans="1:8" s="208" customFormat="1" ht="17.25" customHeight="1" thickBot="1">
      <c r="A575" s="948" t="s">
        <v>432</v>
      </c>
      <c r="B575" s="994"/>
      <c r="C575" s="994"/>
      <c r="D575" s="994"/>
      <c r="E575" s="994"/>
      <c r="F575" s="994"/>
      <c r="G575" s="994"/>
      <c r="H575" s="463">
        <f>SUM(H572+H573)</f>
        <v>2000</v>
      </c>
    </row>
    <row r="576" spans="4:8" ht="14.25">
      <c r="D576" s="268"/>
      <c r="E576" s="269"/>
      <c r="F576" s="4"/>
      <c r="G576" s="165"/>
      <c r="H576" s="98"/>
    </row>
    <row r="577" spans="1:8" ht="15" thickBot="1">
      <c r="A577" s="186"/>
      <c r="B577" s="186"/>
      <c r="C577" s="186"/>
      <c r="D577" s="270"/>
      <c r="E577" s="271"/>
      <c r="F577" s="152"/>
      <c r="G577" s="162"/>
      <c r="H577" s="107" t="s">
        <v>166</v>
      </c>
    </row>
    <row r="578" spans="1:8" s="229" customFormat="1" ht="57.75" customHeight="1" thickBot="1">
      <c r="A578" s="996" t="s">
        <v>611</v>
      </c>
      <c r="B578" s="997"/>
      <c r="C578" s="997"/>
      <c r="D578" s="997"/>
      <c r="E578" s="997"/>
      <c r="F578" s="998"/>
      <c r="G578" s="598" t="s">
        <v>159</v>
      </c>
      <c r="H578" s="138" t="s">
        <v>84</v>
      </c>
    </row>
    <row r="579" spans="1:8" ht="15" thickBot="1">
      <c r="A579" s="323"/>
      <c r="B579" s="324"/>
      <c r="C579" s="324"/>
      <c r="D579" s="595"/>
      <c r="E579" s="596"/>
      <c r="F579" s="599"/>
      <c r="G579" s="594"/>
      <c r="H579" s="837"/>
    </row>
    <row r="580" spans="1:8" ht="17.25" customHeight="1" thickBot="1">
      <c r="A580" s="198"/>
      <c r="B580" s="199">
        <v>1</v>
      </c>
      <c r="C580" s="1006" t="s">
        <v>399</v>
      </c>
      <c r="D580" s="1007"/>
      <c r="E580" s="1007"/>
      <c r="F580" s="1007"/>
      <c r="G580" s="1007"/>
      <c r="H580" s="138">
        <f>SUM(H581:H585)</f>
        <v>3000</v>
      </c>
    </row>
    <row r="581" spans="1:8" ht="17.25" customHeight="1">
      <c r="A581" s="306"/>
      <c r="B581" s="307"/>
      <c r="C581" s="307">
        <v>1</v>
      </c>
      <c r="D581" s="957" t="s">
        <v>160</v>
      </c>
      <c r="E581" s="1004"/>
      <c r="F581" s="1005"/>
      <c r="G581" s="499" t="s">
        <v>149</v>
      </c>
      <c r="H581" s="457">
        <v>0</v>
      </c>
    </row>
    <row r="582" spans="1:8" ht="17.25" customHeight="1">
      <c r="A582" s="310"/>
      <c r="C582" s="34">
        <v>2</v>
      </c>
      <c r="D582" s="1000" t="s">
        <v>148</v>
      </c>
      <c r="E582" s="1001"/>
      <c r="F582" s="1002"/>
      <c r="G582" s="499" t="s">
        <v>150</v>
      </c>
      <c r="H582" s="457">
        <v>0</v>
      </c>
    </row>
    <row r="583" spans="1:8" ht="17.25" customHeight="1">
      <c r="A583" s="310"/>
      <c r="C583" s="34">
        <v>3</v>
      </c>
      <c r="D583" s="1000" t="s">
        <v>161</v>
      </c>
      <c r="E583" s="1001"/>
      <c r="F583" s="1002"/>
      <c r="G583" s="499" t="s">
        <v>151</v>
      </c>
      <c r="H583" s="457">
        <v>3000</v>
      </c>
    </row>
    <row r="584" spans="1:8" ht="17.25" customHeight="1">
      <c r="A584" s="310"/>
      <c r="C584" s="34">
        <v>4</v>
      </c>
      <c r="D584" s="1000" t="s">
        <v>162</v>
      </c>
      <c r="E584" s="1001"/>
      <c r="F584" s="1002"/>
      <c r="G584" s="499" t="s">
        <v>152</v>
      </c>
      <c r="H584" s="457">
        <v>0</v>
      </c>
    </row>
    <row r="585" spans="1:8" ht="17.25" customHeight="1">
      <c r="A585" s="310"/>
      <c r="C585" s="34">
        <v>5</v>
      </c>
      <c r="D585" s="1000" t="s">
        <v>405</v>
      </c>
      <c r="E585" s="1001"/>
      <c r="F585" s="1002"/>
      <c r="G585" s="499" t="s">
        <v>153</v>
      </c>
      <c r="H585" s="457">
        <f>SUM(H586)</f>
        <v>0</v>
      </c>
    </row>
    <row r="586" spans="1:8" ht="17.25" customHeight="1" thickBot="1">
      <c r="A586" s="310"/>
      <c r="D586" s="35">
        <v>12</v>
      </c>
      <c r="E586" s="1037" t="s">
        <v>376</v>
      </c>
      <c r="F586" s="1038"/>
      <c r="G586" s="499" t="s">
        <v>157</v>
      </c>
      <c r="H586" s="457">
        <v>0</v>
      </c>
    </row>
    <row r="587" spans="1:8" ht="17.25" customHeight="1" thickBot="1">
      <c r="A587" s="198"/>
      <c r="B587" s="199">
        <v>2</v>
      </c>
      <c r="C587" s="218" t="s">
        <v>401</v>
      </c>
      <c r="D587" s="54"/>
      <c r="E587" s="54"/>
      <c r="F587" s="506"/>
      <c r="G587" s="26"/>
      <c r="H587" s="138">
        <f>SUM(H588:H590)</f>
        <v>0</v>
      </c>
    </row>
    <row r="588" spans="1:8" ht="17.25" customHeight="1">
      <c r="A588" s="310"/>
      <c r="C588" s="34">
        <v>1</v>
      </c>
      <c r="D588" s="1003" t="s">
        <v>163</v>
      </c>
      <c r="E588" s="1035"/>
      <c r="F588" s="1036"/>
      <c r="G588" s="499" t="s">
        <v>154</v>
      </c>
      <c r="H588" s="457">
        <f>SUM(H1205)</f>
        <v>0</v>
      </c>
    </row>
    <row r="589" spans="1:8" ht="17.25" customHeight="1">
      <c r="A589" s="310"/>
      <c r="C589" s="34">
        <v>2</v>
      </c>
      <c r="D589" s="1000" t="s">
        <v>164</v>
      </c>
      <c r="E589" s="954"/>
      <c r="F589" s="955"/>
      <c r="G589" s="499" t="s">
        <v>155</v>
      </c>
      <c r="H589" s="457"/>
    </row>
    <row r="590" spans="1:8" ht="17.25" customHeight="1">
      <c r="A590" s="310"/>
      <c r="C590" s="34">
        <v>3</v>
      </c>
      <c r="D590" s="1000" t="s">
        <v>165</v>
      </c>
      <c r="E590" s="954"/>
      <c r="F590" s="955"/>
      <c r="G590" s="499" t="s">
        <v>156</v>
      </c>
      <c r="H590" s="457">
        <v>0</v>
      </c>
    </row>
    <row r="591" spans="1:8" ht="17.25" customHeight="1" thickBot="1">
      <c r="A591" s="1041" t="s">
        <v>431</v>
      </c>
      <c r="B591" s="1027"/>
      <c r="C591" s="1027"/>
      <c r="D591" s="1027"/>
      <c r="E591" s="1027"/>
      <c r="F591" s="1028"/>
      <c r="G591" s="580" t="s">
        <v>158</v>
      </c>
      <c r="H591" s="830">
        <f>SUM(H580+H587)</f>
        <v>3000</v>
      </c>
    </row>
    <row r="592" spans="1:8" ht="17.25" customHeight="1" thickBot="1">
      <c r="A592" s="198"/>
      <c r="B592" s="199">
        <v>3</v>
      </c>
      <c r="C592" s="225" t="s">
        <v>402</v>
      </c>
      <c r="D592" s="46"/>
      <c r="E592" s="66"/>
      <c r="F592" s="517"/>
      <c r="G592" s="28"/>
      <c r="H592" s="804">
        <f>SUM(H593)</f>
        <v>0</v>
      </c>
    </row>
    <row r="593" spans="1:8" ht="17.25" customHeight="1" thickBot="1">
      <c r="A593" s="576"/>
      <c r="B593" s="223"/>
      <c r="C593" s="223"/>
      <c r="D593" s="49">
        <v>5</v>
      </c>
      <c r="E593" s="952" t="s">
        <v>187</v>
      </c>
      <c r="F593" s="953"/>
      <c r="G593" s="467" t="s">
        <v>188</v>
      </c>
      <c r="H593" s="797">
        <v>0</v>
      </c>
    </row>
    <row r="594" spans="1:8" s="208" customFormat="1" ht="17.25" customHeight="1" thickBot="1">
      <c r="A594" s="948" t="s">
        <v>432</v>
      </c>
      <c r="B594" s="994"/>
      <c r="C594" s="994"/>
      <c r="D594" s="994"/>
      <c r="E594" s="994"/>
      <c r="F594" s="994"/>
      <c r="G594" s="994"/>
      <c r="H594" s="463">
        <f>SUM(H591+H592)</f>
        <v>3000</v>
      </c>
    </row>
    <row r="595" spans="4:8" ht="14.25">
      <c r="D595" s="268"/>
      <c r="E595" s="269"/>
      <c r="F595" s="4"/>
      <c r="G595" s="165"/>
      <c r="H595" s="98"/>
    </row>
    <row r="596" spans="1:8" ht="15" thickBot="1">
      <c r="A596" s="186"/>
      <c r="B596" s="186"/>
      <c r="C596" s="186"/>
      <c r="D596" s="270"/>
      <c r="E596" s="271"/>
      <c r="F596" s="152"/>
      <c r="G596" s="162"/>
      <c r="H596" s="107" t="s">
        <v>166</v>
      </c>
    </row>
    <row r="597" spans="1:8" s="229" customFormat="1" ht="50.25" customHeight="1" thickBot="1">
      <c r="A597" s="996" t="s">
        <v>612</v>
      </c>
      <c r="B597" s="997"/>
      <c r="C597" s="997"/>
      <c r="D597" s="997"/>
      <c r="E597" s="997"/>
      <c r="F597" s="998"/>
      <c r="G597" s="598" t="s">
        <v>159</v>
      </c>
      <c r="H597" s="138" t="s">
        <v>84</v>
      </c>
    </row>
    <row r="598" spans="1:8" ht="15" thickBot="1">
      <c r="A598" s="323"/>
      <c r="B598" s="324"/>
      <c r="C598" s="324"/>
      <c r="D598" s="595"/>
      <c r="E598" s="596"/>
      <c r="F598" s="599"/>
      <c r="G598" s="594"/>
      <c r="H598" s="837"/>
    </row>
    <row r="599" spans="1:8" ht="17.25" customHeight="1" thickBot="1">
      <c r="A599" s="198"/>
      <c r="B599" s="199">
        <v>1</v>
      </c>
      <c r="C599" s="1006" t="s">
        <v>399</v>
      </c>
      <c r="D599" s="1007"/>
      <c r="E599" s="1007"/>
      <c r="F599" s="1007"/>
      <c r="G599" s="1007"/>
      <c r="H599" s="138">
        <f>SUM(H600:H604)</f>
        <v>1000</v>
      </c>
    </row>
    <row r="600" spans="1:8" ht="17.25" customHeight="1">
      <c r="A600" s="306"/>
      <c r="B600" s="307"/>
      <c r="C600" s="307">
        <v>1</v>
      </c>
      <c r="D600" s="957" t="s">
        <v>160</v>
      </c>
      <c r="E600" s="1004"/>
      <c r="F600" s="1005"/>
      <c r="G600" s="499" t="s">
        <v>149</v>
      </c>
      <c r="H600" s="457">
        <v>0</v>
      </c>
    </row>
    <row r="601" spans="1:8" ht="17.25" customHeight="1">
      <c r="A601" s="310"/>
      <c r="C601" s="34">
        <v>2</v>
      </c>
      <c r="D601" s="1000" t="s">
        <v>148</v>
      </c>
      <c r="E601" s="1001"/>
      <c r="F601" s="1002"/>
      <c r="G601" s="499" t="s">
        <v>150</v>
      </c>
      <c r="H601" s="457">
        <v>0</v>
      </c>
    </row>
    <row r="602" spans="1:8" ht="17.25" customHeight="1">
      <c r="A602" s="310"/>
      <c r="C602" s="34">
        <v>3</v>
      </c>
      <c r="D602" s="1000" t="s">
        <v>161</v>
      </c>
      <c r="E602" s="1001"/>
      <c r="F602" s="1002"/>
      <c r="G602" s="499" t="s">
        <v>151</v>
      </c>
      <c r="H602" s="457">
        <v>1000</v>
      </c>
    </row>
    <row r="603" spans="1:8" ht="17.25" customHeight="1">
      <c r="A603" s="310"/>
      <c r="C603" s="34">
        <v>4</v>
      </c>
      <c r="D603" s="1000" t="s">
        <v>162</v>
      </c>
      <c r="E603" s="1001"/>
      <c r="F603" s="1002"/>
      <c r="G603" s="499" t="s">
        <v>152</v>
      </c>
      <c r="H603" s="457">
        <v>0</v>
      </c>
    </row>
    <row r="604" spans="1:8" ht="17.25" customHeight="1">
      <c r="A604" s="310"/>
      <c r="C604" s="34">
        <v>5</v>
      </c>
      <c r="D604" s="1000" t="s">
        <v>405</v>
      </c>
      <c r="E604" s="1001"/>
      <c r="F604" s="1002"/>
      <c r="G604" s="499" t="s">
        <v>153</v>
      </c>
      <c r="H604" s="457">
        <f>SUM(H605)</f>
        <v>0</v>
      </c>
    </row>
    <row r="605" spans="1:8" ht="17.25" customHeight="1" thickBot="1">
      <c r="A605" s="310"/>
      <c r="D605" s="35">
        <v>12</v>
      </c>
      <c r="E605" s="1037" t="s">
        <v>376</v>
      </c>
      <c r="F605" s="1038"/>
      <c r="G605" s="499" t="s">
        <v>157</v>
      </c>
      <c r="H605" s="457">
        <v>0</v>
      </c>
    </row>
    <row r="606" spans="1:8" ht="17.25" customHeight="1" thickBot="1">
      <c r="A606" s="198"/>
      <c r="B606" s="199">
        <v>2</v>
      </c>
      <c r="C606" s="218" t="s">
        <v>401</v>
      </c>
      <c r="D606" s="54"/>
      <c r="E606" s="54"/>
      <c r="F606" s="506"/>
      <c r="G606" s="26"/>
      <c r="H606" s="138">
        <f>SUM(H607:H609)</f>
        <v>0</v>
      </c>
    </row>
    <row r="607" spans="1:8" ht="17.25" customHeight="1">
      <c r="A607" s="310"/>
      <c r="C607" s="34">
        <v>1</v>
      </c>
      <c r="D607" s="1003" t="s">
        <v>163</v>
      </c>
      <c r="E607" s="1035"/>
      <c r="F607" s="1036"/>
      <c r="G607" s="499" t="s">
        <v>154</v>
      </c>
      <c r="H607" s="457">
        <v>0</v>
      </c>
    </row>
    <row r="608" spans="1:8" ht="17.25" customHeight="1">
      <c r="A608" s="310"/>
      <c r="C608" s="34">
        <v>2</v>
      </c>
      <c r="D608" s="1000" t="s">
        <v>164</v>
      </c>
      <c r="E608" s="954"/>
      <c r="F608" s="955"/>
      <c r="G608" s="499" t="s">
        <v>155</v>
      </c>
      <c r="H608" s="457">
        <v>0</v>
      </c>
    </row>
    <row r="609" spans="1:8" ht="17.25" customHeight="1">
      <c r="A609" s="310"/>
      <c r="C609" s="34">
        <v>3</v>
      </c>
      <c r="D609" s="1000" t="s">
        <v>165</v>
      </c>
      <c r="E609" s="954"/>
      <c r="F609" s="955"/>
      <c r="G609" s="499" t="s">
        <v>156</v>
      </c>
      <c r="H609" s="457">
        <v>0</v>
      </c>
    </row>
    <row r="610" spans="1:8" ht="17.25" customHeight="1" thickBot="1">
      <c r="A610" s="1041" t="s">
        <v>431</v>
      </c>
      <c r="B610" s="1027"/>
      <c r="C610" s="1027"/>
      <c r="D610" s="1027"/>
      <c r="E610" s="1027"/>
      <c r="F610" s="1028"/>
      <c r="G610" s="580" t="s">
        <v>158</v>
      </c>
      <c r="H610" s="830">
        <f>SUM(H599+H606)</f>
        <v>1000</v>
      </c>
    </row>
    <row r="611" spans="1:8" ht="17.25" customHeight="1" thickBot="1">
      <c r="A611" s="198"/>
      <c r="B611" s="199">
        <v>3</v>
      </c>
      <c r="C611" s="225" t="s">
        <v>402</v>
      </c>
      <c r="D611" s="46"/>
      <c r="E611" s="66"/>
      <c r="F611" s="517"/>
      <c r="G611" s="28"/>
      <c r="H611" s="842">
        <f>SUM(H612)</f>
        <v>0</v>
      </c>
    </row>
    <row r="612" spans="1:8" ht="17.25" customHeight="1" thickBot="1">
      <c r="A612" s="576"/>
      <c r="B612" s="223"/>
      <c r="C612" s="223"/>
      <c r="D612" s="49">
        <v>5</v>
      </c>
      <c r="E612" s="952" t="s">
        <v>187</v>
      </c>
      <c r="F612" s="953"/>
      <c r="G612" s="467" t="s">
        <v>188</v>
      </c>
      <c r="H612" s="797">
        <v>0</v>
      </c>
    </row>
    <row r="613" spans="1:8" s="208" customFormat="1" ht="17.25" customHeight="1" thickBot="1">
      <c r="A613" s="948" t="s">
        <v>432</v>
      </c>
      <c r="B613" s="994"/>
      <c r="C613" s="994"/>
      <c r="D613" s="994"/>
      <c r="E613" s="994"/>
      <c r="F613" s="994"/>
      <c r="G613" s="994"/>
      <c r="H613" s="463">
        <f>SUM(H610+H611)</f>
        <v>1000</v>
      </c>
    </row>
    <row r="614" spans="4:8" ht="14.25">
      <c r="D614" s="268"/>
      <c r="E614" s="269"/>
      <c r="F614" s="4"/>
      <c r="G614" s="165"/>
      <c r="H614" s="98"/>
    </row>
    <row r="615" spans="1:8" ht="15" thickBot="1">
      <c r="A615" s="186"/>
      <c r="B615" s="186"/>
      <c r="C615" s="186"/>
      <c r="D615" s="270"/>
      <c r="E615" s="271"/>
      <c r="F615" s="152"/>
      <c r="G615" s="162"/>
      <c r="H615" s="107" t="s">
        <v>166</v>
      </c>
    </row>
    <row r="616" spans="1:8" s="229" customFormat="1" ht="44.25" customHeight="1" thickBot="1">
      <c r="A616" s="996" t="s">
        <v>613</v>
      </c>
      <c r="B616" s="997"/>
      <c r="C616" s="997"/>
      <c r="D616" s="997"/>
      <c r="E616" s="997"/>
      <c r="F616" s="998"/>
      <c r="G616" s="598" t="s">
        <v>159</v>
      </c>
      <c r="H616" s="138" t="s">
        <v>84</v>
      </c>
    </row>
    <row r="617" spans="1:8" ht="15" thickBot="1">
      <c r="A617" s="183"/>
      <c r="B617" s="183"/>
      <c r="C617" s="183"/>
      <c r="D617" s="266"/>
      <c r="E617" s="267"/>
      <c r="F617" s="150"/>
      <c r="G617" s="593"/>
      <c r="H617" s="837"/>
    </row>
    <row r="618" spans="1:8" ht="17.25" customHeight="1" thickBot="1">
      <c r="A618" s="198"/>
      <c r="B618" s="199">
        <v>1</v>
      </c>
      <c r="C618" s="1006" t="s">
        <v>399</v>
      </c>
      <c r="D618" s="1007"/>
      <c r="E618" s="1007"/>
      <c r="F618" s="1007"/>
      <c r="G618" s="1007"/>
      <c r="H618" s="138">
        <f>SUM(H619:H623)</f>
        <v>7000</v>
      </c>
    </row>
    <row r="619" spans="1:8" ht="17.25" customHeight="1">
      <c r="A619" s="306"/>
      <c r="B619" s="307"/>
      <c r="C619" s="307">
        <v>1</v>
      </c>
      <c r="D619" s="957" t="s">
        <v>160</v>
      </c>
      <c r="E619" s="1004"/>
      <c r="F619" s="1005"/>
      <c r="G619" s="499" t="s">
        <v>149</v>
      </c>
      <c r="H619" s="457">
        <v>0</v>
      </c>
    </row>
    <row r="620" spans="1:8" ht="17.25" customHeight="1">
      <c r="A620" s="310"/>
      <c r="C620" s="34">
        <v>2</v>
      </c>
      <c r="D620" s="1000" t="s">
        <v>148</v>
      </c>
      <c r="E620" s="1001"/>
      <c r="F620" s="1002"/>
      <c r="G620" s="499" t="s">
        <v>150</v>
      </c>
      <c r="H620" s="457">
        <v>0</v>
      </c>
    </row>
    <row r="621" spans="1:8" ht="17.25" customHeight="1">
      <c r="A621" s="310"/>
      <c r="C621" s="34">
        <v>3</v>
      </c>
      <c r="D621" s="1000" t="s">
        <v>161</v>
      </c>
      <c r="E621" s="1001"/>
      <c r="F621" s="1002"/>
      <c r="G621" s="499" t="s">
        <v>151</v>
      </c>
      <c r="H621" s="457">
        <v>7000</v>
      </c>
    </row>
    <row r="622" spans="1:8" ht="17.25" customHeight="1">
      <c r="A622" s="310"/>
      <c r="C622" s="34">
        <v>4</v>
      </c>
      <c r="D622" s="1000" t="s">
        <v>162</v>
      </c>
      <c r="E622" s="1001"/>
      <c r="F622" s="1002"/>
      <c r="G622" s="499" t="s">
        <v>152</v>
      </c>
      <c r="H622" s="457">
        <v>0</v>
      </c>
    </row>
    <row r="623" spans="1:8" ht="17.25" customHeight="1">
      <c r="A623" s="310"/>
      <c r="C623" s="34">
        <v>5</v>
      </c>
      <c r="D623" s="1000" t="s">
        <v>405</v>
      </c>
      <c r="E623" s="1001"/>
      <c r="F623" s="1002"/>
      <c r="G623" s="499" t="s">
        <v>153</v>
      </c>
      <c r="H623" s="457">
        <f>SUM(H624)</f>
        <v>0</v>
      </c>
    </row>
    <row r="624" spans="1:8" ht="17.25" customHeight="1" thickBot="1">
      <c r="A624" s="310"/>
      <c r="D624" s="35">
        <v>12</v>
      </c>
      <c r="E624" s="1037" t="s">
        <v>376</v>
      </c>
      <c r="F624" s="1038"/>
      <c r="G624" s="499" t="s">
        <v>157</v>
      </c>
      <c r="H624" s="457">
        <v>0</v>
      </c>
    </row>
    <row r="625" spans="1:8" ht="17.25" customHeight="1" thickBot="1">
      <c r="A625" s="198"/>
      <c r="B625" s="199">
        <v>2</v>
      </c>
      <c r="C625" s="218" t="s">
        <v>401</v>
      </c>
      <c r="D625" s="54"/>
      <c r="E625" s="54"/>
      <c r="F625" s="506"/>
      <c r="G625" s="26"/>
      <c r="H625" s="138">
        <f>SUM(H626:H628)</f>
        <v>0</v>
      </c>
    </row>
    <row r="626" spans="1:8" ht="17.25" customHeight="1">
      <c r="A626" s="310"/>
      <c r="C626" s="34">
        <v>1</v>
      </c>
      <c r="D626" s="1003" t="s">
        <v>163</v>
      </c>
      <c r="E626" s="1035"/>
      <c r="F626" s="1036"/>
      <c r="G626" s="499" t="s">
        <v>154</v>
      </c>
      <c r="H626" s="457">
        <v>0</v>
      </c>
    </row>
    <row r="627" spans="1:8" ht="17.25" customHeight="1">
      <c r="A627" s="310"/>
      <c r="C627" s="34">
        <v>2</v>
      </c>
      <c r="D627" s="1000" t="s">
        <v>164</v>
      </c>
      <c r="E627" s="954"/>
      <c r="F627" s="955"/>
      <c r="G627" s="499" t="s">
        <v>155</v>
      </c>
      <c r="H627" s="457">
        <v>0</v>
      </c>
    </row>
    <row r="628" spans="1:8" ht="17.25" customHeight="1">
      <c r="A628" s="310"/>
      <c r="C628" s="34">
        <v>3</v>
      </c>
      <c r="D628" s="1000" t="s">
        <v>165</v>
      </c>
      <c r="E628" s="954"/>
      <c r="F628" s="955"/>
      <c r="G628" s="499" t="s">
        <v>156</v>
      </c>
      <c r="H628" s="457">
        <v>0</v>
      </c>
    </row>
    <row r="629" spans="1:8" ht="17.25" customHeight="1" thickBot="1">
      <c r="A629" s="1041" t="s">
        <v>431</v>
      </c>
      <c r="B629" s="1027"/>
      <c r="C629" s="1027"/>
      <c r="D629" s="1027"/>
      <c r="E629" s="1027"/>
      <c r="F629" s="1028"/>
      <c r="G629" s="580" t="s">
        <v>158</v>
      </c>
      <c r="H629" s="830">
        <f>SUM(H618+H625)</f>
        <v>7000</v>
      </c>
    </row>
    <row r="630" spans="1:8" ht="17.25" customHeight="1" thickBot="1">
      <c r="A630" s="198"/>
      <c r="B630" s="199">
        <v>3</v>
      </c>
      <c r="C630" s="225" t="s">
        <v>402</v>
      </c>
      <c r="D630" s="46"/>
      <c r="E630" s="66"/>
      <c r="F630" s="517"/>
      <c r="G630" s="28"/>
      <c r="H630" s="804">
        <f>SUM(H631)</f>
        <v>0</v>
      </c>
    </row>
    <row r="631" spans="1:8" ht="17.25" customHeight="1" thickBot="1">
      <c r="A631" s="576"/>
      <c r="B631" s="223"/>
      <c r="C631" s="223"/>
      <c r="D631" s="49">
        <v>5</v>
      </c>
      <c r="E631" s="952" t="s">
        <v>187</v>
      </c>
      <c r="F631" s="953"/>
      <c r="G631" s="467" t="s">
        <v>188</v>
      </c>
      <c r="H631" s="797">
        <v>0</v>
      </c>
    </row>
    <row r="632" spans="1:8" s="208" customFormat="1" ht="17.25" customHeight="1" thickBot="1">
      <c r="A632" s="948" t="s">
        <v>432</v>
      </c>
      <c r="B632" s="994"/>
      <c r="C632" s="994"/>
      <c r="D632" s="994"/>
      <c r="E632" s="994"/>
      <c r="F632" s="994"/>
      <c r="G632" s="994"/>
      <c r="H632" s="463">
        <f>SUM(H629+H630)</f>
        <v>7000</v>
      </c>
    </row>
    <row r="633" spans="4:8" ht="14.25">
      <c r="D633" s="268"/>
      <c r="E633" s="269"/>
      <c r="F633" s="4"/>
      <c r="G633" s="165"/>
      <c r="H633" s="98"/>
    </row>
    <row r="634" spans="1:8" ht="15" thickBot="1">
      <c r="A634" s="186"/>
      <c r="B634" s="186"/>
      <c r="C634" s="186"/>
      <c r="D634" s="270"/>
      <c r="E634" s="271"/>
      <c r="F634" s="152"/>
      <c r="G634" s="162"/>
      <c r="H634" s="107" t="s">
        <v>166</v>
      </c>
    </row>
    <row r="635" spans="1:8" s="229" customFormat="1" ht="45" customHeight="1" thickBot="1">
      <c r="A635" s="996" t="s">
        <v>614</v>
      </c>
      <c r="B635" s="997"/>
      <c r="C635" s="997"/>
      <c r="D635" s="997"/>
      <c r="E635" s="997"/>
      <c r="F635" s="998"/>
      <c r="G635" s="598" t="s">
        <v>159</v>
      </c>
      <c r="H635" s="138" t="s">
        <v>84</v>
      </c>
    </row>
    <row r="636" spans="1:8" ht="15" thickBot="1">
      <c r="A636" s="183"/>
      <c r="B636" s="183"/>
      <c r="C636" s="183"/>
      <c r="D636" s="266"/>
      <c r="E636" s="267"/>
      <c r="F636" s="150"/>
      <c r="G636" s="593"/>
      <c r="H636" s="837"/>
    </row>
    <row r="637" spans="1:8" ht="17.25" customHeight="1" thickBot="1">
      <c r="A637" s="198"/>
      <c r="B637" s="199">
        <v>1</v>
      </c>
      <c r="C637" s="1006" t="s">
        <v>399</v>
      </c>
      <c r="D637" s="1007"/>
      <c r="E637" s="1007"/>
      <c r="F637" s="1007"/>
      <c r="G637" s="1007"/>
      <c r="H637" s="138">
        <f>SUM(H638:H642)</f>
        <v>10000</v>
      </c>
    </row>
    <row r="638" spans="1:8" ht="17.25" customHeight="1">
      <c r="A638" s="306"/>
      <c r="B638" s="307"/>
      <c r="C638" s="307">
        <v>1</v>
      </c>
      <c r="D638" s="957" t="s">
        <v>160</v>
      </c>
      <c r="E638" s="1004"/>
      <c r="F638" s="1005"/>
      <c r="G638" s="499" t="s">
        <v>149</v>
      </c>
      <c r="H638" s="457">
        <v>0</v>
      </c>
    </row>
    <row r="639" spans="1:8" ht="17.25" customHeight="1">
      <c r="A639" s="310"/>
      <c r="C639" s="34">
        <v>2</v>
      </c>
      <c r="D639" s="1000" t="s">
        <v>148</v>
      </c>
      <c r="E639" s="1001"/>
      <c r="F639" s="1002"/>
      <c r="G639" s="499" t="s">
        <v>150</v>
      </c>
      <c r="H639" s="457">
        <v>0</v>
      </c>
    </row>
    <row r="640" spans="1:8" ht="17.25" customHeight="1">
      <c r="A640" s="310"/>
      <c r="C640" s="34">
        <v>3</v>
      </c>
      <c r="D640" s="1000" t="s">
        <v>161</v>
      </c>
      <c r="E640" s="1001"/>
      <c r="F640" s="1002"/>
      <c r="G640" s="499" t="s">
        <v>151</v>
      </c>
      <c r="H640" s="457">
        <v>10000</v>
      </c>
    </row>
    <row r="641" spans="1:8" ht="17.25" customHeight="1">
      <c r="A641" s="310"/>
      <c r="C641" s="34">
        <v>4</v>
      </c>
      <c r="D641" s="1000" t="s">
        <v>162</v>
      </c>
      <c r="E641" s="1001"/>
      <c r="F641" s="1002"/>
      <c r="G641" s="499" t="s">
        <v>152</v>
      </c>
      <c r="H641" s="457">
        <v>0</v>
      </c>
    </row>
    <row r="642" spans="1:8" ht="17.25" customHeight="1">
      <c r="A642" s="310"/>
      <c r="C642" s="34">
        <v>5</v>
      </c>
      <c r="D642" s="1000" t="s">
        <v>405</v>
      </c>
      <c r="E642" s="1001"/>
      <c r="F642" s="1002"/>
      <c r="G642" s="499" t="s">
        <v>153</v>
      </c>
      <c r="H642" s="457">
        <f>SUM(H643)</f>
        <v>0</v>
      </c>
    </row>
    <row r="643" spans="1:8" ht="17.25" customHeight="1" thickBot="1">
      <c r="A643" s="310"/>
      <c r="D643" s="35">
        <v>12</v>
      </c>
      <c r="E643" s="1037" t="s">
        <v>376</v>
      </c>
      <c r="F643" s="1038"/>
      <c r="G643" s="499" t="s">
        <v>157</v>
      </c>
      <c r="H643" s="457">
        <v>0</v>
      </c>
    </row>
    <row r="644" spans="1:8" ht="17.25" customHeight="1" thickBot="1">
      <c r="A644" s="198"/>
      <c r="B644" s="199">
        <v>2</v>
      </c>
      <c r="C644" s="218" t="s">
        <v>401</v>
      </c>
      <c r="D644" s="54"/>
      <c r="E644" s="54"/>
      <c r="F644" s="506"/>
      <c r="G644" s="26"/>
      <c r="H644" s="138">
        <f>SUM(H645:H647)</f>
        <v>0</v>
      </c>
    </row>
    <row r="645" spans="1:8" ht="17.25" customHeight="1">
      <c r="A645" s="310"/>
      <c r="C645" s="34">
        <v>1</v>
      </c>
      <c r="D645" s="1003" t="s">
        <v>163</v>
      </c>
      <c r="E645" s="1035"/>
      <c r="F645" s="1036"/>
      <c r="G645" s="499" t="s">
        <v>154</v>
      </c>
      <c r="H645" s="457">
        <v>0</v>
      </c>
    </row>
    <row r="646" spans="1:8" ht="17.25" customHeight="1">
      <c r="A646" s="310"/>
      <c r="C646" s="34">
        <v>2</v>
      </c>
      <c r="D646" s="1000" t="s">
        <v>164</v>
      </c>
      <c r="E646" s="954"/>
      <c r="F646" s="955"/>
      <c r="G646" s="499" t="s">
        <v>155</v>
      </c>
      <c r="H646" s="457">
        <v>0</v>
      </c>
    </row>
    <row r="647" spans="1:8" ht="17.25" customHeight="1">
      <c r="A647" s="310"/>
      <c r="C647" s="34">
        <v>3</v>
      </c>
      <c r="D647" s="1000" t="s">
        <v>165</v>
      </c>
      <c r="E647" s="954"/>
      <c r="F647" s="955"/>
      <c r="G647" s="499" t="s">
        <v>156</v>
      </c>
      <c r="H647" s="457">
        <v>0</v>
      </c>
    </row>
    <row r="648" spans="1:8" ht="17.25" customHeight="1" thickBot="1">
      <c r="A648" s="1041" t="s">
        <v>431</v>
      </c>
      <c r="B648" s="1027"/>
      <c r="C648" s="1027"/>
      <c r="D648" s="1027"/>
      <c r="E648" s="1027"/>
      <c r="F648" s="1028"/>
      <c r="G648" s="580" t="s">
        <v>158</v>
      </c>
      <c r="H648" s="830">
        <f>SUM(H637+H644)</f>
        <v>10000</v>
      </c>
    </row>
    <row r="649" spans="1:8" ht="17.25" customHeight="1" thickBot="1">
      <c r="A649" s="198"/>
      <c r="B649" s="199">
        <v>3</v>
      </c>
      <c r="C649" s="225" t="s">
        <v>402</v>
      </c>
      <c r="D649" s="46"/>
      <c r="E649" s="66"/>
      <c r="F649" s="517"/>
      <c r="G649" s="28"/>
      <c r="H649" s="804">
        <f>SUM(H650)</f>
        <v>0</v>
      </c>
    </row>
    <row r="650" spans="1:8" ht="17.25" customHeight="1" thickBot="1">
      <c r="A650" s="576"/>
      <c r="B650" s="223"/>
      <c r="C650" s="223"/>
      <c r="D650" s="49">
        <v>5</v>
      </c>
      <c r="E650" s="952" t="s">
        <v>187</v>
      </c>
      <c r="F650" s="953"/>
      <c r="G650" s="467" t="s">
        <v>188</v>
      </c>
      <c r="H650" s="797">
        <v>0</v>
      </c>
    </row>
    <row r="651" spans="1:8" s="208" customFormat="1" ht="17.25" customHeight="1" thickBot="1">
      <c r="A651" s="948" t="s">
        <v>432</v>
      </c>
      <c r="B651" s="994"/>
      <c r="C651" s="994"/>
      <c r="D651" s="994"/>
      <c r="E651" s="994"/>
      <c r="F651" s="994"/>
      <c r="G651" s="994"/>
      <c r="H651" s="463">
        <f>SUM(H648+H649)</f>
        <v>10000</v>
      </c>
    </row>
    <row r="652" spans="4:8" ht="14.25">
      <c r="D652" s="268"/>
      <c r="E652" s="269"/>
      <c r="F652" s="4"/>
      <c r="G652" s="165"/>
      <c r="H652" s="98"/>
    </row>
    <row r="653" spans="1:8" ht="15" thickBot="1">
      <c r="A653" s="186"/>
      <c r="B653" s="186"/>
      <c r="C653" s="186"/>
      <c r="D653" s="270"/>
      <c r="E653" s="271"/>
      <c r="F653" s="152"/>
      <c r="G653" s="162"/>
      <c r="H653" s="107" t="s">
        <v>166</v>
      </c>
    </row>
    <row r="654" spans="1:8" s="229" customFormat="1" ht="52.5" customHeight="1" thickBot="1">
      <c r="A654" s="996" t="s">
        <v>615</v>
      </c>
      <c r="B654" s="997"/>
      <c r="C654" s="997"/>
      <c r="D654" s="997"/>
      <c r="E654" s="997"/>
      <c r="F654" s="998"/>
      <c r="G654" s="598" t="s">
        <v>159</v>
      </c>
      <c r="H654" s="138" t="s">
        <v>84</v>
      </c>
    </row>
    <row r="655" spans="1:8" ht="15" thickBot="1">
      <c r="A655" s="183"/>
      <c r="B655" s="183"/>
      <c r="C655" s="183"/>
      <c r="D655" s="266"/>
      <c r="E655" s="267"/>
      <c r="F655" s="150"/>
      <c r="G655" s="593"/>
      <c r="H655" s="837"/>
    </row>
    <row r="656" spans="1:8" ht="17.25" customHeight="1" thickBot="1">
      <c r="A656" s="198"/>
      <c r="B656" s="199">
        <v>1</v>
      </c>
      <c r="C656" s="1006" t="s">
        <v>399</v>
      </c>
      <c r="D656" s="1007"/>
      <c r="E656" s="1007"/>
      <c r="F656" s="1007"/>
      <c r="G656" s="1007"/>
      <c r="H656" s="138">
        <f>SUM(H657:H661)</f>
        <v>5500</v>
      </c>
    </row>
    <row r="657" spans="1:8" ht="17.25" customHeight="1">
      <c r="A657" s="306"/>
      <c r="B657" s="307"/>
      <c r="C657" s="307">
        <v>1</v>
      </c>
      <c r="D657" s="957" t="s">
        <v>160</v>
      </c>
      <c r="E657" s="1004"/>
      <c r="F657" s="1005"/>
      <c r="G657" s="499" t="s">
        <v>149</v>
      </c>
      <c r="H657" s="457">
        <v>0</v>
      </c>
    </row>
    <row r="658" spans="1:8" ht="17.25" customHeight="1">
      <c r="A658" s="310"/>
      <c r="C658" s="34">
        <v>2</v>
      </c>
      <c r="D658" s="1000" t="s">
        <v>148</v>
      </c>
      <c r="E658" s="1001"/>
      <c r="F658" s="1002"/>
      <c r="G658" s="499" t="s">
        <v>150</v>
      </c>
      <c r="H658" s="457">
        <v>0</v>
      </c>
    </row>
    <row r="659" spans="1:8" ht="17.25" customHeight="1">
      <c r="A659" s="310"/>
      <c r="C659" s="34">
        <v>3</v>
      </c>
      <c r="D659" s="1000" t="s">
        <v>161</v>
      </c>
      <c r="E659" s="1001"/>
      <c r="F659" s="1002"/>
      <c r="G659" s="499" t="s">
        <v>151</v>
      </c>
      <c r="H659" s="457">
        <v>5500</v>
      </c>
    </row>
    <row r="660" spans="1:8" ht="17.25" customHeight="1">
      <c r="A660" s="310"/>
      <c r="C660" s="34">
        <v>4</v>
      </c>
      <c r="D660" s="1000" t="s">
        <v>162</v>
      </c>
      <c r="E660" s="1001"/>
      <c r="F660" s="1002"/>
      <c r="G660" s="499" t="s">
        <v>152</v>
      </c>
      <c r="H660" s="457">
        <v>0</v>
      </c>
    </row>
    <row r="661" spans="1:8" ht="17.25" customHeight="1">
      <c r="A661" s="310"/>
      <c r="C661" s="34">
        <v>5</v>
      </c>
      <c r="D661" s="1000" t="s">
        <v>405</v>
      </c>
      <c r="E661" s="1001"/>
      <c r="F661" s="1002"/>
      <c r="G661" s="499" t="s">
        <v>153</v>
      </c>
      <c r="H661" s="457">
        <f>SUM(H662)</f>
        <v>0</v>
      </c>
    </row>
    <row r="662" spans="1:8" ht="17.25" customHeight="1" thickBot="1">
      <c r="A662" s="310"/>
      <c r="D662" s="35">
        <v>12</v>
      </c>
      <c r="E662" s="1037" t="s">
        <v>376</v>
      </c>
      <c r="F662" s="1038"/>
      <c r="G662" s="499" t="s">
        <v>157</v>
      </c>
      <c r="H662" s="457">
        <v>0</v>
      </c>
    </row>
    <row r="663" spans="1:8" ht="17.25" customHeight="1" thickBot="1">
      <c r="A663" s="198"/>
      <c r="B663" s="199">
        <v>2</v>
      </c>
      <c r="C663" s="218" t="s">
        <v>401</v>
      </c>
      <c r="D663" s="54"/>
      <c r="E663" s="54"/>
      <c r="F663" s="506"/>
      <c r="G663" s="26"/>
      <c r="H663" s="138">
        <f>SUM(H664:H666)</f>
        <v>0</v>
      </c>
    </row>
    <row r="664" spans="1:8" ht="17.25" customHeight="1">
      <c r="A664" s="310"/>
      <c r="C664" s="34">
        <v>1</v>
      </c>
      <c r="D664" s="1003" t="s">
        <v>163</v>
      </c>
      <c r="E664" s="1035"/>
      <c r="F664" s="1036"/>
      <c r="G664" s="499" t="s">
        <v>154</v>
      </c>
      <c r="H664" s="457">
        <v>0</v>
      </c>
    </row>
    <row r="665" spans="1:8" ht="17.25" customHeight="1">
      <c r="A665" s="310"/>
      <c r="C665" s="34">
        <v>2</v>
      </c>
      <c r="D665" s="1000" t="s">
        <v>164</v>
      </c>
      <c r="E665" s="954"/>
      <c r="F665" s="955"/>
      <c r="G665" s="499" t="s">
        <v>155</v>
      </c>
      <c r="H665" s="457">
        <v>0</v>
      </c>
    </row>
    <row r="666" spans="1:8" ht="17.25" customHeight="1">
      <c r="A666" s="310"/>
      <c r="C666" s="34">
        <v>3</v>
      </c>
      <c r="D666" s="1000" t="s">
        <v>165</v>
      </c>
      <c r="E666" s="954"/>
      <c r="F666" s="955"/>
      <c r="G666" s="499" t="s">
        <v>156</v>
      </c>
      <c r="H666" s="457">
        <v>0</v>
      </c>
    </row>
    <row r="667" spans="1:8" ht="17.25" customHeight="1" thickBot="1">
      <c r="A667" s="1041" t="s">
        <v>431</v>
      </c>
      <c r="B667" s="1027"/>
      <c r="C667" s="1027"/>
      <c r="D667" s="1027"/>
      <c r="E667" s="1027"/>
      <c r="F667" s="1028"/>
      <c r="G667" s="580" t="s">
        <v>158</v>
      </c>
      <c r="H667" s="830">
        <f>SUM(H656+H663)</f>
        <v>5500</v>
      </c>
    </row>
    <row r="668" spans="1:8" ht="17.25" customHeight="1" thickBot="1">
      <c r="A668" s="198"/>
      <c r="B668" s="199">
        <v>3</v>
      </c>
      <c r="C668" s="225" t="s">
        <v>402</v>
      </c>
      <c r="D668" s="46"/>
      <c r="E668" s="66"/>
      <c r="F668" s="517"/>
      <c r="G668" s="28"/>
      <c r="H668" s="804">
        <f>SUM(H669)</f>
        <v>0</v>
      </c>
    </row>
    <row r="669" spans="1:8" ht="17.25" customHeight="1" thickBot="1">
      <c r="A669" s="576"/>
      <c r="B669" s="223"/>
      <c r="C669" s="223"/>
      <c r="D669" s="49">
        <v>5</v>
      </c>
      <c r="E669" s="952" t="s">
        <v>187</v>
      </c>
      <c r="F669" s="953"/>
      <c r="G669" s="467" t="s">
        <v>188</v>
      </c>
      <c r="H669" s="797">
        <v>0</v>
      </c>
    </row>
    <row r="670" spans="1:8" s="208" customFormat="1" ht="17.25" customHeight="1" thickBot="1">
      <c r="A670" s="948" t="s">
        <v>432</v>
      </c>
      <c r="B670" s="994"/>
      <c r="C670" s="994"/>
      <c r="D670" s="994"/>
      <c r="E670" s="994"/>
      <c r="F670" s="994"/>
      <c r="G670" s="994"/>
      <c r="H670" s="463">
        <f>SUM(H667+H668)</f>
        <v>5500</v>
      </c>
    </row>
    <row r="671" spans="1:8" s="166" customFormat="1" ht="14.25">
      <c r="A671" s="214"/>
      <c r="B671" s="214"/>
      <c r="C671" s="214"/>
      <c r="D671" s="344"/>
      <c r="E671" s="345"/>
      <c r="F671" s="346"/>
      <c r="G671" s="347"/>
      <c r="H671" s="348"/>
    </row>
    <row r="672" spans="1:8" s="166" customFormat="1" ht="14.25">
      <c r="A672" s="214"/>
      <c r="B672" s="214"/>
      <c r="C672" s="214"/>
      <c r="D672" s="344"/>
      <c r="E672" s="345"/>
      <c r="F672" s="346"/>
      <c r="G672" s="347"/>
      <c r="H672" s="348"/>
    </row>
    <row r="673" spans="1:8" s="166" customFormat="1" ht="15" thickBot="1">
      <c r="A673" s="214"/>
      <c r="B673" s="214"/>
      <c r="C673" s="214"/>
      <c r="D673" s="344"/>
      <c r="E673" s="345"/>
      <c r="F673" s="346"/>
      <c r="G673" s="347"/>
      <c r="H673" s="343" t="s">
        <v>166</v>
      </c>
    </row>
    <row r="674" spans="1:8" s="229" customFormat="1" ht="30.75" customHeight="1" thickBot="1">
      <c r="A674" s="996" t="s">
        <v>512</v>
      </c>
      <c r="B674" s="997"/>
      <c r="C674" s="997"/>
      <c r="D674" s="997"/>
      <c r="E674" s="997"/>
      <c r="F674" s="998"/>
      <c r="G674" s="598" t="s">
        <v>159</v>
      </c>
      <c r="H674" s="138" t="s">
        <v>84</v>
      </c>
    </row>
    <row r="675" spans="1:8" ht="20.25" customHeight="1" thickBot="1">
      <c r="A675" s="323"/>
      <c r="B675" s="324"/>
      <c r="C675" s="324"/>
      <c r="D675" s="595"/>
      <c r="E675" s="596"/>
      <c r="F675" s="599"/>
      <c r="G675" s="594"/>
      <c r="H675" s="837"/>
    </row>
    <row r="676" spans="1:8" s="272" customFormat="1" ht="20.25" customHeight="1" thickBot="1">
      <c r="A676" s="177"/>
      <c r="B676" s="178">
        <v>1</v>
      </c>
      <c r="C676" s="179" t="s">
        <v>392</v>
      </c>
      <c r="D676" s="40"/>
      <c r="E676" s="61"/>
      <c r="F676" s="6"/>
      <c r="G676" s="600"/>
      <c r="H676" s="843">
        <f>SUM(H537+H484+H409+H334+H159)</f>
        <v>1281363</v>
      </c>
    </row>
    <row r="677" spans="1:8" ht="19.5" customHeight="1">
      <c r="A677" s="442"/>
      <c r="B677" s="443"/>
      <c r="C677" s="441">
        <v>2</v>
      </c>
      <c r="D677" s="436" t="s">
        <v>340</v>
      </c>
      <c r="E677" s="436"/>
      <c r="F677" s="588"/>
      <c r="G677" s="585" t="s">
        <v>223</v>
      </c>
      <c r="H677" s="834">
        <f>SUM(H410+H160)</f>
        <v>162087</v>
      </c>
    </row>
    <row r="678" spans="1:8" ht="19.5" customHeight="1">
      <c r="A678" s="310"/>
      <c r="D678" s="437">
        <v>1</v>
      </c>
      <c r="E678" s="191" t="s">
        <v>339</v>
      </c>
      <c r="F678" s="589"/>
      <c r="G678" s="586" t="s">
        <v>215</v>
      </c>
      <c r="H678" s="844">
        <f>SUM(H411+H161)</f>
        <v>160087</v>
      </c>
    </row>
    <row r="679" spans="1:9" s="229" customFormat="1" ht="17.25" customHeight="1" thickBot="1">
      <c r="A679" s="438"/>
      <c r="B679" s="439"/>
      <c r="C679" s="440"/>
      <c r="D679" s="224">
        <v>6</v>
      </c>
      <c r="E679" s="981" t="s">
        <v>221</v>
      </c>
      <c r="F679" s="982"/>
      <c r="G679" s="587" t="s">
        <v>222</v>
      </c>
      <c r="H679" s="840">
        <f>SUM(H412+H162)</f>
        <v>2000</v>
      </c>
      <c r="I679" s="435"/>
    </row>
    <row r="680" spans="1:8" s="272" customFormat="1" ht="20.25" customHeight="1" thickBot="1">
      <c r="A680" s="273"/>
      <c r="B680" s="274"/>
      <c r="C680" s="274">
        <v>3</v>
      </c>
      <c r="D680" s="1079" t="s">
        <v>345</v>
      </c>
      <c r="E680" s="1080"/>
      <c r="F680" s="1081"/>
      <c r="G680" s="604" t="s">
        <v>273</v>
      </c>
      <c r="H680" s="845">
        <f>SUM(H538+H485+H414+H335+H200)</f>
        <v>121066</v>
      </c>
    </row>
    <row r="681" spans="1:8" s="272" customFormat="1" ht="20.25" customHeight="1">
      <c r="A681" s="608"/>
      <c r="B681" s="275"/>
      <c r="C681" s="275"/>
      <c r="D681" s="268"/>
      <c r="E681" s="269">
        <v>2</v>
      </c>
      <c r="F681" s="609" t="s">
        <v>255</v>
      </c>
      <c r="G681" s="605" t="s">
        <v>256</v>
      </c>
      <c r="H681" s="656">
        <f>SUM(H486+H415+H336+H202)</f>
        <v>826</v>
      </c>
    </row>
    <row r="682" spans="1:8" s="272" customFormat="1" ht="20.25" customHeight="1">
      <c r="A682" s="608"/>
      <c r="B682" s="275"/>
      <c r="C682" s="275"/>
      <c r="D682" s="268"/>
      <c r="E682" s="269">
        <v>3</v>
      </c>
      <c r="F682" s="609" t="s">
        <v>568</v>
      </c>
      <c r="G682" s="605" t="s">
        <v>258</v>
      </c>
      <c r="H682" s="656">
        <f>SUM(H539+H203)</f>
        <v>1435</v>
      </c>
    </row>
    <row r="683" spans="1:8" s="272" customFormat="1" ht="20.25" customHeight="1">
      <c r="A683" s="608"/>
      <c r="B683" s="275"/>
      <c r="C683" s="275"/>
      <c r="D683" s="268"/>
      <c r="E683" s="269">
        <v>4</v>
      </c>
      <c r="F683" s="609" t="s">
        <v>259</v>
      </c>
      <c r="G683" s="605" t="s">
        <v>260</v>
      </c>
      <c r="H683" s="656">
        <f>SUM(H487+H337+H204)</f>
        <v>44127</v>
      </c>
    </row>
    <row r="684" spans="1:8" s="272" customFormat="1" ht="20.25" customHeight="1">
      <c r="A684" s="608"/>
      <c r="B684" s="275"/>
      <c r="C684" s="275"/>
      <c r="D684" s="268"/>
      <c r="E684" s="269">
        <v>5</v>
      </c>
      <c r="F684" s="609" t="s">
        <v>261</v>
      </c>
      <c r="G684" s="605" t="s">
        <v>262</v>
      </c>
      <c r="H684" s="656">
        <f>SUM(H489+H416+H338+H208)</f>
        <v>12788</v>
      </c>
    </row>
    <row r="685" spans="1:8" s="272" customFormat="1" ht="20.25" customHeight="1">
      <c r="A685" s="608"/>
      <c r="B685" s="275"/>
      <c r="C685" s="275"/>
      <c r="D685" s="268"/>
      <c r="E685" s="269">
        <v>6</v>
      </c>
      <c r="F685" s="609" t="s">
        <v>263</v>
      </c>
      <c r="G685" s="605" t="s">
        <v>264</v>
      </c>
      <c r="H685" s="656">
        <f>SUM(H540+H490+H417+H339+H209)</f>
        <v>11390</v>
      </c>
    </row>
    <row r="686" spans="1:8" s="272" customFormat="1" ht="20.25" customHeight="1">
      <c r="A686" s="608"/>
      <c r="B686" s="275"/>
      <c r="C686" s="275"/>
      <c r="D686" s="268"/>
      <c r="E686" s="269">
        <v>8</v>
      </c>
      <c r="F686" s="609" t="s">
        <v>267</v>
      </c>
      <c r="G686" s="605" t="s">
        <v>268</v>
      </c>
      <c r="H686" s="656">
        <f>SUM(H491+H418+H340+H211)</f>
        <v>50000</v>
      </c>
    </row>
    <row r="687" spans="1:8" s="272" customFormat="1" ht="20.25" customHeight="1" thickBot="1">
      <c r="A687" s="608"/>
      <c r="B687" s="275"/>
      <c r="C687" s="275"/>
      <c r="D687" s="268"/>
      <c r="E687" s="269">
        <v>10</v>
      </c>
      <c r="F687" s="609" t="s">
        <v>271</v>
      </c>
      <c r="G687" s="605" t="s">
        <v>272</v>
      </c>
      <c r="H687" s="656">
        <f>SUM(H492+H419+H341+H213)</f>
        <v>500</v>
      </c>
    </row>
    <row r="688" spans="1:8" s="272" customFormat="1" ht="20.25" customHeight="1" thickBot="1">
      <c r="A688" s="276"/>
      <c r="B688" s="206"/>
      <c r="C688" s="206">
        <v>4</v>
      </c>
      <c r="D688" s="1133" t="s">
        <v>347</v>
      </c>
      <c r="E688" s="1134"/>
      <c r="F688" s="1120"/>
      <c r="G688" s="606" t="s">
        <v>288</v>
      </c>
      <c r="H688" s="846">
        <f>SUM(H420+H214)</f>
        <v>28210</v>
      </c>
    </row>
    <row r="689" spans="1:8" s="272" customFormat="1" ht="20.25" customHeight="1">
      <c r="A689" s="610"/>
      <c r="B689" s="305"/>
      <c r="C689" s="305"/>
      <c r="D689" s="430"/>
      <c r="E689" s="269">
        <v>2</v>
      </c>
      <c r="F689" s="609" t="s">
        <v>444</v>
      </c>
      <c r="G689" s="605" t="s">
        <v>286</v>
      </c>
      <c r="H689" s="656">
        <v>221</v>
      </c>
    </row>
    <row r="690" spans="1:8" s="272" customFormat="1" ht="20.25" customHeight="1" thickBot="1">
      <c r="A690" s="611"/>
      <c r="B690" s="612"/>
      <c r="C690" s="612"/>
      <c r="D690" s="613"/>
      <c r="E690" s="614">
        <v>3</v>
      </c>
      <c r="F690" s="615" t="s">
        <v>562</v>
      </c>
      <c r="G690" s="607" t="s">
        <v>287</v>
      </c>
      <c r="H690" s="847">
        <f>SUM(H421+H217)</f>
        <v>0</v>
      </c>
    </row>
    <row r="691" spans="1:8" s="272" customFormat="1" ht="20.25" customHeight="1" thickBot="1">
      <c r="A691" s="177"/>
      <c r="B691" s="178">
        <v>2</v>
      </c>
      <c r="C691" s="1166" t="s">
        <v>393</v>
      </c>
      <c r="D691" s="1167"/>
      <c r="E691" s="1167"/>
      <c r="F691" s="1167"/>
      <c r="G691" s="1168"/>
      <c r="H691" s="445">
        <f>SUM(H226)</f>
        <v>89593</v>
      </c>
    </row>
    <row r="692" spans="1:8" s="272" customFormat="1" ht="20.25" customHeight="1" thickBot="1">
      <c r="A692" s="276"/>
      <c r="B692" s="206"/>
      <c r="C692" s="206">
        <v>1</v>
      </c>
      <c r="D692" s="1133" t="s">
        <v>341</v>
      </c>
      <c r="E692" s="1134"/>
      <c r="F692" s="1120"/>
      <c r="G692" s="606" t="s">
        <v>231</v>
      </c>
      <c r="H692" s="846">
        <f>SUM(H227)</f>
        <v>86443</v>
      </c>
    </row>
    <row r="693" spans="1:8" s="238" customFormat="1" ht="20.25" customHeight="1" thickBot="1">
      <c r="A693" s="276"/>
      <c r="B693" s="206"/>
      <c r="C693" s="206">
        <v>2</v>
      </c>
      <c r="D693" s="1133" t="s">
        <v>346</v>
      </c>
      <c r="E693" s="1134"/>
      <c r="F693" s="1120"/>
      <c r="G693" s="606" t="s">
        <v>284</v>
      </c>
      <c r="H693" s="846">
        <f>SUM(H233)</f>
        <v>0</v>
      </c>
    </row>
    <row r="694" spans="1:8" s="238" customFormat="1" ht="20.25" customHeight="1" thickBot="1">
      <c r="A694" s="276"/>
      <c r="B694" s="206"/>
      <c r="C694" s="206">
        <v>3</v>
      </c>
      <c r="D694" s="1133" t="s">
        <v>348</v>
      </c>
      <c r="E694" s="1134"/>
      <c r="F694" s="1120"/>
      <c r="G694" s="606" t="s">
        <v>293</v>
      </c>
      <c r="H694" s="846">
        <f>SUM(H239)</f>
        <v>3150</v>
      </c>
    </row>
    <row r="695" spans="1:8" ht="20.25" customHeight="1" thickBot="1">
      <c r="A695" s="188"/>
      <c r="B695" s="189"/>
      <c r="C695" s="189"/>
      <c r="D695" s="116"/>
      <c r="E695" s="16">
        <v>2</v>
      </c>
      <c r="F695" s="609" t="s">
        <v>449</v>
      </c>
      <c r="G695" s="530" t="s">
        <v>290</v>
      </c>
      <c r="H695" s="824">
        <f>SUM(H241)</f>
        <v>3150</v>
      </c>
    </row>
    <row r="696" spans="1:8" s="208" customFormat="1" ht="20.25" customHeight="1" thickBot="1">
      <c r="A696" s="278"/>
      <c r="B696" s="279"/>
      <c r="C696" s="279"/>
      <c r="D696" s="280"/>
      <c r="E696" s="281">
        <v>3</v>
      </c>
      <c r="F696" s="618" t="s">
        <v>291</v>
      </c>
      <c r="G696" s="606" t="s">
        <v>292</v>
      </c>
      <c r="H696" s="848">
        <f>SUM(H246)</f>
        <v>0</v>
      </c>
    </row>
    <row r="697" spans="1:8" s="272" customFormat="1" ht="20.25" customHeight="1" thickBot="1">
      <c r="A697" s="1163" t="s">
        <v>394</v>
      </c>
      <c r="B697" s="1164"/>
      <c r="C697" s="1164"/>
      <c r="D697" s="1164"/>
      <c r="E697" s="1164"/>
      <c r="F697" s="1165"/>
      <c r="G697" s="616" t="s">
        <v>294</v>
      </c>
      <c r="H697" s="849">
        <f>SUM(H541+H493+H422+H342+H248)</f>
        <v>1370956</v>
      </c>
    </row>
    <row r="698" spans="1:8" s="272" customFormat="1" ht="20.25" customHeight="1" thickBot="1">
      <c r="A698" s="177"/>
      <c r="B698" s="178">
        <v>3</v>
      </c>
      <c r="C698" s="1166" t="s">
        <v>395</v>
      </c>
      <c r="D698" s="1167"/>
      <c r="E698" s="1167"/>
      <c r="F698" s="1171"/>
      <c r="G698" s="397" t="s">
        <v>338</v>
      </c>
      <c r="H698" s="850">
        <f>SUM(H494+H423+H343+H250)</f>
        <v>1400000</v>
      </c>
    </row>
    <row r="699" spans="1:8" s="272" customFormat="1" ht="20.25" customHeight="1" thickBot="1">
      <c r="A699" s="276"/>
      <c r="B699" s="206"/>
      <c r="C699" s="206">
        <v>1</v>
      </c>
      <c r="D699" s="1172" t="s">
        <v>352</v>
      </c>
      <c r="E699" s="1173"/>
      <c r="F699" s="1174"/>
      <c r="G699" s="603" t="s">
        <v>326</v>
      </c>
      <c r="H699" s="851">
        <f>SUM(H495+H424+H344+H251)</f>
        <v>1400000</v>
      </c>
    </row>
    <row r="700" spans="1:8" s="272" customFormat="1" ht="20.25" customHeight="1" thickBot="1">
      <c r="A700" s="276"/>
      <c r="B700" s="206"/>
      <c r="C700" s="206"/>
      <c r="D700" s="282">
        <v>3</v>
      </c>
      <c r="E700" s="1119" t="s">
        <v>351</v>
      </c>
      <c r="F700" s="1120"/>
      <c r="G700" s="603" t="s">
        <v>315</v>
      </c>
      <c r="H700" s="846">
        <f>SUM(H496+H425+H345+H261)</f>
        <v>1400000</v>
      </c>
    </row>
    <row r="701" spans="1:8" s="272" customFormat="1" ht="20.25" customHeight="1">
      <c r="A701" s="608"/>
      <c r="B701" s="275"/>
      <c r="C701" s="275"/>
      <c r="D701" s="268"/>
      <c r="E701" s="269">
        <v>1</v>
      </c>
      <c r="F701" s="609" t="s">
        <v>311</v>
      </c>
      <c r="G701" s="617" t="s">
        <v>312</v>
      </c>
      <c r="H701" s="852">
        <f>SUM(H497+H426+H346+H262)</f>
        <v>1400000</v>
      </c>
    </row>
    <row r="702" spans="1:8" s="283" customFormat="1" ht="20.25" customHeight="1" thickBot="1">
      <c r="A702" s="611"/>
      <c r="B702" s="612"/>
      <c r="C702" s="612"/>
      <c r="D702" s="619">
        <v>6</v>
      </c>
      <c r="E702" s="1082" t="s">
        <v>320</v>
      </c>
      <c r="F702" s="1083"/>
      <c r="G702" s="617" t="s">
        <v>321</v>
      </c>
      <c r="H702" s="852">
        <f>SUM(H498+H427+H347+H266)</f>
        <v>0</v>
      </c>
    </row>
    <row r="703" spans="1:8" s="272" customFormat="1" ht="20.25" customHeight="1">
      <c r="A703" s="1102" t="s">
        <v>419</v>
      </c>
      <c r="B703" s="1162"/>
      <c r="C703" s="1162"/>
      <c r="D703" s="1162"/>
      <c r="E703" s="1162"/>
      <c r="F703" s="1162"/>
      <c r="G703" s="936"/>
      <c r="H703" s="849">
        <f>SUM(H541+H499+H428+H348+H275)</f>
        <v>2770956</v>
      </c>
    </row>
    <row r="704" spans="1:8" s="272" customFormat="1" ht="20.25" customHeight="1" thickBot="1">
      <c r="A704" s="20"/>
      <c r="B704" s="32"/>
      <c r="C704" s="32"/>
      <c r="D704" s="55"/>
      <c r="E704" s="56"/>
      <c r="F704" s="32"/>
      <c r="G704" s="32"/>
      <c r="H704" s="853"/>
    </row>
    <row r="705" spans="1:8" s="272" customFormat="1" ht="20.25" customHeight="1" thickBot="1">
      <c r="A705" s="276"/>
      <c r="B705" s="206">
        <v>1</v>
      </c>
      <c r="C705" s="1006" t="s">
        <v>399</v>
      </c>
      <c r="D705" s="1007"/>
      <c r="E705" s="1007"/>
      <c r="F705" s="1007"/>
      <c r="G705" s="1007"/>
      <c r="H705" s="854">
        <f>SUM(H656+H637+H618+H599+H580+H561+H543+H520+H501+H466+H448+H430+H350+H277+H372+H391)</f>
        <v>1447902</v>
      </c>
    </row>
    <row r="706" spans="1:8" s="272" customFormat="1" ht="20.25" customHeight="1">
      <c r="A706" s="623"/>
      <c r="B706" s="624"/>
      <c r="C706" s="624">
        <v>1</v>
      </c>
      <c r="D706" s="1053" t="s">
        <v>160</v>
      </c>
      <c r="E706" s="1054"/>
      <c r="F706" s="1055"/>
      <c r="G706" s="620" t="s">
        <v>149</v>
      </c>
      <c r="H706" s="855">
        <f>SUM(H657+H638+H619+H600+H581+H562+H544+H521+H502+H467+H449+H431+H392+H373+H351+H278)</f>
        <v>50688</v>
      </c>
    </row>
    <row r="707" spans="1:8" s="272" customFormat="1" ht="20.25" customHeight="1">
      <c r="A707" s="608"/>
      <c r="B707" s="275"/>
      <c r="C707" s="275">
        <v>2</v>
      </c>
      <c r="D707" s="938" t="s">
        <v>148</v>
      </c>
      <c r="E707" s="939"/>
      <c r="F707" s="940"/>
      <c r="G707" s="620" t="s">
        <v>150</v>
      </c>
      <c r="H707" s="856">
        <f>SUM(H658+H639+H620+H601+H582+H563+H545+H522+H503+H468+H450+H432+H352+H279+H374+H393)</f>
        <v>16979</v>
      </c>
    </row>
    <row r="708" spans="1:8" s="272" customFormat="1" ht="20.25" customHeight="1">
      <c r="A708" s="608"/>
      <c r="B708" s="275"/>
      <c r="C708" s="275">
        <v>3</v>
      </c>
      <c r="D708" s="938" t="s">
        <v>161</v>
      </c>
      <c r="E708" s="939"/>
      <c r="F708" s="940"/>
      <c r="G708" s="620" t="s">
        <v>151</v>
      </c>
      <c r="H708" s="857">
        <f>SUM(H659+H640+H621+H602+H583+H564+H546+H523+H504+H469+H451+H433+H353+H280+H375+H394)</f>
        <v>262657</v>
      </c>
    </row>
    <row r="709" spans="1:8" s="272" customFormat="1" ht="20.25" customHeight="1">
      <c r="A709" s="608"/>
      <c r="B709" s="275"/>
      <c r="C709" s="275">
        <v>4</v>
      </c>
      <c r="D709" s="938" t="s">
        <v>162</v>
      </c>
      <c r="E709" s="939"/>
      <c r="F709" s="940"/>
      <c r="G709" s="620" t="s">
        <v>152</v>
      </c>
      <c r="H709" s="856">
        <f>SUM(H660+H641+H622+H603+H584+H565+H547+H524+H505+H470+H452+H434+H354+H281+H376+H395)</f>
        <v>50000</v>
      </c>
    </row>
    <row r="710" spans="1:8" s="272" customFormat="1" ht="20.25" customHeight="1">
      <c r="A710" s="608"/>
      <c r="B710" s="275"/>
      <c r="C710" s="275">
        <v>5</v>
      </c>
      <c r="D710" s="938" t="s">
        <v>405</v>
      </c>
      <c r="E710" s="939"/>
      <c r="F710" s="940"/>
      <c r="G710" s="620" t="s">
        <v>153</v>
      </c>
      <c r="H710" s="856">
        <f>SUM(H661+H642+H623+H604+H585+H566+H548+H525+H506+H471+H453+H435+H355+H282+H377+H396)</f>
        <v>1067578</v>
      </c>
    </row>
    <row r="711" spans="1:8" s="272" customFormat="1" ht="20.25" customHeight="1">
      <c r="A711" s="608"/>
      <c r="B711" s="275"/>
      <c r="C711" s="275"/>
      <c r="D711" s="268">
        <v>12</v>
      </c>
      <c r="E711" s="1015" t="s">
        <v>376</v>
      </c>
      <c r="F711" s="1016"/>
      <c r="G711" s="620" t="s">
        <v>157</v>
      </c>
      <c r="H711" s="857">
        <f>SUM(H662+H643+H624+H605+H586+H567+H549+H526+H507+H472+H454+H436+H356+H283+H378+H397+H291)</f>
        <v>808863</v>
      </c>
    </row>
    <row r="712" spans="1:8" ht="20.25" customHeight="1">
      <c r="A712" s="310"/>
      <c r="D712" s="35"/>
      <c r="E712" s="930" t="s">
        <v>507</v>
      </c>
      <c r="F712" s="931"/>
      <c r="G712" s="498"/>
      <c r="H712" s="856"/>
    </row>
    <row r="713" spans="1:8" ht="20.25" customHeight="1" thickBot="1">
      <c r="A713" s="407"/>
      <c r="B713" s="222"/>
      <c r="C713" s="186"/>
      <c r="D713" s="187"/>
      <c r="E713" s="932" t="s">
        <v>508</v>
      </c>
      <c r="F713" s="933"/>
      <c r="G713" s="577"/>
      <c r="H713" s="858"/>
    </row>
    <row r="714" spans="1:8" s="272" customFormat="1" ht="20.25" customHeight="1" thickBot="1">
      <c r="A714" s="276"/>
      <c r="B714" s="206">
        <v>2</v>
      </c>
      <c r="C714" s="218" t="s">
        <v>401</v>
      </c>
      <c r="D714" s="54"/>
      <c r="E714" s="54"/>
      <c r="F714" s="506"/>
      <c r="G714" s="26"/>
      <c r="H714" s="854">
        <f>SUM(H663+H644+H625+H606+H587+H568+H550+H527+H508+H473+H455+H437+H359+H296+H379+H398)</f>
        <v>811020</v>
      </c>
    </row>
    <row r="715" spans="1:8" s="272" customFormat="1" ht="20.25" customHeight="1">
      <c r="A715" s="608"/>
      <c r="B715" s="275"/>
      <c r="C715" s="275">
        <v>1</v>
      </c>
      <c r="D715" s="1078" t="s">
        <v>163</v>
      </c>
      <c r="E715" s="1035"/>
      <c r="F715" s="1036"/>
      <c r="G715" s="620" t="s">
        <v>154</v>
      </c>
      <c r="H715" s="855">
        <f>H1119</f>
        <v>219385</v>
      </c>
    </row>
    <row r="716" spans="1:8" s="272" customFormat="1" ht="20.25" customHeight="1">
      <c r="A716" s="608"/>
      <c r="B716" s="275"/>
      <c r="C716" s="275">
        <v>2</v>
      </c>
      <c r="D716" s="938" t="s">
        <v>164</v>
      </c>
      <c r="E716" s="954"/>
      <c r="F716" s="955"/>
      <c r="G716" s="620" t="s">
        <v>155</v>
      </c>
      <c r="H716" s="856">
        <f>H1120</f>
        <v>143479</v>
      </c>
    </row>
    <row r="717" spans="1:8" s="272" customFormat="1" ht="20.25" customHeight="1" thickBot="1">
      <c r="A717" s="625"/>
      <c r="B717" s="277"/>
      <c r="C717" s="277">
        <v>3</v>
      </c>
      <c r="D717" s="1182" t="s">
        <v>165</v>
      </c>
      <c r="E717" s="1183"/>
      <c r="F717" s="1110"/>
      <c r="G717" s="621" t="s">
        <v>156</v>
      </c>
      <c r="H717" s="859">
        <f>SUM(H666+H647+H628+H609+H590+H571+H554+H530+H511+H476+H458+H440+H363+H299+H382+H401)</f>
        <v>448156</v>
      </c>
    </row>
    <row r="718" spans="1:8" s="272" customFormat="1" ht="20.25" customHeight="1" thickBot="1">
      <c r="A718" s="1020" t="s">
        <v>431</v>
      </c>
      <c r="B718" s="1052"/>
      <c r="C718" s="1052"/>
      <c r="D718" s="1052"/>
      <c r="E718" s="1052"/>
      <c r="F718" s="1184"/>
      <c r="G718" s="622" t="s">
        <v>158</v>
      </c>
      <c r="H718" s="860">
        <f>SUM(H667+H648+H629+H610+H591+H572+H555+H531+H512+H477+H459+H441+H364+H307+H383+H402)</f>
        <v>2258922</v>
      </c>
    </row>
    <row r="719" spans="1:8" s="272" customFormat="1" ht="20.25" customHeight="1" thickBot="1">
      <c r="A719" s="276"/>
      <c r="B719" s="206">
        <v>3</v>
      </c>
      <c r="C719" s="225" t="s">
        <v>402</v>
      </c>
      <c r="D719" s="44"/>
      <c r="E719" s="54"/>
      <c r="F719" s="626"/>
      <c r="G719" s="602"/>
      <c r="H719" s="861">
        <f>SUM(H668+H649+H630+H611+H592+H573+H556+H532+H513+H478+H460+H442+H365+H308+H384+H403)</f>
        <v>512034</v>
      </c>
    </row>
    <row r="720" spans="1:8" s="272" customFormat="1" ht="20.25" customHeight="1" thickBot="1">
      <c r="A720" s="611"/>
      <c r="B720" s="612"/>
      <c r="C720" s="612"/>
      <c r="D720" s="627">
        <v>5</v>
      </c>
      <c r="E720" s="1077" t="s">
        <v>187</v>
      </c>
      <c r="F720" s="953"/>
      <c r="G720" s="603" t="s">
        <v>188</v>
      </c>
      <c r="H720" s="861">
        <f>SUM(H669+H650+H631+H612+H593+H574+H557+H533+H514+H479+H461+H443+H366+H320+H385+H404)</f>
        <v>512034</v>
      </c>
    </row>
    <row r="721" spans="1:8" s="272" customFormat="1" ht="20.25" customHeight="1" thickBot="1">
      <c r="A721" s="1020" t="s">
        <v>432</v>
      </c>
      <c r="B721" s="1052"/>
      <c r="C721" s="1052"/>
      <c r="D721" s="1052"/>
      <c r="E721" s="1052"/>
      <c r="F721" s="1052"/>
      <c r="G721" s="1052"/>
      <c r="H721" s="862">
        <f>SUM(H670+H651+H632+H613+H594+H575+H558+H534+H515+H480+H462+H444+H367+H310+H330+H386+H405)</f>
        <v>2770956</v>
      </c>
    </row>
    <row r="722" spans="1:8" ht="15">
      <c r="A722" s="214"/>
      <c r="B722" s="214"/>
      <c r="C722" s="214"/>
      <c r="D722" s="215"/>
      <c r="E722" s="216"/>
      <c r="F722" s="14"/>
      <c r="G722" s="213"/>
      <c r="H722" s="95"/>
    </row>
    <row r="723" spans="1:8" ht="15">
      <c r="A723" s="214"/>
      <c r="B723" s="214"/>
      <c r="C723" s="214"/>
      <c r="D723" s="215"/>
      <c r="E723" s="216"/>
      <c r="F723" s="14"/>
      <c r="G723" s="213"/>
      <c r="H723" s="95"/>
    </row>
    <row r="724" spans="1:8" ht="14.25">
      <c r="A724" s="962" t="s">
        <v>631</v>
      </c>
      <c r="B724" s="934"/>
      <c r="C724" s="934"/>
      <c r="D724" s="934"/>
      <c r="E724" s="934"/>
      <c r="F724" s="934"/>
      <c r="G724" s="934"/>
      <c r="H724" s="166"/>
    </row>
    <row r="725" spans="1:8" ht="15">
      <c r="A725" s="214"/>
      <c r="B725" s="214"/>
      <c r="C725" s="214"/>
      <c r="D725" s="215"/>
      <c r="E725" s="216"/>
      <c r="F725" s="14"/>
      <c r="G725" s="213"/>
      <c r="H725" s="95"/>
    </row>
    <row r="726" spans="1:8" ht="15.75" thickBot="1">
      <c r="A726" s="214"/>
      <c r="B726" s="214"/>
      <c r="C726" s="214"/>
      <c r="D726" s="215"/>
      <c r="E726" s="216"/>
      <c r="F726" s="14"/>
      <c r="G726" s="213"/>
      <c r="H726" s="343" t="s">
        <v>166</v>
      </c>
    </row>
    <row r="727" spans="1:8" ht="57" customHeight="1" thickBot="1">
      <c r="A727" s="1012" t="s">
        <v>576</v>
      </c>
      <c r="B727" s="1013"/>
      <c r="C727" s="1013"/>
      <c r="D727" s="1013"/>
      <c r="E727" s="1013"/>
      <c r="F727" s="1014"/>
      <c r="G727" s="632" t="s">
        <v>159</v>
      </c>
      <c r="H727" s="138" t="s">
        <v>84</v>
      </c>
    </row>
    <row r="728" spans="1:8" ht="20.25" customHeight="1">
      <c r="A728" s="312"/>
      <c r="B728" s="183"/>
      <c r="C728" s="183"/>
      <c r="D728" s="264"/>
      <c r="E728" s="265"/>
      <c r="F728" s="628"/>
      <c r="G728" s="633"/>
      <c r="H728" s="863"/>
    </row>
    <row r="729" spans="1:8" ht="20.25" customHeight="1">
      <c r="A729" s="312"/>
      <c r="B729" s="183"/>
      <c r="C729" s="183"/>
      <c r="D729" s="264"/>
      <c r="E729" s="265">
        <v>1</v>
      </c>
      <c r="F729" s="629" t="s">
        <v>594</v>
      </c>
      <c r="G729" s="633" t="s">
        <v>157</v>
      </c>
      <c r="H729" s="829">
        <f>SUM(H294)</f>
        <v>13168</v>
      </c>
    </row>
    <row r="730" spans="1:8" ht="20.25" customHeight="1">
      <c r="A730" s="312"/>
      <c r="B730" s="183"/>
      <c r="C730" s="183"/>
      <c r="D730" s="264"/>
      <c r="E730" s="265">
        <v>2</v>
      </c>
      <c r="F730" s="629" t="s">
        <v>96</v>
      </c>
      <c r="G730" s="633" t="s">
        <v>157</v>
      </c>
      <c r="H730" s="829">
        <f>SUM(H356+H293)</f>
        <v>12355</v>
      </c>
    </row>
    <row r="731" spans="1:8" ht="20.25" customHeight="1">
      <c r="A731" s="312"/>
      <c r="B731" s="183"/>
      <c r="C731" s="183"/>
      <c r="D731" s="264"/>
      <c r="E731" s="265">
        <v>3</v>
      </c>
      <c r="F731" s="629" t="s">
        <v>100</v>
      </c>
      <c r="G731" s="633" t="s">
        <v>101</v>
      </c>
      <c r="H731" s="829">
        <f>SUM(H107)</f>
        <v>7891</v>
      </c>
    </row>
    <row r="732" spans="1:8" ht="20.25" customHeight="1">
      <c r="A732" s="312"/>
      <c r="B732" s="183"/>
      <c r="C732" s="183"/>
      <c r="D732" s="264"/>
      <c r="E732" s="265">
        <v>4</v>
      </c>
      <c r="F732" s="629" t="s">
        <v>577</v>
      </c>
      <c r="G732" s="633" t="s">
        <v>157</v>
      </c>
      <c r="H732" s="829">
        <v>100000</v>
      </c>
    </row>
    <row r="733" spans="1:8" ht="20.25" customHeight="1">
      <c r="A733" s="312"/>
      <c r="B733" s="183"/>
      <c r="C733" s="183"/>
      <c r="D733" s="264"/>
      <c r="E733" s="265">
        <v>5</v>
      </c>
      <c r="F733" s="629" t="s">
        <v>578</v>
      </c>
      <c r="G733" s="633" t="s">
        <v>157</v>
      </c>
      <c r="H733" s="829">
        <v>50000</v>
      </c>
    </row>
    <row r="734" spans="1:8" ht="20.25" customHeight="1">
      <c r="A734" s="312"/>
      <c r="B734" s="183"/>
      <c r="C734" s="183"/>
      <c r="D734" s="264"/>
      <c r="E734" s="265">
        <v>6</v>
      </c>
      <c r="F734" s="629" t="s">
        <v>579</v>
      </c>
      <c r="G734" s="633" t="s">
        <v>157</v>
      </c>
      <c r="H734" s="829">
        <v>1000</v>
      </c>
    </row>
    <row r="735" spans="1:8" ht="20.25" customHeight="1">
      <c r="A735" s="310"/>
      <c r="D735" s="190"/>
      <c r="E735" s="257">
        <v>7</v>
      </c>
      <c r="F735" s="630" t="s">
        <v>593</v>
      </c>
      <c r="G735" s="634" t="s">
        <v>157</v>
      </c>
      <c r="H735" s="797">
        <v>62340</v>
      </c>
    </row>
    <row r="736" spans="1:8" ht="20.25" customHeight="1">
      <c r="A736" s="310"/>
      <c r="D736" s="190"/>
      <c r="E736" s="257">
        <v>8</v>
      </c>
      <c r="F736" s="630" t="s">
        <v>102</v>
      </c>
      <c r="G736" s="634" t="s">
        <v>157</v>
      </c>
      <c r="H736" s="797">
        <v>560000</v>
      </c>
    </row>
    <row r="737" spans="1:8" ht="20.25" customHeight="1" thickBot="1">
      <c r="A737" s="407"/>
      <c r="B737" s="222"/>
      <c r="C737" s="222"/>
      <c r="D737" s="233"/>
      <c r="E737" s="284">
        <v>9</v>
      </c>
      <c r="F737" s="631" t="s">
        <v>103</v>
      </c>
      <c r="G737" s="635" t="s">
        <v>157</v>
      </c>
      <c r="H737" s="864">
        <v>10000</v>
      </c>
    </row>
    <row r="738" spans="1:8" ht="20.25" customHeight="1" thickBot="1">
      <c r="A738" s="198"/>
      <c r="B738" s="199"/>
      <c r="C738" s="199"/>
      <c r="D738" s="207"/>
      <c r="E738" s="286"/>
      <c r="F738" s="590" t="s">
        <v>580</v>
      </c>
      <c r="G738" s="636" t="s">
        <v>157</v>
      </c>
      <c r="H738" s="824">
        <f>SUM(H729:H737)</f>
        <v>816754</v>
      </c>
    </row>
    <row r="739" spans="1:8" ht="20.25" customHeight="1">
      <c r="A739" s="183"/>
      <c r="B739" s="183"/>
      <c r="C739" s="183"/>
      <c r="D739" s="264"/>
      <c r="E739" s="265"/>
      <c r="F739" s="12"/>
      <c r="G739" s="184"/>
      <c r="H739" s="96"/>
    </row>
    <row r="740" spans="4:8" ht="20.25" customHeight="1">
      <c r="D740" s="190"/>
      <c r="E740" s="257"/>
      <c r="F740" s="3"/>
      <c r="G740" s="191"/>
      <c r="H740" s="93"/>
    </row>
    <row r="741" spans="1:8" ht="15">
      <c r="A741" s="258"/>
      <c r="B741" s="259"/>
      <c r="C741" s="259"/>
      <c r="D741" s="260"/>
      <c r="E741" s="261"/>
      <c r="F741" s="122"/>
      <c r="G741" s="287"/>
      <c r="H741" s="123"/>
    </row>
    <row r="742" spans="1:8" ht="15">
      <c r="A742" s="962" t="s">
        <v>632</v>
      </c>
      <c r="B742" s="934"/>
      <c r="C742" s="934"/>
      <c r="D742" s="934"/>
      <c r="E742" s="934"/>
      <c r="F742" s="934"/>
      <c r="G742" s="934"/>
      <c r="H742" s="95"/>
    </row>
    <row r="743" spans="1:8" ht="15" thickBot="1">
      <c r="A743" s="962"/>
      <c r="B743" s="934"/>
      <c r="C743" s="934"/>
      <c r="D743" s="934"/>
      <c r="E743" s="934"/>
      <c r="F743" s="934"/>
      <c r="G743" s="934"/>
      <c r="H743" s="36" t="s">
        <v>166</v>
      </c>
    </row>
    <row r="744" spans="1:8" ht="50.25" customHeight="1" thickBot="1">
      <c r="A744" s="1033" t="s">
        <v>1</v>
      </c>
      <c r="B744" s="1034"/>
      <c r="C744" s="1034"/>
      <c r="D744" s="1034"/>
      <c r="E744" s="1034"/>
      <c r="F744" s="1034"/>
      <c r="G744" s="1034"/>
      <c r="H744" s="865"/>
    </row>
    <row r="745" spans="1:8" ht="16.5" customHeight="1" thickBot="1">
      <c r="A745" s="288"/>
      <c r="B745" s="289"/>
      <c r="C745" s="289"/>
      <c r="D745" s="289"/>
      <c r="E745" s="289"/>
      <c r="F745" s="289"/>
      <c r="G745" s="289"/>
      <c r="H745" s="290"/>
    </row>
    <row r="746" spans="1:8" ht="54.75" customHeight="1" thickBot="1">
      <c r="A746" s="1012" t="s">
        <v>85</v>
      </c>
      <c r="B746" s="1029"/>
      <c r="C746" s="1029"/>
      <c r="D746" s="1029"/>
      <c r="E746" s="1029"/>
      <c r="F746" s="1030"/>
      <c r="G746" s="639" t="s">
        <v>159</v>
      </c>
      <c r="H746" s="138" t="s">
        <v>84</v>
      </c>
    </row>
    <row r="747" spans="1:8" ht="17.25" customHeight="1" thickBot="1">
      <c r="A747" s="177"/>
      <c r="B747" s="178">
        <v>1</v>
      </c>
      <c r="C747" s="179" t="s">
        <v>392</v>
      </c>
      <c r="D747" s="40"/>
      <c r="E747" s="61"/>
      <c r="F747" s="538"/>
      <c r="G747" s="29"/>
      <c r="H747" s="445">
        <f>SUM(H754+H762+H748+H750)</f>
        <v>160</v>
      </c>
    </row>
    <row r="748" spans="1:8" ht="20.25" customHeight="1" thickBot="1">
      <c r="A748" s="180"/>
      <c r="B748" s="181"/>
      <c r="C748" s="182">
        <v>2</v>
      </c>
      <c r="D748" s="356" t="s">
        <v>340</v>
      </c>
      <c r="E748" s="356"/>
      <c r="F748" s="539"/>
      <c r="G748" s="529" t="s">
        <v>223</v>
      </c>
      <c r="H748" s="456">
        <f>SUM(H749)</f>
        <v>0</v>
      </c>
    </row>
    <row r="749" spans="1:8" ht="19.5" customHeight="1" thickBot="1">
      <c r="A749" s="316"/>
      <c r="B749" s="317"/>
      <c r="C749" s="317"/>
      <c r="D749" s="318">
        <v>6</v>
      </c>
      <c r="E749" s="1189" t="s">
        <v>221</v>
      </c>
      <c r="F749" s="1190"/>
      <c r="G749" s="640" t="s">
        <v>222</v>
      </c>
      <c r="H749" s="866">
        <f>SUM(H891)</f>
        <v>0</v>
      </c>
    </row>
    <row r="750" spans="1:8" ht="19.5" customHeight="1" thickBot="1">
      <c r="A750" s="188"/>
      <c r="B750" s="189">
        <v>2</v>
      </c>
      <c r="C750" s="1042" t="s">
        <v>76</v>
      </c>
      <c r="D750" s="1043"/>
      <c r="E750" s="1043"/>
      <c r="F750" s="1044"/>
      <c r="G750" s="530" t="s">
        <v>252</v>
      </c>
      <c r="H750" s="145">
        <f>SUM(H752)</f>
        <v>50</v>
      </c>
    </row>
    <row r="751" spans="1:8" ht="19.5" customHeight="1" thickBot="1">
      <c r="A751" s="643"/>
      <c r="B751" s="370"/>
      <c r="C751" s="371">
        <v>4</v>
      </c>
      <c r="D751" s="1031" t="s">
        <v>78</v>
      </c>
      <c r="E751" s="1031"/>
      <c r="F751" s="1032"/>
      <c r="G751" s="638" t="s">
        <v>251</v>
      </c>
      <c r="H751" s="867">
        <f>SUM(H752)</f>
        <v>50</v>
      </c>
    </row>
    <row r="752" spans="1:8" ht="19.5" customHeight="1" thickBot="1">
      <c r="A752" s="306"/>
      <c r="B752" s="307"/>
      <c r="C752" s="967" t="s">
        <v>77</v>
      </c>
      <c r="D752" s="968"/>
      <c r="E752" s="968"/>
      <c r="F752" s="969"/>
      <c r="G752" s="556" t="s">
        <v>561</v>
      </c>
      <c r="H752" s="814">
        <v>50</v>
      </c>
    </row>
    <row r="753" spans="1:8" ht="17.25" customHeight="1" thickBot="1">
      <c r="A753" s="273"/>
      <c r="B753" s="274"/>
      <c r="C753" s="357"/>
      <c r="D753" s="358"/>
      <c r="E753" s="359"/>
      <c r="F753" s="644"/>
      <c r="G753" s="25"/>
      <c r="H753" s="845"/>
    </row>
    <row r="754" spans="1:8" ht="17.25" customHeight="1" thickBot="1">
      <c r="A754" s="182"/>
      <c r="B754" s="194"/>
      <c r="C754" s="194">
        <v>3</v>
      </c>
      <c r="D754" s="949" t="s">
        <v>345</v>
      </c>
      <c r="E754" s="950"/>
      <c r="F754" s="951"/>
      <c r="G754" s="529" t="s">
        <v>273</v>
      </c>
      <c r="H754" s="456">
        <f>SUM(H756:H761)</f>
        <v>110</v>
      </c>
    </row>
    <row r="755" spans="1:8" ht="17.25" customHeight="1">
      <c r="A755" s="645"/>
      <c r="B755" s="367"/>
      <c r="C755" s="367"/>
      <c r="D755" s="368"/>
      <c r="E755" s="369">
        <v>1</v>
      </c>
      <c r="F755" s="646" t="s">
        <v>74</v>
      </c>
      <c r="G755" s="641" t="s">
        <v>254</v>
      </c>
      <c r="H755" s="868">
        <v>0</v>
      </c>
    </row>
    <row r="756" spans="1:8" ht="17.25" customHeight="1">
      <c r="A756" s="310"/>
      <c r="D756" s="35"/>
      <c r="E756" s="185">
        <v>2</v>
      </c>
      <c r="F756" s="384" t="s">
        <v>255</v>
      </c>
      <c r="G756" s="129" t="s">
        <v>256</v>
      </c>
      <c r="H756" s="457">
        <v>0</v>
      </c>
    </row>
    <row r="757" spans="1:8" ht="17.25" customHeight="1">
      <c r="A757" s="310"/>
      <c r="D757" s="35"/>
      <c r="E757" s="185">
        <v>3</v>
      </c>
      <c r="F757" s="384" t="s">
        <v>568</v>
      </c>
      <c r="G757" s="129" t="s">
        <v>258</v>
      </c>
      <c r="H757" s="457">
        <v>100</v>
      </c>
    </row>
    <row r="758" spans="1:8" ht="17.25" customHeight="1">
      <c r="A758" s="310"/>
      <c r="D758" s="35"/>
      <c r="E758" s="185">
        <v>5</v>
      </c>
      <c r="F758" s="384" t="s">
        <v>261</v>
      </c>
      <c r="G758" s="129" t="s">
        <v>262</v>
      </c>
      <c r="H758" s="457">
        <v>0</v>
      </c>
    </row>
    <row r="759" spans="1:8" ht="17.25" customHeight="1">
      <c r="A759" s="310"/>
      <c r="D759" s="35"/>
      <c r="E759" s="185">
        <v>6</v>
      </c>
      <c r="F759" s="384" t="s">
        <v>263</v>
      </c>
      <c r="G759" s="129" t="s">
        <v>264</v>
      </c>
      <c r="H759" s="457">
        <v>10</v>
      </c>
    </row>
    <row r="760" spans="1:8" ht="17.25" customHeight="1">
      <c r="A760" s="310"/>
      <c r="D760" s="35"/>
      <c r="E760" s="185">
        <v>8</v>
      </c>
      <c r="F760" s="384" t="s">
        <v>267</v>
      </c>
      <c r="G760" s="129" t="s">
        <v>268</v>
      </c>
      <c r="H760" s="457">
        <v>0</v>
      </c>
    </row>
    <row r="761" spans="1:8" ht="17.25" customHeight="1" thickBot="1">
      <c r="A761" s="310"/>
      <c r="D761" s="35"/>
      <c r="E761" s="185">
        <v>10</v>
      </c>
      <c r="F761" s="384" t="s">
        <v>271</v>
      </c>
      <c r="G761" s="129" t="s">
        <v>272</v>
      </c>
      <c r="H761" s="457">
        <v>0</v>
      </c>
    </row>
    <row r="762" spans="1:8" ht="17.25" customHeight="1" thickBot="1">
      <c r="A762" s="198"/>
      <c r="B762" s="199"/>
      <c r="C762" s="199">
        <v>4</v>
      </c>
      <c r="D762" s="959" t="s">
        <v>347</v>
      </c>
      <c r="E762" s="977"/>
      <c r="F762" s="980"/>
      <c r="G762" s="534" t="s">
        <v>288</v>
      </c>
      <c r="H762" s="812">
        <f>SUM(H763)</f>
        <v>0</v>
      </c>
    </row>
    <row r="763" spans="1:8" ht="17.25" customHeight="1">
      <c r="A763" s="475"/>
      <c r="B763" s="186"/>
      <c r="C763" s="186"/>
      <c r="D763" s="156"/>
      <c r="E763" s="10">
        <v>3</v>
      </c>
      <c r="F763" s="562" t="s">
        <v>562</v>
      </c>
      <c r="G763" s="535" t="s">
        <v>287</v>
      </c>
      <c r="H763" s="461">
        <f>SUM(H764)</f>
        <v>0</v>
      </c>
    </row>
    <row r="764" spans="1:8" ht="17.25" customHeight="1">
      <c r="A764" s="310"/>
      <c r="D764" s="157"/>
      <c r="E764" s="77"/>
      <c r="F764" s="647" t="s">
        <v>6</v>
      </c>
      <c r="G764" s="642" t="s">
        <v>287</v>
      </c>
      <c r="H764" s="869">
        <v>0</v>
      </c>
    </row>
    <row r="765" spans="1:8" ht="17.25" customHeight="1" thickBot="1">
      <c r="A765" s="1026" t="s">
        <v>394</v>
      </c>
      <c r="B765" s="1027"/>
      <c r="C765" s="1027"/>
      <c r="D765" s="1027"/>
      <c r="E765" s="1027"/>
      <c r="F765" s="1028"/>
      <c r="G765" s="574" t="s">
        <v>294</v>
      </c>
      <c r="H765" s="830">
        <f>SUM(H747)</f>
        <v>160</v>
      </c>
    </row>
    <row r="766" spans="1:8" ht="17.25" customHeight="1" thickBot="1">
      <c r="A766" s="202"/>
      <c r="B766" s="203">
        <v>3</v>
      </c>
      <c r="C766" s="945" t="s">
        <v>395</v>
      </c>
      <c r="D766" s="1022"/>
      <c r="E766" s="1022"/>
      <c r="F766" s="1023"/>
      <c r="G766" s="464" t="s">
        <v>338</v>
      </c>
      <c r="H766" s="141">
        <f>SUM(H767)</f>
        <v>156666</v>
      </c>
    </row>
    <row r="767" spans="1:8" ht="17.25" customHeight="1" thickBot="1">
      <c r="A767" s="188"/>
      <c r="B767" s="189"/>
      <c r="C767" s="189">
        <v>1</v>
      </c>
      <c r="D767" s="1010" t="s">
        <v>352</v>
      </c>
      <c r="E767" s="1010"/>
      <c r="F767" s="1011"/>
      <c r="G767" s="465" t="s">
        <v>326</v>
      </c>
      <c r="H767" s="142">
        <f>SUM(H769+H770)</f>
        <v>156666</v>
      </c>
    </row>
    <row r="768" spans="1:8" s="208" customFormat="1" ht="17.25" customHeight="1" thickBot="1">
      <c r="A768" s="188"/>
      <c r="B768" s="189"/>
      <c r="C768" s="189"/>
      <c r="D768" s="207">
        <v>3</v>
      </c>
      <c r="E768" s="956" t="s">
        <v>351</v>
      </c>
      <c r="F768" s="992"/>
      <c r="G768" s="465" t="s">
        <v>315</v>
      </c>
      <c r="H768" s="145">
        <f>SUM(H769)</f>
        <v>0</v>
      </c>
    </row>
    <row r="769" spans="1:8" s="208" customFormat="1" ht="17.25" customHeight="1">
      <c r="A769" s="300"/>
      <c r="B769" s="210"/>
      <c r="C769" s="210"/>
      <c r="D769" s="35"/>
      <c r="E769" s="185">
        <v>1</v>
      </c>
      <c r="F769" s="384" t="s">
        <v>311</v>
      </c>
      <c r="G769" s="467" t="s">
        <v>312</v>
      </c>
      <c r="H769" s="457">
        <v>0</v>
      </c>
    </row>
    <row r="770" spans="1:8" s="166" customFormat="1" ht="17.25" customHeight="1" thickBot="1">
      <c r="A770" s="475"/>
      <c r="B770" s="186"/>
      <c r="C770" s="186"/>
      <c r="D770" s="187">
        <v>6</v>
      </c>
      <c r="E770" s="1024" t="s">
        <v>320</v>
      </c>
      <c r="F770" s="1025"/>
      <c r="G770" s="468" t="s">
        <v>321</v>
      </c>
      <c r="H770" s="461">
        <f>SUM(H789-H765)</f>
        <v>156666</v>
      </c>
    </row>
    <row r="771" spans="1:8" s="208" customFormat="1" ht="17.25" customHeight="1" thickBot="1">
      <c r="A771" s="1020" t="s">
        <v>86</v>
      </c>
      <c r="B771" s="1021"/>
      <c r="C771" s="1021"/>
      <c r="D771" s="1021"/>
      <c r="E771" s="1021"/>
      <c r="F771" s="1021"/>
      <c r="G771" s="1021"/>
      <c r="H771" s="870">
        <f>SUM(H766+H765)</f>
        <v>156826</v>
      </c>
    </row>
    <row r="772" spans="1:8" ht="17.25" customHeight="1" thickBot="1">
      <c r="A772" s="323"/>
      <c r="B772" s="324"/>
      <c r="C772" s="324"/>
      <c r="D772" s="582"/>
      <c r="E772" s="583"/>
      <c r="F772" s="584"/>
      <c r="G772" s="581"/>
      <c r="H772" s="832"/>
    </row>
    <row r="773" spans="1:8" ht="17.25" customHeight="1" thickBot="1">
      <c r="A773" s="198"/>
      <c r="B773" s="199">
        <v>1</v>
      </c>
      <c r="C773" s="1006" t="s">
        <v>399</v>
      </c>
      <c r="D773" s="1007"/>
      <c r="E773" s="1007"/>
      <c r="F773" s="1007"/>
      <c r="G773" s="1007"/>
      <c r="H773" s="138">
        <f>SUM(H774:H778)</f>
        <v>156826</v>
      </c>
    </row>
    <row r="774" spans="1:8" ht="17.25" customHeight="1">
      <c r="A774" s="306"/>
      <c r="B774" s="307"/>
      <c r="C774" s="307">
        <v>1</v>
      </c>
      <c r="D774" s="957" t="s">
        <v>160</v>
      </c>
      <c r="E774" s="1004"/>
      <c r="F774" s="1005"/>
      <c r="G774" s="499" t="s">
        <v>149</v>
      </c>
      <c r="H774" s="457">
        <v>93038</v>
      </c>
    </row>
    <row r="775" spans="1:8" ht="17.25" customHeight="1">
      <c r="A775" s="310"/>
      <c r="C775" s="34">
        <v>2</v>
      </c>
      <c r="D775" s="1000" t="s">
        <v>148</v>
      </c>
      <c r="E775" s="1001"/>
      <c r="F775" s="1002"/>
      <c r="G775" s="499" t="s">
        <v>150</v>
      </c>
      <c r="H775" s="457">
        <v>26368</v>
      </c>
    </row>
    <row r="776" spans="1:8" ht="17.25" customHeight="1">
      <c r="A776" s="310"/>
      <c r="C776" s="34">
        <v>3</v>
      </c>
      <c r="D776" s="1000" t="s">
        <v>161</v>
      </c>
      <c r="E776" s="1001"/>
      <c r="F776" s="1002"/>
      <c r="G776" s="499" t="s">
        <v>151</v>
      </c>
      <c r="H776" s="457">
        <v>35549</v>
      </c>
    </row>
    <row r="777" spans="1:8" ht="17.25" customHeight="1">
      <c r="A777" s="310"/>
      <c r="C777" s="34">
        <v>4</v>
      </c>
      <c r="D777" s="1000" t="s">
        <v>162</v>
      </c>
      <c r="E777" s="1001"/>
      <c r="F777" s="1002"/>
      <c r="G777" s="499" t="s">
        <v>152</v>
      </c>
      <c r="H777" s="457">
        <v>0</v>
      </c>
    </row>
    <row r="778" spans="1:8" ht="17.25" customHeight="1">
      <c r="A778" s="310"/>
      <c r="C778" s="34">
        <v>5</v>
      </c>
      <c r="D778" s="1000" t="s">
        <v>405</v>
      </c>
      <c r="E778" s="1001"/>
      <c r="F778" s="1002"/>
      <c r="G778" s="499" t="s">
        <v>153</v>
      </c>
      <c r="H778" s="457">
        <f>SUM(H779+H781)</f>
        <v>1871</v>
      </c>
    </row>
    <row r="779" spans="1:8" ht="17.25" customHeight="1">
      <c r="A779" s="310"/>
      <c r="D779" s="132">
        <v>2</v>
      </c>
      <c r="E779" s="1001" t="s">
        <v>590</v>
      </c>
      <c r="F779" s="955"/>
      <c r="G779" s="499" t="s">
        <v>364</v>
      </c>
      <c r="H779" s="446">
        <v>1871</v>
      </c>
    </row>
    <row r="780" spans="1:8" ht="17.25" customHeight="1" thickBot="1">
      <c r="A780" s="183"/>
      <c r="B780" s="222"/>
      <c r="C780" s="222"/>
      <c r="D780" s="651"/>
      <c r="E780" s="78"/>
      <c r="F780" s="1045" t="s">
        <v>97</v>
      </c>
      <c r="G780" s="931"/>
      <c r="H780" s="457">
        <v>1871</v>
      </c>
    </row>
    <row r="781" spans="1:15" ht="17.25" customHeight="1">
      <c r="A781" s="592"/>
      <c r="B781" s="306"/>
      <c r="C781" s="307"/>
      <c r="D781" s="308">
        <v>12</v>
      </c>
      <c r="E781" s="1003" t="s">
        <v>376</v>
      </c>
      <c r="F781" s="1090"/>
      <c r="G781" s="497" t="s">
        <v>157</v>
      </c>
      <c r="H781" s="801">
        <f>SUM(H783+H782)</f>
        <v>0</v>
      </c>
      <c r="O781" s="649"/>
    </row>
    <row r="782" spans="1:8" ht="17.25" customHeight="1">
      <c r="A782" s="650"/>
      <c r="B782" s="310"/>
      <c r="D782" s="35"/>
      <c r="E782" s="930" t="s">
        <v>507</v>
      </c>
      <c r="F782" s="931"/>
      <c r="G782" s="498" t="s">
        <v>516</v>
      </c>
      <c r="H782" s="801">
        <v>0</v>
      </c>
    </row>
    <row r="783" spans="1:8" ht="17.25" customHeight="1" thickBot="1">
      <c r="A783" s="214"/>
      <c r="B783" s="323"/>
      <c r="C783" s="223"/>
      <c r="D783" s="224"/>
      <c r="E783" s="932" t="s">
        <v>508</v>
      </c>
      <c r="F783" s="933"/>
      <c r="G783" s="577" t="s">
        <v>517</v>
      </c>
      <c r="H783" s="871">
        <v>0</v>
      </c>
    </row>
    <row r="784" spans="1:8" ht="17.25" customHeight="1" thickBot="1">
      <c r="A784" s="198"/>
      <c r="B784" s="199">
        <v>2</v>
      </c>
      <c r="C784" s="1006" t="s">
        <v>401</v>
      </c>
      <c r="D784" s="1007"/>
      <c r="E784" s="1007"/>
      <c r="F784" s="1007"/>
      <c r="G784" s="1007"/>
      <c r="H784" s="138">
        <f>SUM(H785+H787+H788)</f>
        <v>0</v>
      </c>
    </row>
    <row r="785" spans="1:8" ht="17.25" customHeight="1">
      <c r="A785" s="306"/>
      <c r="B785" s="307"/>
      <c r="C785" s="307">
        <v>1</v>
      </c>
      <c r="D785" s="1003" t="s">
        <v>163</v>
      </c>
      <c r="E785" s="1004"/>
      <c r="F785" s="1005"/>
      <c r="G785" s="499" t="s">
        <v>154</v>
      </c>
      <c r="H785" s="457">
        <f>SUM(H786)</f>
        <v>0</v>
      </c>
    </row>
    <row r="786" spans="1:8" ht="17.25" customHeight="1">
      <c r="A786" s="310"/>
      <c r="D786" s="161"/>
      <c r="E786" s="1046" t="s">
        <v>4</v>
      </c>
      <c r="F786" s="955"/>
      <c r="G786" s="499"/>
      <c r="H786" s="872">
        <v>0</v>
      </c>
    </row>
    <row r="787" spans="1:8" ht="17.25" customHeight="1">
      <c r="A787" s="310"/>
      <c r="C787" s="34">
        <v>2</v>
      </c>
      <c r="D787" s="1000" t="s">
        <v>164</v>
      </c>
      <c r="E787" s="1001"/>
      <c r="F787" s="1002"/>
      <c r="G787" s="499" t="s">
        <v>155</v>
      </c>
      <c r="H787" s="457">
        <v>0</v>
      </c>
    </row>
    <row r="788" spans="1:8" ht="17.25" customHeight="1">
      <c r="A788" s="310"/>
      <c r="C788" s="34">
        <v>3</v>
      </c>
      <c r="D788" s="1000" t="s">
        <v>165</v>
      </c>
      <c r="E788" s="1001"/>
      <c r="F788" s="1002"/>
      <c r="G788" s="499" t="s">
        <v>156</v>
      </c>
      <c r="H788" s="457">
        <v>0</v>
      </c>
    </row>
    <row r="789" spans="1:8" ht="17.25" customHeight="1" thickBot="1">
      <c r="A789" s="1041" t="s">
        <v>87</v>
      </c>
      <c r="B789" s="1027"/>
      <c r="C789" s="1027"/>
      <c r="D789" s="1027"/>
      <c r="E789" s="1027"/>
      <c r="F789" s="1028"/>
      <c r="G789" s="580" t="s">
        <v>158</v>
      </c>
      <c r="H789" s="830">
        <f>SUM(H784+H773)</f>
        <v>156826</v>
      </c>
    </row>
    <row r="790" spans="1:8" ht="17.25" customHeight="1" thickBot="1">
      <c r="A790" s="198"/>
      <c r="B790" s="199">
        <v>3</v>
      </c>
      <c r="C790" s="225" t="s">
        <v>402</v>
      </c>
      <c r="D790" s="46"/>
      <c r="E790" s="66"/>
      <c r="F790" s="517"/>
      <c r="G790" s="28"/>
      <c r="H790" s="804">
        <f>SUM(H791)</f>
        <v>0</v>
      </c>
    </row>
    <row r="791" spans="1:8" ht="17.25" customHeight="1" thickBot="1">
      <c r="A791" s="576"/>
      <c r="B791" s="223"/>
      <c r="C791" s="223"/>
      <c r="D791" s="49">
        <v>5</v>
      </c>
      <c r="E791" s="952" t="s">
        <v>187</v>
      </c>
      <c r="F791" s="953"/>
      <c r="G791" s="467" t="s">
        <v>188</v>
      </c>
      <c r="H791" s="797">
        <v>0</v>
      </c>
    </row>
    <row r="792" spans="1:8" s="208" customFormat="1" ht="17.25" customHeight="1" thickBot="1">
      <c r="A792" s="1106" t="s">
        <v>88</v>
      </c>
      <c r="B792" s="1112"/>
      <c r="C792" s="1112"/>
      <c r="D792" s="1112"/>
      <c r="E792" s="1112"/>
      <c r="F792" s="1112"/>
      <c r="G792" s="1112"/>
      <c r="H792" s="463">
        <f>SUM(H789+H790)</f>
        <v>156826</v>
      </c>
    </row>
    <row r="793" spans="1:8" s="208" customFormat="1" ht="17.25" customHeight="1">
      <c r="A793" s="213"/>
      <c r="B793" s="137"/>
      <c r="C793" s="137"/>
      <c r="D793" s="137"/>
      <c r="E793" s="137"/>
      <c r="F793" s="137"/>
      <c r="G793" s="137"/>
      <c r="H793" s="95"/>
    </row>
    <row r="794" spans="1:8" s="208" customFormat="1" ht="17.25" customHeight="1">
      <c r="A794" s="291"/>
      <c r="B794" s="130"/>
      <c r="C794" s="130"/>
      <c r="D794" s="130"/>
      <c r="E794" s="130"/>
      <c r="F794" s="130"/>
      <c r="G794" s="130"/>
      <c r="H794" s="350"/>
    </row>
    <row r="795" spans="1:8" s="208" customFormat="1" ht="17.25" customHeight="1">
      <c r="A795" s="962" t="s">
        <v>632</v>
      </c>
      <c r="B795" s="934"/>
      <c r="C795" s="934"/>
      <c r="D795" s="934"/>
      <c r="E795" s="934"/>
      <c r="F795" s="934"/>
      <c r="G795" s="934"/>
      <c r="H795" s="963"/>
    </row>
    <row r="796" spans="1:8" ht="15.75" thickBot="1">
      <c r="A796" s="214"/>
      <c r="B796" s="214"/>
      <c r="C796" s="214"/>
      <c r="D796" s="215"/>
      <c r="E796" s="216"/>
      <c r="F796" s="14"/>
      <c r="G796" s="213"/>
      <c r="H796" s="343" t="s">
        <v>166</v>
      </c>
    </row>
    <row r="797" spans="1:8" ht="54.75" customHeight="1" thickBot="1">
      <c r="A797" s="1017" t="s">
        <v>89</v>
      </c>
      <c r="B797" s="1013"/>
      <c r="C797" s="1013"/>
      <c r="D797" s="1013"/>
      <c r="E797" s="1013"/>
      <c r="F797" s="1014"/>
      <c r="G797" s="657" t="s">
        <v>159</v>
      </c>
      <c r="H797" s="138" t="s">
        <v>84</v>
      </c>
    </row>
    <row r="798" spans="1:8" s="272" customFormat="1" ht="20.25" customHeight="1" thickBot="1">
      <c r="A798" s="177"/>
      <c r="B798" s="178">
        <v>1</v>
      </c>
      <c r="C798" s="179" t="s">
        <v>392</v>
      </c>
      <c r="D798" s="40"/>
      <c r="E798" s="61"/>
      <c r="F798" s="6"/>
      <c r="G798" s="600"/>
      <c r="H798" s="445">
        <f aca="true" t="shared" si="6" ref="H798:H803">SUM(H747)</f>
        <v>160</v>
      </c>
    </row>
    <row r="799" spans="1:8" s="238" customFormat="1" ht="20.25" customHeight="1" thickBot="1">
      <c r="A799" s="372"/>
      <c r="B799" s="373"/>
      <c r="C799" s="273">
        <v>2</v>
      </c>
      <c r="D799" s="374" t="s">
        <v>340</v>
      </c>
      <c r="E799" s="374"/>
      <c r="F799" s="659"/>
      <c r="G799" s="604" t="s">
        <v>223</v>
      </c>
      <c r="H799" s="845">
        <f t="shared" si="6"/>
        <v>0</v>
      </c>
    </row>
    <row r="800" spans="1:8" s="238" customFormat="1" ht="19.5" customHeight="1" thickBot="1">
      <c r="A800" s="660"/>
      <c r="B800" s="375"/>
      <c r="C800" s="375"/>
      <c r="D800" s="376">
        <v>6</v>
      </c>
      <c r="E800" s="434" t="s">
        <v>221</v>
      </c>
      <c r="F800" s="661"/>
      <c r="G800" s="642" t="s">
        <v>222</v>
      </c>
      <c r="H800" s="845">
        <f t="shared" si="6"/>
        <v>0</v>
      </c>
    </row>
    <row r="801" spans="1:8" s="238" customFormat="1" ht="19.5" customHeight="1" thickBot="1">
      <c r="A801" s="276"/>
      <c r="B801" s="206">
        <v>2</v>
      </c>
      <c r="C801" s="1006" t="s">
        <v>76</v>
      </c>
      <c r="D801" s="1018"/>
      <c r="E801" s="1018"/>
      <c r="F801" s="1019"/>
      <c r="G801" s="606"/>
      <c r="H801" s="846">
        <f t="shared" si="6"/>
        <v>50</v>
      </c>
    </row>
    <row r="802" spans="1:8" s="238" customFormat="1" ht="19.5" customHeight="1" thickBot="1">
      <c r="A802" s="662"/>
      <c r="B802" s="377"/>
      <c r="C802" s="378">
        <v>4</v>
      </c>
      <c r="D802" s="1117" t="s">
        <v>78</v>
      </c>
      <c r="E802" s="1117"/>
      <c r="F802" s="1118"/>
      <c r="G802" s="652" t="s">
        <v>251</v>
      </c>
      <c r="H802" s="873">
        <f t="shared" si="6"/>
        <v>50</v>
      </c>
    </row>
    <row r="803" spans="1:8" s="238" customFormat="1" ht="19.5" customHeight="1" thickBot="1">
      <c r="A803" s="663"/>
      <c r="B803" s="379"/>
      <c r="C803" s="1114" t="s">
        <v>77</v>
      </c>
      <c r="D803" s="1115"/>
      <c r="E803" s="1115"/>
      <c r="F803" s="1116"/>
      <c r="G803" s="653" t="s">
        <v>561</v>
      </c>
      <c r="H803" s="874">
        <f t="shared" si="6"/>
        <v>50</v>
      </c>
    </row>
    <row r="804" spans="1:8" s="272" customFormat="1" ht="20.25" customHeight="1" thickBot="1">
      <c r="A804" s="273"/>
      <c r="B804" s="274"/>
      <c r="C804" s="357"/>
      <c r="D804" s="358"/>
      <c r="E804" s="359"/>
      <c r="F804" s="644"/>
      <c r="G804" s="654"/>
      <c r="H804" s="845"/>
    </row>
    <row r="805" spans="1:8" s="272" customFormat="1" ht="20.25" customHeight="1" thickBot="1">
      <c r="A805" s="273"/>
      <c r="B805" s="274"/>
      <c r="C805" s="274">
        <v>3</v>
      </c>
      <c r="D805" s="1079" t="s">
        <v>345</v>
      </c>
      <c r="E805" s="1080"/>
      <c r="F805" s="1081"/>
      <c r="G805" s="604" t="s">
        <v>273</v>
      </c>
      <c r="H805" s="845">
        <f>SUM(H754)</f>
        <v>110</v>
      </c>
    </row>
    <row r="806" spans="1:8" s="272" customFormat="1" ht="20.25" customHeight="1">
      <c r="A806" s="608"/>
      <c r="B806" s="275"/>
      <c r="C806" s="275"/>
      <c r="D806" s="268"/>
      <c r="E806" s="269">
        <v>2</v>
      </c>
      <c r="F806" s="609" t="s">
        <v>255</v>
      </c>
      <c r="G806" s="605" t="s">
        <v>256</v>
      </c>
      <c r="H806" s="852">
        <f aca="true" t="shared" si="7" ref="H806:H813">SUM(H756)</f>
        <v>0</v>
      </c>
    </row>
    <row r="807" spans="1:8" s="272" customFormat="1" ht="20.25" customHeight="1">
      <c r="A807" s="608"/>
      <c r="B807" s="275"/>
      <c r="C807" s="275"/>
      <c r="D807" s="268"/>
      <c r="E807" s="269">
        <v>3</v>
      </c>
      <c r="F807" s="609" t="s">
        <v>568</v>
      </c>
      <c r="G807" s="605" t="s">
        <v>258</v>
      </c>
      <c r="H807" s="852">
        <f t="shared" si="7"/>
        <v>100</v>
      </c>
    </row>
    <row r="808" spans="1:8" s="272" customFormat="1" ht="20.25" customHeight="1">
      <c r="A808" s="608"/>
      <c r="B808" s="275"/>
      <c r="C808" s="275"/>
      <c r="D808" s="268"/>
      <c r="E808" s="269">
        <v>5</v>
      </c>
      <c r="F808" s="609" t="s">
        <v>261</v>
      </c>
      <c r="G808" s="605" t="s">
        <v>262</v>
      </c>
      <c r="H808" s="852">
        <f t="shared" si="7"/>
        <v>0</v>
      </c>
    </row>
    <row r="809" spans="1:8" s="272" customFormat="1" ht="20.25" customHeight="1">
      <c r="A809" s="608"/>
      <c r="B809" s="275"/>
      <c r="C809" s="275"/>
      <c r="D809" s="268"/>
      <c r="E809" s="269">
        <v>6</v>
      </c>
      <c r="F809" s="609" t="s">
        <v>263</v>
      </c>
      <c r="G809" s="605" t="s">
        <v>264</v>
      </c>
      <c r="H809" s="852">
        <f t="shared" si="7"/>
        <v>10</v>
      </c>
    </row>
    <row r="810" spans="1:8" s="272" customFormat="1" ht="20.25" customHeight="1">
      <c r="A810" s="608"/>
      <c r="B810" s="275"/>
      <c r="C810" s="275"/>
      <c r="D810" s="268"/>
      <c r="E810" s="269">
        <v>8</v>
      </c>
      <c r="F810" s="609" t="s">
        <v>267</v>
      </c>
      <c r="G810" s="605" t="s">
        <v>268</v>
      </c>
      <c r="H810" s="852">
        <f t="shared" si="7"/>
        <v>0</v>
      </c>
    </row>
    <row r="811" spans="1:8" s="272" customFormat="1" ht="20.25" customHeight="1" thickBot="1">
      <c r="A811" s="608"/>
      <c r="B811" s="275"/>
      <c r="C811" s="275"/>
      <c r="D811" s="268"/>
      <c r="E811" s="269">
        <v>10</v>
      </c>
      <c r="F811" s="609" t="s">
        <v>271</v>
      </c>
      <c r="G811" s="605" t="s">
        <v>272</v>
      </c>
      <c r="H811" s="852">
        <f t="shared" si="7"/>
        <v>0</v>
      </c>
    </row>
    <row r="812" spans="1:8" ht="20.25" customHeight="1" thickBot="1">
      <c r="A812" s="198"/>
      <c r="B812" s="199"/>
      <c r="C812" s="199">
        <v>4</v>
      </c>
      <c r="D812" s="943" t="s">
        <v>347</v>
      </c>
      <c r="E812" s="944"/>
      <c r="F812" s="992"/>
      <c r="G812" s="534" t="s">
        <v>288</v>
      </c>
      <c r="H812" s="812">
        <f t="shared" si="7"/>
        <v>0</v>
      </c>
    </row>
    <row r="813" spans="1:8" ht="20.25" customHeight="1">
      <c r="A813" s="475"/>
      <c r="B813" s="186"/>
      <c r="C813" s="186"/>
      <c r="D813" s="156"/>
      <c r="E813" s="10">
        <v>3</v>
      </c>
      <c r="F813" s="562" t="s">
        <v>562</v>
      </c>
      <c r="G813" s="535" t="s">
        <v>287</v>
      </c>
      <c r="H813" s="461">
        <f t="shared" si="7"/>
        <v>0</v>
      </c>
    </row>
    <row r="814" spans="1:8" s="272" customFormat="1" ht="20.25" customHeight="1" thickBot="1">
      <c r="A814" s="1113" t="s">
        <v>394</v>
      </c>
      <c r="B814" s="936"/>
      <c r="C814" s="936"/>
      <c r="D814" s="936"/>
      <c r="E814" s="936"/>
      <c r="F814" s="937"/>
      <c r="G814" s="616" t="s">
        <v>294</v>
      </c>
      <c r="H814" s="849">
        <f aca="true" t="shared" si="8" ref="H814:H820">SUM(H765)</f>
        <v>160</v>
      </c>
    </row>
    <row r="815" spans="1:8" s="272" customFormat="1" ht="20.25" customHeight="1" thickBot="1">
      <c r="A815" s="177"/>
      <c r="B815" s="178">
        <v>3</v>
      </c>
      <c r="C815" s="945" t="s">
        <v>395</v>
      </c>
      <c r="D815" s="945"/>
      <c r="E815" s="945"/>
      <c r="F815" s="946"/>
      <c r="G815" s="397" t="s">
        <v>338</v>
      </c>
      <c r="H815" s="850">
        <f t="shared" si="8"/>
        <v>156666</v>
      </c>
    </row>
    <row r="816" spans="1:8" s="272" customFormat="1" ht="20.25" customHeight="1" thickBot="1">
      <c r="A816" s="276"/>
      <c r="B816" s="206"/>
      <c r="C816" s="206">
        <v>1</v>
      </c>
      <c r="D816" s="1056" t="s">
        <v>352</v>
      </c>
      <c r="E816" s="1056"/>
      <c r="F816" s="1057"/>
      <c r="G816" s="603" t="s">
        <v>326</v>
      </c>
      <c r="H816" s="851">
        <f t="shared" si="8"/>
        <v>156666</v>
      </c>
    </row>
    <row r="817" spans="1:8" s="272" customFormat="1" ht="20.25" customHeight="1" thickBot="1">
      <c r="A817" s="276"/>
      <c r="B817" s="206"/>
      <c r="C817" s="206"/>
      <c r="D817" s="282">
        <v>3</v>
      </c>
      <c r="E817" s="1119" t="s">
        <v>351</v>
      </c>
      <c r="F817" s="1120"/>
      <c r="G817" s="603" t="s">
        <v>315</v>
      </c>
      <c r="H817" s="846">
        <f t="shared" si="8"/>
        <v>0</v>
      </c>
    </row>
    <row r="818" spans="1:8" s="272" customFormat="1" ht="20.25" customHeight="1">
      <c r="A818" s="608"/>
      <c r="B818" s="275"/>
      <c r="C818" s="275"/>
      <c r="D818" s="268"/>
      <c r="E818" s="269">
        <v>1</v>
      </c>
      <c r="F818" s="609" t="s">
        <v>311</v>
      </c>
      <c r="G818" s="617" t="s">
        <v>312</v>
      </c>
      <c r="H818" s="852">
        <f t="shared" si="8"/>
        <v>0</v>
      </c>
    </row>
    <row r="819" spans="1:8" s="283" customFormat="1" ht="20.25" customHeight="1" thickBot="1">
      <c r="A819" s="611"/>
      <c r="B819" s="612"/>
      <c r="C819" s="612"/>
      <c r="D819" s="619">
        <v>6</v>
      </c>
      <c r="E819" s="1082" t="s">
        <v>320</v>
      </c>
      <c r="F819" s="1083"/>
      <c r="G819" s="658" t="s">
        <v>321</v>
      </c>
      <c r="H819" s="875">
        <f t="shared" si="8"/>
        <v>156666</v>
      </c>
    </row>
    <row r="820" spans="1:8" s="272" customFormat="1" ht="20.25" customHeight="1" thickBot="1">
      <c r="A820" s="1020" t="s">
        <v>90</v>
      </c>
      <c r="B820" s="1052"/>
      <c r="C820" s="1052"/>
      <c r="D820" s="1052"/>
      <c r="E820" s="1052"/>
      <c r="F820" s="1052"/>
      <c r="G820" s="1052"/>
      <c r="H820" s="445">
        <f t="shared" si="8"/>
        <v>156826</v>
      </c>
    </row>
    <row r="821" spans="1:8" s="272" customFormat="1" ht="20.25" customHeight="1" thickBot="1">
      <c r="A821" s="20"/>
      <c r="B821" s="32"/>
      <c r="C821" s="32"/>
      <c r="D821" s="55"/>
      <c r="E821" s="56"/>
      <c r="F821" s="32"/>
      <c r="G821" s="32"/>
      <c r="H821" s="853"/>
    </row>
    <row r="822" spans="1:8" s="272" customFormat="1" ht="20.25" customHeight="1" thickBot="1">
      <c r="A822" s="276"/>
      <c r="B822" s="206">
        <v>1</v>
      </c>
      <c r="C822" s="1006" t="s">
        <v>399</v>
      </c>
      <c r="D822" s="1007"/>
      <c r="E822" s="1007"/>
      <c r="F822" s="1007"/>
      <c r="G822" s="1007"/>
      <c r="H822" s="854">
        <f>SUM(H773)</f>
        <v>156826</v>
      </c>
    </row>
    <row r="823" spans="1:8" s="272" customFormat="1" ht="20.25" customHeight="1">
      <c r="A823" s="623"/>
      <c r="B823" s="624"/>
      <c r="C823" s="624">
        <v>1</v>
      </c>
      <c r="D823" s="1053" t="s">
        <v>160</v>
      </c>
      <c r="E823" s="1054"/>
      <c r="F823" s="1055"/>
      <c r="G823" s="620" t="s">
        <v>149</v>
      </c>
      <c r="H823" s="656">
        <f>SUM(H774)</f>
        <v>93038</v>
      </c>
    </row>
    <row r="824" spans="1:8" s="272" customFormat="1" ht="20.25" customHeight="1">
      <c r="A824" s="608"/>
      <c r="B824" s="275"/>
      <c r="C824" s="275">
        <v>2</v>
      </c>
      <c r="D824" s="938" t="s">
        <v>148</v>
      </c>
      <c r="E824" s="939"/>
      <c r="F824" s="940"/>
      <c r="G824" s="620" t="s">
        <v>150</v>
      </c>
      <c r="H824" s="656">
        <f>SUM(H775)</f>
        <v>26368</v>
      </c>
    </row>
    <row r="825" spans="1:8" s="272" customFormat="1" ht="20.25" customHeight="1">
      <c r="A825" s="608"/>
      <c r="B825" s="275"/>
      <c r="C825" s="275">
        <v>3</v>
      </c>
      <c r="D825" s="938" t="s">
        <v>161</v>
      </c>
      <c r="E825" s="939"/>
      <c r="F825" s="940"/>
      <c r="G825" s="620" t="s">
        <v>151</v>
      </c>
      <c r="H825" s="656">
        <f>SUM(H776)</f>
        <v>35549</v>
      </c>
    </row>
    <row r="826" spans="1:8" s="272" customFormat="1" ht="20.25" customHeight="1">
      <c r="A826" s="608"/>
      <c r="B826" s="275"/>
      <c r="C826" s="275">
        <v>4</v>
      </c>
      <c r="D826" s="938" t="s">
        <v>162</v>
      </c>
      <c r="E826" s="939"/>
      <c r="F826" s="940"/>
      <c r="G826" s="620" t="s">
        <v>152</v>
      </c>
      <c r="H826" s="656">
        <f>SUM(H777)</f>
        <v>0</v>
      </c>
    </row>
    <row r="827" spans="1:8" s="272" customFormat="1" ht="20.25" customHeight="1">
      <c r="A827" s="608"/>
      <c r="B827" s="275"/>
      <c r="C827" s="275">
        <v>5</v>
      </c>
      <c r="D827" s="938" t="s">
        <v>405</v>
      </c>
      <c r="E827" s="939"/>
      <c r="F827" s="940"/>
      <c r="G827" s="620" t="s">
        <v>153</v>
      </c>
      <c r="H827" s="656">
        <f>SUM(H829+H828)</f>
        <v>1871</v>
      </c>
    </row>
    <row r="828" spans="1:8" ht="20.25" customHeight="1">
      <c r="A828" s="310"/>
      <c r="D828" s="155">
        <v>2</v>
      </c>
      <c r="E828" s="1192" t="s">
        <v>590</v>
      </c>
      <c r="F828" s="1193"/>
      <c r="G828" s="493" t="s">
        <v>364</v>
      </c>
      <c r="H828" s="797">
        <f>SUM(H779)</f>
        <v>1871</v>
      </c>
    </row>
    <row r="829" spans="1:8" s="272" customFormat="1" ht="20.25" customHeight="1">
      <c r="A829" s="608"/>
      <c r="B829" s="275"/>
      <c r="C829" s="275"/>
      <c r="D829" s="268">
        <v>12</v>
      </c>
      <c r="E829" s="1015" t="s">
        <v>376</v>
      </c>
      <c r="F829" s="1016"/>
      <c r="G829" s="620" t="s">
        <v>157</v>
      </c>
      <c r="H829" s="656">
        <f>SUM(H781)</f>
        <v>0</v>
      </c>
    </row>
    <row r="830" spans="1:8" ht="20.25" customHeight="1">
      <c r="A830" s="310"/>
      <c r="D830" s="35"/>
      <c r="E830" s="930" t="s">
        <v>507</v>
      </c>
      <c r="F830" s="931"/>
      <c r="G830" s="498"/>
      <c r="H830" s="801">
        <f>SUM(H782)</f>
        <v>0</v>
      </c>
    </row>
    <row r="831" spans="1:8" ht="20.25" customHeight="1" thickBot="1">
      <c r="A831" s="323"/>
      <c r="B831" s="324"/>
      <c r="C831" s="223"/>
      <c r="D831" s="224"/>
      <c r="E831" s="932" t="s">
        <v>508</v>
      </c>
      <c r="F831" s="933"/>
      <c r="G831" s="577"/>
      <c r="H831" s="871">
        <v>0</v>
      </c>
    </row>
    <row r="832" spans="1:8" s="272" customFormat="1" ht="20.25" customHeight="1" thickBot="1">
      <c r="A832" s="276"/>
      <c r="B832" s="206">
        <v>2</v>
      </c>
      <c r="C832" s="1006" t="s">
        <v>401</v>
      </c>
      <c r="D832" s="1007"/>
      <c r="E832" s="1007"/>
      <c r="F832" s="1007"/>
      <c r="G832" s="1007"/>
      <c r="H832" s="854">
        <f>SUM(H784)</f>
        <v>0</v>
      </c>
    </row>
    <row r="833" spans="1:8" s="272" customFormat="1" ht="20.25" customHeight="1">
      <c r="A833" s="623"/>
      <c r="B833" s="624"/>
      <c r="C833" s="624">
        <v>1</v>
      </c>
      <c r="D833" s="1078" t="s">
        <v>163</v>
      </c>
      <c r="E833" s="1054"/>
      <c r="F833" s="1055"/>
      <c r="G833" s="620" t="s">
        <v>154</v>
      </c>
      <c r="H833" s="656">
        <f>SUM(H785)</f>
        <v>0</v>
      </c>
    </row>
    <row r="834" spans="1:8" s="272" customFormat="1" ht="20.25" customHeight="1">
      <c r="A834" s="608"/>
      <c r="B834" s="275"/>
      <c r="C834" s="275">
        <v>2</v>
      </c>
      <c r="D834" s="938" t="s">
        <v>164</v>
      </c>
      <c r="E834" s="939"/>
      <c r="F834" s="940"/>
      <c r="G834" s="620" t="s">
        <v>155</v>
      </c>
      <c r="H834" s="656">
        <f aca="true" t="shared" si="9" ref="H834:H839">SUM(H787)</f>
        <v>0</v>
      </c>
    </row>
    <row r="835" spans="1:8" s="272" customFormat="1" ht="20.25" customHeight="1">
      <c r="A835" s="608"/>
      <c r="B835" s="275"/>
      <c r="C835" s="275">
        <v>3</v>
      </c>
      <c r="D835" s="938" t="s">
        <v>165</v>
      </c>
      <c r="E835" s="939"/>
      <c r="F835" s="940"/>
      <c r="G835" s="620" t="s">
        <v>156</v>
      </c>
      <c r="H835" s="656">
        <f t="shared" si="9"/>
        <v>0</v>
      </c>
    </row>
    <row r="836" spans="1:8" s="272" customFormat="1" ht="20.25" customHeight="1" thickBot="1">
      <c r="A836" s="935" t="s">
        <v>87</v>
      </c>
      <c r="B836" s="936"/>
      <c r="C836" s="936"/>
      <c r="D836" s="936"/>
      <c r="E836" s="936"/>
      <c r="F836" s="937"/>
      <c r="G836" s="563" t="s">
        <v>158</v>
      </c>
      <c r="H836" s="849">
        <f t="shared" si="9"/>
        <v>156826</v>
      </c>
    </row>
    <row r="837" spans="1:8" s="272" customFormat="1" ht="20.25" customHeight="1" thickBot="1">
      <c r="A837" s="276"/>
      <c r="B837" s="206">
        <v>3</v>
      </c>
      <c r="C837" s="225" t="s">
        <v>402</v>
      </c>
      <c r="D837" s="44"/>
      <c r="E837" s="54"/>
      <c r="F837" s="626"/>
      <c r="G837" s="31"/>
      <c r="H837" s="876">
        <f t="shared" si="9"/>
        <v>0</v>
      </c>
    </row>
    <row r="838" spans="1:8" s="272" customFormat="1" ht="20.25" customHeight="1" thickBot="1">
      <c r="A838" s="611"/>
      <c r="B838" s="612"/>
      <c r="C838" s="612"/>
      <c r="D838" s="627">
        <v>5</v>
      </c>
      <c r="E838" s="1077" t="s">
        <v>187</v>
      </c>
      <c r="F838" s="953"/>
      <c r="G838" s="617" t="s">
        <v>188</v>
      </c>
      <c r="H838" s="656">
        <f t="shared" si="9"/>
        <v>0</v>
      </c>
    </row>
    <row r="839" spans="1:8" s="272" customFormat="1" ht="20.25" customHeight="1" thickBot="1">
      <c r="A839" s="1020" t="s">
        <v>91</v>
      </c>
      <c r="B839" s="1052"/>
      <c r="C839" s="1052"/>
      <c r="D839" s="1052"/>
      <c r="E839" s="1052"/>
      <c r="F839" s="1052"/>
      <c r="G839" s="1052"/>
      <c r="H839" s="445">
        <f t="shared" si="9"/>
        <v>156826</v>
      </c>
    </row>
    <row r="840" spans="1:8" s="272" customFormat="1" ht="20.25" customHeight="1">
      <c r="A840" s="20"/>
      <c r="B840" s="664"/>
      <c r="C840" s="664"/>
      <c r="D840" s="664"/>
      <c r="E840" s="664"/>
      <c r="F840" s="664"/>
      <c r="G840" s="664"/>
      <c r="H840" s="100"/>
    </row>
    <row r="841" spans="1:8" s="272" customFormat="1" ht="18" customHeight="1" thickBot="1">
      <c r="A841" s="1195" t="s">
        <v>633</v>
      </c>
      <c r="B841" s="1196"/>
      <c r="C841" s="1196"/>
      <c r="D841" s="1196"/>
      <c r="E841" s="1196"/>
      <c r="F841" s="1196"/>
      <c r="G841" s="1196"/>
      <c r="H841" s="1197"/>
    </row>
    <row r="842" spans="1:8" ht="44.25" customHeight="1" thickBot="1">
      <c r="A842" s="1033" t="s">
        <v>595</v>
      </c>
      <c r="B842" s="1021"/>
      <c r="C842" s="1021"/>
      <c r="D842" s="1021"/>
      <c r="E842" s="1021"/>
      <c r="F842" s="1021"/>
      <c r="G842" s="1021"/>
      <c r="H842" s="320"/>
    </row>
    <row r="843" spans="1:8" ht="15.75" thickBot="1">
      <c r="A843" s="222"/>
      <c r="B843" s="222"/>
      <c r="C843" s="222"/>
      <c r="D843" s="233"/>
      <c r="E843" s="284"/>
      <c r="F843" s="115"/>
      <c r="G843" s="655"/>
      <c r="H843" s="877" t="s">
        <v>166</v>
      </c>
    </row>
    <row r="844" spans="1:8" ht="30.75" thickBot="1">
      <c r="A844" s="1012" t="s">
        <v>616</v>
      </c>
      <c r="B844" s="1013"/>
      <c r="C844" s="1013"/>
      <c r="D844" s="1013"/>
      <c r="E844" s="1013"/>
      <c r="F844" s="1111"/>
      <c r="G844" s="135" t="s">
        <v>159</v>
      </c>
      <c r="H844" s="138" t="s">
        <v>84</v>
      </c>
    </row>
    <row r="845" spans="1:8" ht="20.25" customHeight="1" thickBot="1">
      <c r="A845" s="177"/>
      <c r="B845" s="178">
        <v>1</v>
      </c>
      <c r="C845" s="179" t="s">
        <v>392</v>
      </c>
      <c r="D845" s="40"/>
      <c r="E845" s="61"/>
      <c r="F845" s="6"/>
      <c r="G845" s="29"/>
      <c r="H845" s="445">
        <f>SUM(H848+H854+H846)</f>
        <v>9740</v>
      </c>
    </row>
    <row r="846" spans="1:8" s="238" customFormat="1" ht="20.25" customHeight="1" thickBot="1">
      <c r="A846" s="372"/>
      <c r="B846" s="373"/>
      <c r="C846" s="273">
        <v>2</v>
      </c>
      <c r="D846" s="374" t="s">
        <v>340</v>
      </c>
      <c r="E846" s="374"/>
      <c r="F846" s="374"/>
      <c r="G846" s="601" t="s">
        <v>223</v>
      </c>
      <c r="H846" s="845">
        <f>SUM(H847)</f>
        <v>0</v>
      </c>
    </row>
    <row r="847" spans="1:8" s="238" customFormat="1" ht="19.5" customHeight="1" thickBot="1">
      <c r="A847" s="375"/>
      <c r="B847" s="375"/>
      <c r="C847" s="375"/>
      <c r="D847" s="376">
        <v>6</v>
      </c>
      <c r="E847" s="1186" t="s">
        <v>221</v>
      </c>
      <c r="F847" s="1191"/>
      <c r="G847" s="451" t="s">
        <v>222</v>
      </c>
      <c r="H847" s="878"/>
    </row>
    <row r="848" spans="1:8" ht="20.25" customHeight="1" thickBot="1">
      <c r="A848" s="182"/>
      <c r="B848" s="194"/>
      <c r="C848" s="194">
        <v>3</v>
      </c>
      <c r="D848" s="949" t="s">
        <v>345</v>
      </c>
      <c r="E848" s="950"/>
      <c r="F848" s="950"/>
      <c r="G848" s="452" t="s">
        <v>273</v>
      </c>
      <c r="H848" s="456">
        <f>SUM(H849:H853)</f>
        <v>9740</v>
      </c>
    </row>
    <row r="849" spans="4:8" ht="20.25" customHeight="1">
      <c r="D849" s="35"/>
      <c r="E849" s="185">
        <v>2</v>
      </c>
      <c r="F849" s="1" t="s">
        <v>255</v>
      </c>
      <c r="G849" s="161" t="s">
        <v>256</v>
      </c>
      <c r="H849" s="823">
        <v>0</v>
      </c>
    </row>
    <row r="850" spans="4:8" ht="20.25" customHeight="1">
      <c r="D850" s="35"/>
      <c r="E850" s="185">
        <v>5</v>
      </c>
      <c r="F850" s="1" t="s">
        <v>261</v>
      </c>
      <c r="G850" s="161" t="s">
        <v>262</v>
      </c>
      <c r="H850" s="823">
        <v>7670</v>
      </c>
    </row>
    <row r="851" spans="4:8" ht="20.25" customHeight="1">
      <c r="D851" s="35"/>
      <c r="E851" s="185">
        <v>6</v>
      </c>
      <c r="F851" s="1" t="s">
        <v>263</v>
      </c>
      <c r="G851" s="161" t="s">
        <v>264</v>
      </c>
      <c r="H851" s="823">
        <v>2070</v>
      </c>
    </row>
    <row r="852" spans="4:8" ht="20.25" customHeight="1">
      <c r="D852" s="35"/>
      <c r="E852" s="185">
        <v>8</v>
      </c>
      <c r="F852" s="1" t="s">
        <v>267</v>
      </c>
      <c r="G852" s="161" t="s">
        <v>268</v>
      </c>
      <c r="H852" s="457">
        <v>0</v>
      </c>
    </row>
    <row r="853" spans="4:8" ht="20.25" customHeight="1" thickBot="1">
      <c r="D853" s="35"/>
      <c r="E853" s="185">
        <v>10</v>
      </c>
      <c r="F853" s="1" t="s">
        <v>271</v>
      </c>
      <c r="G853" s="161" t="s">
        <v>272</v>
      </c>
      <c r="H853" s="457">
        <v>0</v>
      </c>
    </row>
    <row r="854" spans="1:8" ht="20.25" customHeight="1" thickBot="1">
      <c r="A854" s="188"/>
      <c r="B854" s="189"/>
      <c r="C854" s="189">
        <v>4</v>
      </c>
      <c r="D854" s="991" t="s">
        <v>347</v>
      </c>
      <c r="E854" s="986"/>
      <c r="F854" s="986"/>
      <c r="G854" s="388" t="s">
        <v>288</v>
      </c>
      <c r="H854" s="145">
        <f>SUM(H855)</f>
        <v>0</v>
      </c>
    </row>
    <row r="855" spans="1:8" ht="20.25" customHeight="1">
      <c r="A855" s="186"/>
      <c r="B855" s="186"/>
      <c r="C855" s="186"/>
      <c r="D855" s="33"/>
      <c r="E855" s="10">
        <v>3</v>
      </c>
      <c r="F855" s="7" t="s">
        <v>8</v>
      </c>
      <c r="G855" s="392" t="s">
        <v>287</v>
      </c>
      <c r="H855" s="879">
        <v>0</v>
      </c>
    </row>
    <row r="856" spans="1:8" ht="20.25" customHeight="1" thickBot="1">
      <c r="A856" s="1050" t="s">
        <v>394</v>
      </c>
      <c r="B856" s="1027"/>
      <c r="C856" s="1027"/>
      <c r="D856" s="1027"/>
      <c r="E856" s="1027"/>
      <c r="F856" s="1051"/>
      <c r="G856" s="449" t="s">
        <v>294</v>
      </c>
      <c r="H856" s="830">
        <f>SUM(H845)</f>
        <v>9740</v>
      </c>
    </row>
    <row r="857" spans="1:8" ht="20.25" customHeight="1" thickBot="1">
      <c r="A857" s="202"/>
      <c r="B857" s="203">
        <v>3</v>
      </c>
      <c r="C857" s="945" t="s">
        <v>395</v>
      </c>
      <c r="D857" s="1022"/>
      <c r="E857" s="1022"/>
      <c r="F857" s="1022"/>
      <c r="G857" s="204" t="s">
        <v>338</v>
      </c>
      <c r="H857" s="141">
        <f>SUM(H858)</f>
        <v>174127</v>
      </c>
    </row>
    <row r="858" spans="1:8" ht="20.25" customHeight="1" thickBot="1">
      <c r="A858" s="188"/>
      <c r="B858" s="189"/>
      <c r="C858" s="189">
        <v>1</v>
      </c>
      <c r="D858" s="1010" t="s">
        <v>352</v>
      </c>
      <c r="E858" s="1010"/>
      <c r="F858" s="1010"/>
      <c r="G858" s="163" t="s">
        <v>326</v>
      </c>
      <c r="H858" s="142">
        <f>SUM(H860+H861)</f>
        <v>174127</v>
      </c>
    </row>
    <row r="859" spans="1:8" s="208" customFormat="1" ht="20.25" customHeight="1" thickBot="1">
      <c r="A859" s="188"/>
      <c r="B859" s="189"/>
      <c r="C859" s="189"/>
      <c r="D859" s="207">
        <v>3</v>
      </c>
      <c r="E859" s="956" t="s">
        <v>351</v>
      </c>
      <c r="F859" s="944"/>
      <c r="G859" s="163" t="s">
        <v>315</v>
      </c>
      <c r="H859" s="145">
        <f>SUM(H860)</f>
        <v>0</v>
      </c>
    </row>
    <row r="860" spans="1:8" s="208" customFormat="1" ht="20.25" customHeight="1">
      <c r="A860" s="210"/>
      <c r="B860" s="210"/>
      <c r="C860" s="210"/>
      <c r="D860" s="35"/>
      <c r="E860" s="185">
        <v>1</v>
      </c>
      <c r="F860" s="1" t="s">
        <v>311</v>
      </c>
      <c r="G860" s="154" t="s">
        <v>312</v>
      </c>
      <c r="H860" s="457">
        <v>0</v>
      </c>
    </row>
    <row r="861" spans="1:8" s="166" customFormat="1" ht="20.25" customHeight="1" thickBot="1">
      <c r="A861" s="186"/>
      <c r="B861" s="186"/>
      <c r="C861" s="186"/>
      <c r="D861" s="187">
        <v>6</v>
      </c>
      <c r="E861" s="1024" t="s">
        <v>320</v>
      </c>
      <c r="F861" s="1185"/>
      <c r="G861" s="109" t="s">
        <v>321</v>
      </c>
      <c r="H861" s="461">
        <f>SUM(H882-H856)</f>
        <v>174127</v>
      </c>
    </row>
    <row r="862" spans="1:8" s="208" customFormat="1" ht="20.25" customHeight="1" thickBot="1">
      <c r="A862" s="1020" t="s">
        <v>410</v>
      </c>
      <c r="B862" s="1021"/>
      <c r="C862" s="1021"/>
      <c r="D862" s="1021"/>
      <c r="E862" s="1021"/>
      <c r="F862" s="1021"/>
      <c r="G862" s="1021"/>
      <c r="H862" s="870">
        <f>SUM(H857+H856)</f>
        <v>183867</v>
      </c>
    </row>
    <row r="863" spans="4:8" ht="20.25" customHeight="1" thickBot="1">
      <c r="D863" s="190"/>
      <c r="E863" s="257"/>
      <c r="F863" s="3"/>
      <c r="G863" s="444"/>
      <c r="H863" s="459"/>
    </row>
    <row r="864" spans="1:8" ht="20.25" customHeight="1" thickBot="1">
      <c r="A864" s="198"/>
      <c r="B864" s="199">
        <v>1</v>
      </c>
      <c r="C864" s="1006" t="s">
        <v>399</v>
      </c>
      <c r="D864" s="1007"/>
      <c r="E864" s="1007"/>
      <c r="F864" s="1007"/>
      <c r="G864" s="1007"/>
      <c r="H864" s="138">
        <f>SUM(H865:H869)</f>
        <v>183867</v>
      </c>
    </row>
    <row r="865" spans="1:8" ht="20.25" customHeight="1">
      <c r="A865" s="306"/>
      <c r="B865" s="307"/>
      <c r="C865" s="307">
        <v>1</v>
      </c>
      <c r="D865" s="957" t="s">
        <v>160</v>
      </c>
      <c r="E865" s="1004"/>
      <c r="F865" s="1005"/>
      <c r="G865" s="499" t="s">
        <v>149</v>
      </c>
      <c r="H865" s="457">
        <v>108755</v>
      </c>
    </row>
    <row r="866" spans="1:8" ht="20.25" customHeight="1">
      <c r="A866" s="310"/>
      <c r="C866" s="34">
        <v>2</v>
      </c>
      <c r="D866" s="1000" t="s">
        <v>148</v>
      </c>
      <c r="E866" s="1001"/>
      <c r="F866" s="1002"/>
      <c r="G866" s="499" t="s">
        <v>150</v>
      </c>
      <c r="H866" s="457">
        <v>28945</v>
      </c>
    </row>
    <row r="867" spans="1:8" ht="20.25" customHeight="1">
      <c r="A867" s="310"/>
      <c r="C867" s="34">
        <v>3</v>
      </c>
      <c r="D867" s="1000" t="s">
        <v>161</v>
      </c>
      <c r="E867" s="1001"/>
      <c r="F867" s="1002"/>
      <c r="G867" s="499" t="s">
        <v>151</v>
      </c>
      <c r="H867" s="457">
        <v>43758</v>
      </c>
    </row>
    <row r="868" spans="1:8" ht="20.25" customHeight="1">
      <c r="A868" s="310"/>
      <c r="C868" s="34">
        <v>4</v>
      </c>
      <c r="D868" s="1000" t="s">
        <v>162</v>
      </c>
      <c r="E868" s="1001"/>
      <c r="F868" s="1002"/>
      <c r="G868" s="499" t="s">
        <v>152</v>
      </c>
      <c r="H868" s="457">
        <v>0</v>
      </c>
    </row>
    <row r="869" spans="1:8" ht="20.25" customHeight="1">
      <c r="A869" s="310"/>
      <c r="C869" s="34">
        <v>5</v>
      </c>
      <c r="D869" s="1000" t="s">
        <v>405</v>
      </c>
      <c r="E869" s="1001"/>
      <c r="F869" s="1002"/>
      <c r="G869" s="499" t="s">
        <v>153</v>
      </c>
      <c r="H869" s="457">
        <f>SUM(H870+H872)</f>
        <v>2409</v>
      </c>
    </row>
    <row r="870" spans="1:8" ht="20.25" customHeight="1" thickBot="1">
      <c r="A870" s="576"/>
      <c r="B870" s="223"/>
      <c r="C870" s="223"/>
      <c r="D870" s="648">
        <v>2</v>
      </c>
      <c r="E870" s="1109" t="s">
        <v>590</v>
      </c>
      <c r="F870" s="1110"/>
      <c r="G870" s="566" t="s">
        <v>364</v>
      </c>
      <c r="H870" s="446">
        <f>SUM(H871+H872)</f>
        <v>2409</v>
      </c>
    </row>
    <row r="871" spans="1:8" ht="20.25" customHeight="1" thickBot="1">
      <c r="A871" s="222"/>
      <c r="B871" s="222"/>
      <c r="C871" s="222"/>
      <c r="D871" s="665"/>
      <c r="E871" s="1201" t="s">
        <v>97</v>
      </c>
      <c r="F871" s="977"/>
      <c r="G871" s="980"/>
      <c r="H871" s="457">
        <v>2409</v>
      </c>
    </row>
    <row r="872" spans="1:8" ht="20.25" customHeight="1">
      <c r="A872" s="306"/>
      <c r="B872" s="307"/>
      <c r="C872" s="307"/>
      <c r="D872" s="308">
        <v>12</v>
      </c>
      <c r="E872" s="1058" t="s">
        <v>376</v>
      </c>
      <c r="F872" s="1059"/>
      <c r="G872" s="497" t="s">
        <v>157</v>
      </c>
      <c r="H872" s="801">
        <f>SUM(H874+H873)</f>
        <v>0</v>
      </c>
    </row>
    <row r="873" spans="1:8" ht="20.25" customHeight="1">
      <c r="A873" s="310"/>
      <c r="D873" s="35"/>
      <c r="E873" s="930" t="s">
        <v>507</v>
      </c>
      <c r="F873" s="931"/>
      <c r="G873" s="498" t="s">
        <v>516</v>
      </c>
      <c r="H873" s="801">
        <v>0</v>
      </c>
    </row>
    <row r="874" spans="1:8" ht="20.25" customHeight="1" thickBot="1">
      <c r="A874" s="323"/>
      <c r="B874" s="324"/>
      <c r="C874" s="223"/>
      <c r="D874" s="224"/>
      <c r="E874" s="932" t="s">
        <v>508</v>
      </c>
      <c r="F874" s="933"/>
      <c r="G874" s="577" t="s">
        <v>517</v>
      </c>
      <c r="H874" s="871">
        <v>0</v>
      </c>
    </row>
    <row r="875" spans="1:8" ht="20.25" customHeight="1" thickBot="1">
      <c r="A875" s="198"/>
      <c r="B875" s="199">
        <v>2</v>
      </c>
      <c r="C875" s="1006" t="s">
        <v>401</v>
      </c>
      <c r="D875" s="1007"/>
      <c r="E875" s="1007"/>
      <c r="F875" s="1007"/>
      <c r="G875" s="1007"/>
      <c r="H875" s="138">
        <f>SUM(H876+H877+H878)</f>
        <v>0</v>
      </c>
    </row>
    <row r="876" spans="1:8" ht="20.25" customHeight="1">
      <c r="A876" s="306"/>
      <c r="B876" s="307"/>
      <c r="C876" s="307">
        <v>1</v>
      </c>
      <c r="D876" s="1003" t="s">
        <v>163</v>
      </c>
      <c r="E876" s="1004"/>
      <c r="F876" s="1005"/>
      <c r="G876" s="499" t="s">
        <v>154</v>
      </c>
      <c r="H876" s="457">
        <v>0</v>
      </c>
    </row>
    <row r="877" spans="1:8" ht="20.25" customHeight="1">
      <c r="A877" s="310"/>
      <c r="C877" s="34">
        <v>2</v>
      </c>
      <c r="D877" s="1000" t="s">
        <v>164</v>
      </c>
      <c r="E877" s="1001"/>
      <c r="F877" s="1002"/>
      <c r="G877" s="499" t="s">
        <v>155</v>
      </c>
      <c r="H877" s="457">
        <v>0</v>
      </c>
    </row>
    <row r="878" spans="1:8" ht="20.25" customHeight="1">
      <c r="A878" s="310"/>
      <c r="C878" s="34">
        <v>3</v>
      </c>
      <c r="D878" s="1000" t="s">
        <v>165</v>
      </c>
      <c r="E878" s="1001"/>
      <c r="F878" s="1002"/>
      <c r="G878" s="499" t="s">
        <v>156</v>
      </c>
      <c r="H878" s="457">
        <v>0</v>
      </c>
    </row>
    <row r="879" spans="1:8" ht="20.25" customHeight="1" thickBot="1">
      <c r="A879" s="1041" t="s">
        <v>411</v>
      </c>
      <c r="B879" s="1027"/>
      <c r="C879" s="1027"/>
      <c r="D879" s="1027"/>
      <c r="E879" s="1027"/>
      <c r="F879" s="1028"/>
      <c r="G879" s="580" t="s">
        <v>158</v>
      </c>
      <c r="H879" s="830">
        <f>SUM(H864+H875)</f>
        <v>183867</v>
      </c>
    </row>
    <row r="880" spans="1:8" ht="20.25" customHeight="1" thickBot="1">
      <c r="A880" s="198"/>
      <c r="B880" s="199">
        <v>3</v>
      </c>
      <c r="C880" s="225" t="s">
        <v>402</v>
      </c>
      <c r="D880" s="46"/>
      <c r="E880" s="66"/>
      <c r="F880" s="517"/>
      <c r="G880" s="28"/>
      <c r="H880" s="804">
        <f>SUM(H881)</f>
        <v>0</v>
      </c>
    </row>
    <row r="881" spans="1:8" ht="20.25" customHeight="1" thickBot="1">
      <c r="A881" s="576"/>
      <c r="B881" s="223"/>
      <c r="C881" s="223"/>
      <c r="D881" s="49">
        <v>5</v>
      </c>
      <c r="E881" s="952" t="s">
        <v>187</v>
      </c>
      <c r="F881" s="953"/>
      <c r="G881" s="467" t="s">
        <v>188</v>
      </c>
      <c r="H881" s="797">
        <v>0</v>
      </c>
    </row>
    <row r="882" spans="1:8" s="208" customFormat="1" ht="20.25" customHeight="1" thickBot="1">
      <c r="A882" s="948" t="s">
        <v>412</v>
      </c>
      <c r="B882" s="994"/>
      <c r="C882" s="994"/>
      <c r="D882" s="994"/>
      <c r="E882" s="994"/>
      <c r="F882" s="994"/>
      <c r="G882" s="994"/>
      <c r="H882" s="463">
        <f>SUM(H879+H880)</f>
        <v>183867</v>
      </c>
    </row>
    <row r="883" spans="1:7" s="272" customFormat="1" ht="18" customHeight="1">
      <c r="A883" s="962" t="s">
        <v>634</v>
      </c>
      <c r="B883" s="934"/>
      <c r="C883" s="934"/>
      <c r="D883" s="934"/>
      <c r="E883" s="934"/>
      <c r="F883" s="934"/>
      <c r="G883" s="934"/>
    </row>
    <row r="884" spans="1:8" ht="15">
      <c r="A884" s="214"/>
      <c r="B884" s="214"/>
      <c r="C884" s="214"/>
      <c r="D884" s="215"/>
      <c r="E884" s="216"/>
      <c r="F884" s="14"/>
      <c r="G884" s="213"/>
      <c r="H884" s="95"/>
    </row>
    <row r="885" spans="1:8" ht="15.75" thickBot="1">
      <c r="A885" s="214"/>
      <c r="B885" s="214"/>
      <c r="C885" s="214"/>
      <c r="D885" s="215"/>
      <c r="E885" s="216"/>
      <c r="F885" s="14"/>
      <c r="G885" s="213"/>
      <c r="H885" s="343" t="s">
        <v>166</v>
      </c>
    </row>
    <row r="886" spans="1:8" ht="30.75" thickBot="1">
      <c r="A886" s="1012" t="s">
        <v>617</v>
      </c>
      <c r="B886" s="1013"/>
      <c r="C886" s="1013"/>
      <c r="D886" s="1013"/>
      <c r="E886" s="1013"/>
      <c r="F886" s="1014"/>
      <c r="G886" s="285" t="s">
        <v>159</v>
      </c>
      <c r="H886" s="138" t="s">
        <v>84</v>
      </c>
    </row>
    <row r="887" spans="1:8" ht="17.25" customHeight="1" thickBot="1">
      <c r="A887" s="177"/>
      <c r="B887" s="178">
        <v>1</v>
      </c>
      <c r="C887" s="179" t="s">
        <v>392</v>
      </c>
      <c r="D887" s="40"/>
      <c r="E887" s="61"/>
      <c r="F887" s="6"/>
      <c r="G887" s="29"/>
      <c r="H887" s="445">
        <f>SUM(H890+H896+H888)</f>
        <v>18358</v>
      </c>
    </row>
    <row r="888" spans="1:8" s="238" customFormat="1" ht="20.25" customHeight="1" thickBot="1">
      <c r="A888" s="372"/>
      <c r="B888" s="373"/>
      <c r="C888" s="273">
        <v>2</v>
      </c>
      <c r="D888" s="374" t="s">
        <v>340</v>
      </c>
      <c r="E888" s="374"/>
      <c r="F888" s="659"/>
      <c r="G888" s="604" t="s">
        <v>223</v>
      </c>
      <c r="H888" s="845">
        <f>SUM(H889)</f>
        <v>0</v>
      </c>
    </row>
    <row r="889" spans="1:8" s="238" customFormat="1" ht="19.5" customHeight="1" thickBot="1">
      <c r="A889" s="660"/>
      <c r="B889" s="375"/>
      <c r="C889" s="375"/>
      <c r="D889" s="376">
        <v>6</v>
      </c>
      <c r="E889" s="1186" t="s">
        <v>221</v>
      </c>
      <c r="F889" s="1187"/>
      <c r="G889" s="642" t="s">
        <v>222</v>
      </c>
      <c r="H889" s="878"/>
    </row>
    <row r="890" spans="1:8" ht="20.25" customHeight="1" thickBot="1">
      <c r="A890" s="182"/>
      <c r="B890" s="194"/>
      <c r="C890" s="194">
        <v>3</v>
      </c>
      <c r="D890" s="949" t="s">
        <v>345</v>
      </c>
      <c r="E890" s="950"/>
      <c r="F890" s="951"/>
      <c r="G890" s="529" t="s">
        <v>273</v>
      </c>
      <c r="H890" s="456">
        <f>SUM(H891:H895)</f>
        <v>9858</v>
      </c>
    </row>
    <row r="891" spans="1:8" ht="20.25" customHeight="1">
      <c r="A891" s="310"/>
      <c r="D891" s="35"/>
      <c r="E891" s="185">
        <v>2</v>
      </c>
      <c r="F891" s="384" t="s">
        <v>255</v>
      </c>
      <c r="G891" s="129" t="s">
        <v>256</v>
      </c>
      <c r="H891" s="457">
        <v>0</v>
      </c>
    </row>
    <row r="892" spans="1:8" ht="20.25" customHeight="1">
      <c r="A892" s="310"/>
      <c r="D892" s="35"/>
      <c r="E892" s="185">
        <v>5</v>
      </c>
      <c r="F892" s="384" t="s">
        <v>261</v>
      </c>
      <c r="G892" s="129" t="s">
        <v>262</v>
      </c>
      <c r="H892" s="457">
        <v>8054</v>
      </c>
    </row>
    <row r="893" spans="1:8" ht="20.25" customHeight="1">
      <c r="A893" s="310"/>
      <c r="D893" s="35"/>
      <c r="E893" s="185">
        <v>6</v>
      </c>
      <c r="F893" s="384" t="s">
        <v>263</v>
      </c>
      <c r="G893" s="129" t="s">
        <v>264</v>
      </c>
      <c r="H893" s="457">
        <v>1804</v>
      </c>
    </row>
    <row r="894" spans="1:8" ht="20.25" customHeight="1">
      <c r="A894" s="310"/>
      <c r="D894" s="35"/>
      <c r="E894" s="185">
        <v>8</v>
      </c>
      <c r="F894" s="384" t="s">
        <v>267</v>
      </c>
      <c r="G894" s="129" t="s">
        <v>268</v>
      </c>
      <c r="H894" s="457">
        <v>0</v>
      </c>
    </row>
    <row r="895" spans="1:8" ht="20.25" customHeight="1" thickBot="1">
      <c r="A895" s="310"/>
      <c r="D895" s="35"/>
      <c r="E895" s="185">
        <v>10</v>
      </c>
      <c r="F895" s="384" t="s">
        <v>271</v>
      </c>
      <c r="G895" s="129" t="s">
        <v>272</v>
      </c>
      <c r="H895" s="457">
        <v>0</v>
      </c>
    </row>
    <row r="896" spans="1:8" ht="20.25" customHeight="1" thickBot="1">
      <c r="A896" s="188"/>
      <c r="B896" s="189"/>
      <c r="C896" s="189">
        <v>4</v>
      </c>
      <c r="D896" s="991" t="s">
        <v>347</v>
      </c>
      <c r="E896" s="986"/>
      <c r="F896" s="987"/>
      <c r="G896" s="530" t="s">
        <v>288</v>
      </c>
      <c r="H896" s="145">
        <f>SUM(H897)</f>
        <v>8500</v>
      </c>
    </row>
    <row r="897" spans="1:8" ht="20.25" customHeight="1">
      <c r="A897" s="475"/>
      <c r="B897" s="186"/>
      <c r="C897" s="186"/>
      <c r="D897" s="33"/>
      <c r="E897" s="10">
        <v>3</v>
      </c>
      <c r="F897" s="562" t="s">
        <v>397</v>
      </c>
      <c r="G897" s="535" t="s">
        <v>287</v>
      </c>
      <c r="H897" s="461">
        <f>SUM(H898:H899)</f>
        <v>8500</v>
      </c>
    </row>
    <row r="898" spans="1:8" ht="20.25" customHeight="1">
      <c r="A898" s="475"/>
      <c r="B898" s="186"/>
      <c r="C898" s="186"/>
      <c r="D898" s="33"/>
      <c r="E898" s="10"/>
      <c r="F898" s="666" t="s">
        <v>10</v>
      </c>
      <c r="G898" s="535" t="s">
        <v>287</v>
      </c>
      <c r="H898" s="869">
        <v>8500</v>
      </c>
    </row>
    <row r="899" spans="1:8" ht="20.25" customHeight="1">
      <c r="A899" s="310"/>
      <c r="D899" s="74"/>
      <c r="E899" s="77"/>
      <c r="F899" s="666" t="s">
        <v>9</v>
      </c>
      <c r="G899" s="535" t="s">
        <v>287</v>
      </c>
      <c r="H899" s="869">
        <v>0</v>
      </c>
    </row>
    <row r="900" spans="1:8" ht="20.25" customHeight="1" thickBot="1">
      <c r="A900" s="1026" t="s">
        <v>394</v>
      </c>
      <c r="B900" s="1027"/>
      <c r="C900" s="1027"/>
      <c r="D900" s="1027"/>
      <c r="E900" s="1027"/>
      <c r="F900" s="1028"/>
      <c r="G900" s="574" t="s">
        <v>294</v>
      </c>
      <c r="H900" s="830">
        <f>SUM(H887)</f>
        <v>18358</v>
      </c>
    </row>
    <row r="901" spans="1:8" ht="20.25" customHeight="1" thickBot="1">
      <c r="A901" s="202"/>
      <c r="B901" s="203">
        <v>3</v>
      </c>
      <c r="C901" s="945" t="s">
        <v>395</v>
      </c>
      <c r="D901" s="1022"/>
      <c r="E901" s="1022"/>
      <c r="F901" s="1023"/>
      <c r="G901" s="464" t="s">
        <v>338</v>
      </c>
      <c r="H901" s="141">
        <f>SUM(H902)</f>
        <v>116244</v>
      </c>
    </row>
    <row r="902" spans="1:8" ht="20.25" customHeight="1" thickBot="1">
      <c r="A902" s="188"/>
      <c r="B902" s="189"/>
      <c r="C902" s="189">
        <v>1</v>
      </c>
      <c r="D902" s="1010" t="s">
        <v>352</v>
      </c>
      <c r="E902" s="1010"/>
      <c r="F902" s="1011"/>
      <c r="G902" s="465" t="s">
        <v>326</v>
      </c>
      <c r="H902" s="142">
        <f>SUM(H903+H905)</f>
        <v>116244</v>
      </c>
    </row>
    <row r="903" spans="1:8" s="208" customFormat="1" ht="20.25" customHeight="1" thickBot="1">
      <c r="A903" s="188"/>
      <c r="B903" s="189"/>
      <c r="C903" s="189"/>
      <c r="D903" s="207">
        <v>3</v>
      </c>
      <c r="E903" s="956" t="s">
        <v>351</v>
      </c>
      <c r="F903" s="992"/>
      <c r="G903" s="465" t="s">
        <v>315</v>
      </c>
      <c r="H903" s="145">
        <f>SUM(H904)</f>
        <v>0</v>
      </c>
    </row>
    <row r="904" spans="1:8" s="208" customFormat="1" ht="20.25" customHeight="1">
      <c r="A904" s="300"/>
      <c r="B904" s="210"/>
      <c r="C904" s="210"/>
      <c r="D904" s="35"/>
      <c r="E904" s="185">
        <v>1</v>
      </c>
      <c r="F904" s="384" t="s">
        <v>311</v>
      </c>
      <c r="G904" s="467" t="s">
        <v>312</v>
      </c>
      <c r="H904" s="446">
        <v>0</v>
      </c>
    </row>
    <row r="905" spans="1:8" s="166" customFormat="1" ht="20.25" customHeight="1" thickBot="1">
      <c r="A905" s="576"/>
      <c r="B905" s="223"/>
      <c r="C905" s="223"/>
      <c r="D905" s="224">
        <v>6</v>
      </c>
      <c r="E905" s="1060" t="s">
        <v>320</v>
      </c>
      <c r="F905" s="1061"/>
      <c r="G905" s="468" t="s">
        <v>321</v>
      </c>
      <c r="H905" s="458">
        <f>SUM(H930-H900)</f>
        <v>116244</v>
      </c>
    </row>
    <row r="906" spans="1:8" s="208" customFormat="1" ht="20.25" customHeight="1" thickBot="1">
      <c r="A906" s="1020" t="s">
        <v>413</v>
      </c>
      <c r="B906" s="1021"/>
      <c r="C906" s="1021"/>
      <c r="D906" s="1021"/>
      <c r="E906" s="1021"/>
      <c r="F906" s="1021"/>
      <c r="G906" s="1021"/>
      <c r="H906" s="463">
        <f>SUM(H900+H901)</f>
        <v>134602</v>
      </c>
    </row>
    <row r="907" spans="4:8" ht="20.25" customHeight="1" thickBot="1">
      <c r="D907" s="190"/>
      <c r="E907" s="257"/>
      <c r="F907" s="3"/>
      <c r="G907" s="444"/>
      <c r="H907" s="459"/>
    </row>
    <row r="908" spans="1:8" ht="20.25" customHeight="1" thickBot="1">
      <c r="A908" s="198"/>
      <c r="B908" s="199">
        <v>1</v>
      </c>
      <c r="C908" s="1006" t="s">
        <v>399</v>
      </c>
      <c r="D908" s="1007"/>
      <c r="E908" s="1007"/>
      <c r="F908" s="1007"/>
      <c r="G908" s="1007"/>
      <c r="H908" s="138">
        <f>SUM(H909:H913)</f>
        <v>134602</v>
      </c>
    </row>
    <row r="909" spans="1:8" ht="20.25" customHeight="1">
      <c r="A909" s="306"/>
      <c r="B909" s="307"/>
      <c r="C909" s="307">
        <v>1</v>
      </c>
      <c r="D909" s="957" t="s">
        <v>160</v>
      </c>
      <c r="E909" s="1004"/>
      <c r="F909" s="1005"/>
      <c r="G909" s="499" t="s">
        <v>149</v>
      </c>
      <c r="H909" s="457">
        <v>70833</v>
      </c>
    </row>
    <row r="910" spans="1:8" ht="20.25" customHeight="1">
      <c r="A910" s="310"/>
      <c r="C910" s="34">
        <v>2</v>
      </c>
      <c r="D910" s="1000" t="s">
        <v>148</v>
      </c>
      <c r="E910" s="1001"/>
      <c r="F910" s="1002"/>
      <c r="G910" s="499" t="s">
        <v>150</v>
      </c>
      <c r="H910" s="457">
        <v>21744</v>
      </c>
    </row>
    <row r="911" spans="1:8" ht="20.25" customHeight="1">
      <c r="A911" s="310"/>
      <c r="C911" s="34">
        <v>3</v>
      </c>
      <c r="D911" s="1000" t="s">
        <v>161</v>
      </c>
      <c r="E911" s="1001"/>
      <c r="F911" s="1002"/>
      <c r="G911" s="499" t="s">
        <v>151</v>
      </c>
      <c r="H911" s="457">
        <v>40024</v>
      </c>
    </row>
    <row r="912" spans="1:8" ht="20.25" customHeight="1">
      <c r="A912" s="310"/>
      <c r="C912" s="34">
        <v>4</v>
      </c>
      <c r="D912" s="1000" t="s">
        <v>162</v>
      </c>
      <c r="E912" s="1001"/>
      <c r="F912" s="1002"/>
      <c r="G912" s="499" t="s">
        <v>152</v>
      </c>
      <c r="H912" s="457">
        <v>0</v>
      </c>
    </row>
    <row r="913" spans="1:8" ht="20.25" customHeight="1">
      <c r="A913" s="310"/>
      <c r="C913" s="34">
        <v>5</v>
      </c>
      <c r="D913" s="1000" t="s">
        <v>405</v>
      </c>
      <c r="E913" s="1001"/>
      <c r="F913" s="1002"/>
      <c r="G913" s="499" t="s">
        <v>153</v>
      </c>
      <c r="H913" s="457">
        <f>SUM(H914+H916)</f>
        <v>2001</v>
      </c>
    </row>
    <row r="914" spans="1:8" ht="20.25" customHeight="1">
      <c r="A914" s="310"/>
      <c r="D914" s="132">
        <v>2</v>
      </c>
      <c r="E914" s="1001" t="s">
        <v>590</v>
      </c>
      <c r="F914" s="955"/>
      <c r="G914" s="499" t="s">
        <v>364</v>
      </c>
      <c r="H914" s="446">
        <f>SUM(H915)</f>
        <v>2001</v>
      </c>
    </row>
    <row r="915" spans="1:8" ht="20.25" customHeight="1">
      <c r="A915" s="310"/>
      <c r="D915" s="132"/>
      <c r="E915" s="87" t="s">
        <v>97</v>
      </c>
      <c r="F915" s="578"/>
      <c r="G915" s="499"/>
      <c r="H915" s="457">
        <v>2001</v>
      </c>
    </row>
    <row r="916" spans="1:8" ht="20.25" customHeight="1">
      <c r="A916" s="312"/>
      <c r="B916" s="183"/>
      <c r="C916" s="183"/>
      <c r="D916" s="195">
        <v>12</v>
      </c>
      <c r="E916" s="1058" t="s">
        <v>376</v>
      </c>
      <c r="F916" s="1059"/>
      <c r="G916" s="498" t="s">
        <v>157</v>
      </c>
      <c r="H916" s="817">
        <f>SUM(H918+H917)</f>
        <v>0</v>
      </c>
    </row>
    <row r="917" spans="1:8" ht="20.25" customHeight="1">
      <c r="A917" s="310"/>
      <c r="D917" s="35"/>
      <c r="E917" s="87" t="s">
        <v>507</v>
      </c>
      <c r="F917" s="578"/>
      <c r="G917" s="498" t="s">
        <v>516</v>
      </c>
      <c r="H917" s="801">
        <v>0</v>
      </c>
    </row>
    <row r="918" spans="1:8" ht="20.25" customHeight="1" thickBot="1">
      <c r="A918" s="323"/>
      <c r="B918" s="324"/>
      <c r="C918" s="223"/>
      <c r="D918" s="224"/>
      <c r="E918" s="88" t="s">
        <v>508</v>
      </c>
      <c r="F918" s="579"/>
      <c r="G918" s="498" t="s">
        <v>517</v>
      </c>
      <c r="H918" s="880">
        <v>0</v>
      </c>
    </row>
    <row r="919" spans="1:8" ht="20.25" customHeight="1" thickBot="1">
      <c r="A919" s="198"/>
      <c r="B919" s="199">
        <v>2</v>
      </c>
      <c r="C919" s="1006" t="s">
        <v>401</v>
      </c>
      <c r="D919" s="1007"/>
      <c r="E919" s="1007"/>
      <c r="F919" s="1007"/>
      <c r="G919" s="1062"/>
      <c r="H919" s="19">
        <f>SUM(H920+H925+H926)</f>
        <v>0</v>
      </c>
    </row>
    <row r="920" spans="1:8" ht="20.25" customHeight="1">
      <c r="A920" s="306"/>
      <c r="B920" s="307"/>
      <c r="C920" s="307">
        <v>1</v>
      </c>
      <c r="D920" s="1003" t="s">
        <v>163</v>
      </c>
      <c r="E920" s="1004"/>
      <c r="F920" s="1005"/>
      <c r="G920" s="499" t="s">
        <v>154</v>
      </c>
      <c r="H920" s="814">
        <f>SUM(H921:H924)</f>
        <v>0</v>
      </c>
    </row>
    <row r="921" spans="1:8" ht="20.25" customHeight="1">
      <c r="A921" s="310"/>
      <c r="D921" s="161"/>
      <c r="E921" s="1046" t="s">
        <v>2</v>
      </c>
      <c r="F921" s="955"/>
      <c r="G921" s="499" t="s">
        <v>154</v>
      </c>
      <c r="H921" s="815">
        <v>0</v>
      </c>
    </row>
    <row r="922" spans="1:8" ht="20.25" customHeight="1">
      <c r="A922" s="310"/>
      <c r="D922" s="2"/>
      <c r="E922" s="1046" t="s">
        <v>7</v>
      </c>
      <c r="F922" s="955"/>
      <c r="G922" s="499" t="s">
        <v>154</v>
      </c>
      <c r="H922" s="815">
        <v>0</v>
      </c>
    </row>
    <row r="923" spans="1:8" ht="20.25" customHeight="1">
      <c r="A923" s="310"/>
      <c r="D923" s="161"/>
      <c r="E923" s="355"/>
      <c r="F923" s="507" t="s">
        <v>14</v>
      </c>
      <c r="G923" s="499"/>
      <c r="H923" s="815">
        <v>0</v>
      </c>
    </row>
    <row r="924" spans="1:8" ht="20.25" customHeight="1">
      <c r="A924" s="667"/>
      <c r="B924" s="366"/>
      <c r="C924" s="366"/>
      <c r="D924" s="404"/>
      <c r="E924" s="405"/>
      <c r="F924" s="668" t="s">
        <v>81</v>
      </c>
      <c r="G924" s="494"/>
      <c r="H924" s="881">
        <v>0</v>
      </c>
    </row>
    <row r="925" spans="1:8" ht="20.25" customHeight="1">
      <c r="A925" s="310"/>
      <c r="C925" s="34">
        <v>2</v>
      </c>
      <c r="D925" s="1000" t="s">
        <v>164</v>
      </c>
      <c r="E925" s="1001"/>
      <c r="F925" s="1002"/>
      <c r="G925" s="499" t="s">
        <v>155</v>
      </c>
      <c r="H925" s="457">
        <v>0</v>
      </c>
    </row>
    <row r="926" spans="1:8" ht="20.25" customHeight="1" thickBot="1">
      <c r="A926" s="576"/>
      <c r="B926" s="223"/>
      <c r="C926" s="223">
        <v>3</v>
      </c>
      <c r="D926" s="981" t="s">
        <v>165</v>
      </c>
      <c r="E926" s="1104"/>
      <c r="F926" s="1105"/>
      <c r="G926" s="670" t="s">
        <v>156</v>
      </c>
      <c r="H926" s="882">
        <v>0</v>
      </c>
    </row>
    <row r="927" spans="1:8" ht="20.25" customHeight="1" thickBot="1">
      <c r="A927" s="1106" t="s">
        <v>414</v>
      </c>
      <c r="B927" s="1107"/>
      <c r="C927" s="1107"/>
      <c r="D927" s="1107"/>
      <c r="E927" s="1107"/>
      <c r="F927" s="1108"/>
      <c r="G927" s="669" t="s">
        <v>158</v>
      </c>
      <c r="H927" s="883">
        <f>SUM(H908+H919)</f>
        <v>134602</v>
      </c>
    </row>
    <row r="928" spans="1:8" ht="20.25" customHeight="1" thickBot="1">
      <c r="A928" s="198"/>
      <c r="B928" s="199">
        <v>3</v>
      </c>
      <c r="C928" s="225" t="s">
        <v>402</v>
      </c>
      <c r="D928" s="46"/>
      <c r="E928" s="66"/>
      <c r="F928" s="517"/>
      <c r="G928" s="28"/>
      <c r="H928" s="804">
        <f>SUM(H929)</f>
        <v>0</v>
      </c>
    </row>
    <row r="929" spans="1:8" ht="20.25" customHeight="1" thickBot="1">
      <c r="A929" s="576"/>
      <c r="B929" s="223"/>
      <c r="C929" s="223"/>
      <c r="D929" s="49">
        <v>5</v>
      </c>
      <c r="E929" s="952" t="s">
        <v>187</v>
      </c>
      <c r="F929" s="953"/>
      <c r="G929" s="467" t="s">
        <v>188</v>
      </c>
      <c r="H929" s="797">
        <v>0</v>
      </c>
    </row>
    <row r="930" spans="1:8" s="208" customFormat="1" ht="20.25" customHeight="1" thickBot="1">
      <c r="A930" s="948" t="s">
        <v>415</v>
      </c>
      <c r="B930" s="994"/>
      <c r="C930" s="994"/>
      <c r="D930" s="994"/>
      <c r="E930" s="994"/>
      <c r="F930" s="994"/>
      <c r="G930" s="994"/>
      <c r="H930" s="463">
        <f>SUM(H927+H928)</f>
        <v>134602</v>
      </c>
    </row>
    <row r="931" spans="1:7" s="272" customFormat="1" ht="18" customHeight="1">
      <c r="A931" s="962" t="s">
        <v>635</v>
      </c>
      <c r="B931" s="934"/>
      <c r="C931" s="934"/>
      <c r="D931" s="934"/>
      <c r="E931" s="934"/>
      <c r="F931" s="934"/>
      <c r="G931" s="934"/>
    </row>
    <row r="932" spans="1:8" ht="15">
      <c r="A932" s="214"/>
      <c r="B932" s="214"/>
      <c r="C932" s="214"/>
      <c r="D932" s="215"/>
      <c r="E932" s="216"/>
      <c r="F932" s="14"/>
      <c r="G932" s="213"/>
      <c r="H932" s="95"/>
    </row>
    <row r="933" spans="1:8" ht="15.75" thickBot="1">
      <c r="A933" s="214"/>
      <c r="B933" s="214"/>
      <c r="C933" s="214"/>
      <c r="D933" s="215"/>
      <c r="E933" s="216"/>
      <c r="F933" s="14"/>
      <c r="G933" s="213"/>
      <c r="H933" s="343" t="s">
        <v>166</v>
      </c>
    </row>
    <row r="934" spans="1:8" ht="30.75" thickBot="1">
      <c r="A934" s="1012" t="s">
        <v>618</v>
      </c>
      <c r="B934" s="1013"/>
      <c r="C934" s="1013"/>
      <c r="D934" s="1013"/>
      <c r="E934" s="1013"/>
      <c r="F934" s="1014"/>
      <c r="G934" s="285" t="s">
        <v>159</v>
      </c>
      <c r="H934" s="138" t="s">
        <v>84</v>
      </c>
    </row>
    <row r="935" spans="1:8" ht="20.25" customHeight="1" thickBot="1">
      <c r="A935" s="177"/>
      <c r="B935" s="178">
        <v>1</v>
      </c>
      <c r="C935" s="179" t="s">
        <v>392</v>
      </c>
      <c r="D935" s="40"/>
      <c r="E935" s="61"/>
      <c r="F935" s="6"/>
      <c r="G935" s="29"/>
      <c r="H935" s="445">
        <f>SUM(H938+H944+H936)</f>
        <v>6740</v>
      </c>
    </row>
    <row r="936" spans="1:8" s="238" customFormat="1" ht="20.25" customHeight="1" thickBot="1">
      <c r="A936" s="372"/>
      <c r="B936" s="373"/>
      <c r="C936" s="273">
        <v>2</v>
      </c>
      <c r="D936" s="374" t="s">
        <v>340</v>
      </c>
      <c r="E936" s="374"/>
      <c r="F936" s="659"/>
      <c r="G936" s="604" t="s">
        <v>223</v>
      </c>
      <c r="H936" s="845">
        <f>SUM(H937)</f>
        <v>0</v>
      </c>
    </row>
    <row r="937" spans="1:8" s="238" customFormat="1" ht="19.5" customHeight="1" thickBot="1">
      <c r="A937" s="660"/>
      <c r="B937" s="375"/>
      <c r="C937" s="375"/>
      <c r="D937" s="376">
        <v>6</v>
      </c>
      <c r="E937" s="1186" t="s">
        <v>221</v>
      </c>
      <c r="F937" s="1187"/>
      <c r="G937" s="642" t="s">
        <v>222</v>
      </c>
      <c r="H937" s="878"/>
    </row>
    <row r="938" spans="1:8" ht="20.25" customHeight="1" thickBot="1">
      <c r="A938" s="182"/>
      <c r="B938" s="194"/>
      <c r="C938" s="194">
        <v>3</v>
      </c>
      <c r="D938" s="949" t="s">
        <v>345</v>
      </c>
      <c r="E938" s="950"/>
      <c r="F938" s="951"/>
      <c r="G938" s="529" t="s">
        <v>273</v>
      </c>
      <c r="H938" s="884">
        <f>SUM(H939:H943)</f>
        <v>6740</v>
      </c>
    </row>
    <row r="939" spans="1:8" ht="20.25" customHeight="1">
      <c r="A939" s="310"/>
      <c r="D939" s="35"/>
      <c r="E939" s="185">
        <v>2</v>
      </c>
      <c r="F939" s="384" t="s">
        <v>255</v>
      </c>
      <c r="G939" s="129" t="s">
        <v>256</v>
      </c>
      <c r="H939" s="457">
        <v>6150</v>
      </c>
    </row>
    <row r="940" spans="1:8" ht="20.25" customHeight="1">
      <c r="A940" s="310"/>
      <c r="D940" s="35"/>
      <c r="E940" s="185">
        <v>5</v>
      </c>
      <c r="F940" s="384" t="s">
        <v>261</v>
      </c>
      <c r="G940" s="129" t="s">
        <v>262</v>
      </c>
      <c r="H940" s="457">
        <v>0</v>
      </c>
    </row>
    <row r="941" spans="1:8" ht="20.25" customHeight="1">
      <c r="A941" s="310"/>
      <c r="D941" s="35"/>
      <c r="E941" s="185">
        <v>6</v>
      </c>
      <c r="F941" s="384" t="s">
        <v>263</v>
      </c>
      <c r="G941" s="129" t="s">
        <v>264</v>
      </c>
      <c r="H941" s="457">
        <v>590</v>
      </c>
    </row>
    <row r="942" spans="1:8" ht="20.25" customHeight="1">
      <c r="A942" s="310"/>
      <c r="D942" s="35"/>
      <c r="E942" s="185">
        <v>8</v>
      </c>
      <c r="F942" s="384" t="s">
        <v>267</v>
      </c>
      <c r="G942" s="129" t="s">
        <v>268</v>
      </c>
      <c r="H942" s="457">
        <v>0</v>
      </c>
    </row>
    <row r="943" spans="1:8" ht="20.25" customHeight="1" thickBot="1">
      <c r="A943" s="310"/>
      <c r="D943" s="35"/>
      <c r="E943" s="185">
        <v>10</v>
      </c>
      <c r="F943" s="384" t="s">
        <v>271</v>
      </c>
      <c r="G943" s="129" t="s">
        <v>272</v>
      </c>
      <c r="H943" s="457">
        <v>0</v>
      </c>
    </row>
    <row r="944" spans="1:8" ht="20.25" customHeight="1" thickBot="1">
      <c r="A944" s="188"/>
      <c r="B944" s="189"/>
      <c r="C944" s="189">
        <v>4</v>
      </c>
      <c r="D944" s="991" t="s">
        <v>347</v>
      </c>
      <c r="E944" s="986"/>
      <c r="F944" s="987"/>
      <c r="G944" s="530" t="s">
        <v>288</v>
      </c>
      <c r="H944" s="145">
        <f>SUM(H945)</f>
        <v>0</v>
      </c>
    </row>
    <row r="945" spans="1:8" ht="20.25" customHeight="1">
      <c r="A945" s="475"/>
      <c r="B945" s="186"/>
      <c r="C945" s="186"/>
      <c r="D945" s="33"/>
      <c r="E945" s="10">
        <v>3</v>
      </c>
      <c r="F945" s="562" t="s">
        <v>397</v>
      </c>
      <c r="G945" s="535" t="s">
        <v>287</v>
      </c>
      <c r="H945" s="461">
        <f>SUM(H946)</f>
        <v>0</v>
      </c>
    </row>
    <row r="946" spans="1:8" ht="20.25" customHeight="1">
      <c r="A946" s="310"/>
      <c r="D946" s="74"/>
      <c r="E946" s="77"/>
      <c r="F946" s="666" t="s">
        <v>12</v>
      </c>
      <c r="G946" s="535" t="s">
        <v>287</v>
      </c>
      <c r="H946" s="879">
        <v>0</v>
      </c>
    </row>
    <row r="947" spans="1:8" ht="20.25" customHeight="1" thickBot="1">
      <c r="A947" s="1026" t="s">
        <v>394</v>
      </c>
      <c r="B947" s="1027"/>
      <c r="C947" s="1027"/>
      <c r="D947" s="1027"/>
      <c r="E947" s="1027"/>
      <c r="F947" s="1028"/>
      <c r="G947" s="574" t="s">
        <v>294</v>
      </c>
      <c r="H947" s="830">
        <f>SUM(H935)</f>
        <v>6740</v>
      </c>
    </row>
    <row r="948" spans="1:8" ht="20.25" customHeight="1" thickBot="1">
      <c r="A948" s="202"/>
      <c r="B948" s="203">
        <v>3</v>
      </c>
      <c r="C948" s="945" t="s">
        <v>395</v>
      </c>
      <c r="D948" s="1022"/>
      <c r="E948" s="1022"/>
      <c r="F948" s="1023"/>
      <c r="G948" s="464" t="s">
        <v>338</v>
      </c>
      <c r="H948" s="141">
        <f>SUM(H949)</f>
        <v>64997</v>
      </c>
    </row>
    <row r="949" spans="1:8" ht="20.25" customHeight="1" thickBot="1">
      <c r="A949" s="188"/>
      <c r="B949" s="189"/>
      <c r="C949" s="189">
        <v>1</v>
      </c>
      <c r="D949" s="1010" t="s">
        <v>352</v>
      </c>
      <c r="E949" s="1010"/>
      <c r="F949" s="1011"/>
      <c r="G949" s="465" t="s">
        <v>326</v>
      </c>
      <c r="H949" s="885">
        <f>SUM(H950+H952)</f>
        <v>64997</v>
      </c>
    </row>
    <row r="950" spans="1:8" s="208" customFormat="1" ht="20.25" customHeight="1" thickBot="1">
      <c r="A950" s="188"/>
      <c r="B950" s="189"/>
      <c r="C950" s="189"/>
      <c r="D950" s="207">
        <v>3</v>
      </c>
      <c r="E950" s="956" t="s">
        <v>351</v>
      </c>
      <c r="F950" s="992"/>
      <c r="G950" s="465" t="s">
        <v>315</v>
      </c>
      <c r="H950" s="807">
        <f>SUM(H951)</f>
        <v>0</v>
      </c>
    </row>
    <row r="951" spans="1:8" s="208" customFormat="1" ht="20.25" customHeight="1">
      <c r="A951" s="300"/>
      <c r="B951" s="210"/>
      <c r="C951" s="210"/>
      <c r="D951" s="35"/>
      <c r="E951" s="185">
        <v>1</v>
      </c>
      <c r="F951" s="384" t="s">
        <v>311</v>
      </c>
      <c r="G951" s="467" t="s">
        <v>312</v>
      </c>
      <c r="H951" s="457">
        <v>0</v>
      </c>
    </row>
    <row r="952" spans="1:8" s="166" customFormat="1" ht="20.25" customHeight="1" thickBot="1">
      <c r="A952" s="576"/>
      <c r="B952" s="223"/>
      <c r="C952" s="223"/>
      <c r="D952" s="224">
        <v>6</v>
      </c>
      <c r="E952" s="1060" t="s">
        <v>320</v>
      </c>
      <c r="F952" s="1061"/>
      <c r="G952" s="468" t="s">
        <v>321</v>
      </c>
      <c r="H952" s="461">
        <f>SUM(H978-H947)</f>
        <v>64997</v>
      </c>
    </row>
    <row r="953" spans="1:8" s="208" customFormat="1" ht="20.25" customHeight="1" thickBot="1">
      <c r="A953" s="1020" t="s">
        <v>416</v>
      </c>
      <c r="B953" s="1021"/>
      <c r="C953" s="1021"/>
      <c r="D953" s="1021"/>
      <c r="E953" s="1021"/>
      <c r="F953" s="1021"/>
      <c r="G953" s="1021"/>
      <c r="H953" s="463">
        <f>SUM(H947+H948)</f>
        <v>71737</v>
      </c>
    </row>
    <row r="954" spans="4:8" ht="20.25" customHeight="1" thickBot="1">
      <c r="D954" s="190"/>
      <c r="E954" s="257"/>
      <c r="F954" s="3"/>
      <c r="G954" s="444"/>
      <c r="H954" s="457"/>
    </row>
    <row r="955" spans="1:8" ht="20.25" customHeight="1" thickBot="1">
      <c r="A955" s="198"/>
      <c r="B955" s="199">
        <v>1</v>
      </c>
      <c r="C955" s="218" t="s">
        <v>399</v>
      </c>
      <c r="D955" s="54"/>
      <c r="E955" s="54"/>
      <c r="F955" s="506"/>
      <c r="G955" s="26"/>
      <c r="H955" s="138">
        <f>SUM(H956+H957+H958+H961)</f>
        <v>71737</v>
      </c>
    </row>
    <row r="956" spans="1:8" ht="20.25" customHeight="1">
      <c r="A956" s="310"/>
      <c r="C956" s="34">
        <v>1</v>
      </c>
      <c r="D956" s="957" t="s">
        <v>160</v>
      </c>
      <c r="E956" s="1004"/>
      <c r="F956" s="1005"/>
      <c r="G956" s="499" t="s">
        <v>149</v>
      </c>
      <c r="H956" s="823">
        <v>26773</v>
      </c>
    </row>
    <row r="957" spans="1:8" ht="20.25" customHeight="1">
      <c r="A957" s="310"/>
      <c r="C957" s="34">
        <v>2</v>
      </c>
      <c r="D957" s="1000" t="s">
        <v>148</v>
      </c>
      <c r="E957" s="1001"/>
      <c r="F957" s="1002"/>
      <c r="G957" s="499" t="s">
        <v>150</v>
      </c>
      <c r="H957" s="823">
        <v>7764</v>
      </c>
    </row>
    <row r="958" spans="1:8" ht="20.25" customHeight="1">
      <c r="A958" s="310"/>
      <c r="C958" s="34">
        <v>3</v>
      </c>
      <c r="D958" s="1000" t="s">
        <v>161</v>
      </c>
      <c r="E958" s="1001"/>
      <c r="F958" s="1002"/>
      <c r="G958" s="499" t="s">
        <v>151</v>
      </c>
      <c r="H958" s="823">
        <v>35590</v>
      </c>
    </row>
    <row r="959" spans="1:8" ht="20.25" customHeight="1">
      <c r="A959" s="310"/>
      <c r="D959" s="1074" t="s">
        <v>506</v>
      </c>
      <c r="E959" s="1075"/>
      <c r="F959" s="1076"/>
      <c r="G959" s="498"/>
      <c r="H959" s="801">
        <v>5000</v>
      </c>
    </row>
    <row r="960" spans="1:8" ht="20.25" customHeight="1">
      <c r="A960" s="310"/>
      <c r="C960" s="34">
        <v>4</v>
      </c>
      <c r="D960" s="1000" t="s">
        <v>162</v>
      </c>
      <c r="E960" s="1001"/>
      <c r="F960" s="1002"/>
      <c r="G960" s="499" t="s">
        <v>152</v>
      </c>
      <c r="H960" s="457">
        <v>0</v>
      </c>
    </row>
    <row r="961" spans="1:8" ht="20.25" customHeight="1">
      <c r="A961" s="542"/>
      <c r="B961" s="230"/>
      <c r="C961" s="230">
        <v>5</v>
      </c>
      <c r="D961" s="1074" t="s">
        <v>405</v>
      </c>
      <c r="E961" s="1073"/>
      <c r="F961" s="1188"/>
      <c r="G961" s="498" t="s">
        <v>153</v>
      </c>
      <c r="H961" s="457">
        <f>SUM(H962+H964)</f>
        <v>1610</v>
      </c>
    </row>
    <row r="962" spans="1:8" ht="20.25" customHeight="1">
      <c r="A962" s="542"/>
      <c r="B962" s="230"/>
      <c r="C962" s="230"/>
      <c r="D962" s="133">
        <v>2</v>
      </c>
      <c r="E962" s="1073" t="s">
        <v>590</v>
      </c>
      <c r="F962" s="955"/>
      <c r="G962" s="498" t="s">
        <v>364</v>
      </c>
      <c r="H962" s="446">
        <f>SUM(H963)</f>
        <v>1610</v>
      </c>
    </row>
    <row r="963" spans="1:8" ht="20.25" customHeight="1">
      <c r="A963" s="542"/>
      <c r="B963" s="230"/>
      <c r="C963" s="230"/>
      <c r="D963" s="133"/>
      <c r="E963" s="930" t="s">
        <v>98</v>
      </c>
      <c r="F963" s="931"/>
      <c r="G963" s="498"/>
      <c r="H963" s="457">
        <v>1610</v>
      </c>
    </row>
    <row r="964" spans="1:8" ht="20.25" customHeight="1">
      <c r="A964" s="310"/>
      <c r="D964" s="35">
        <v>12</v>
      </c>
      <c r="E964" s="1058" t="s">
        <v>376</v>
      </c>
      <c r="F964" s="1059"/>
      <c r="G964" s="498" t="s">
        <v>157</v>
      </c>
      <c r="H964" s="817">
        <v>0</v>
      </c>
    </row>
    <row r="965" spans="1:8" ht="20.25" customHeight="1">
      <c r="A965" s="310"/>
      <c r="D965" s="35"/>
      <c r="E965" s="930" t="s">
        <v>507</v>
      </c>
      <c r="F965" s="931"/>
      <c r="G965" s="498"/>
      <c r="H965" s="801">
        <v>0</v>
      </c>
    </row>
    <row r="966" spans="1:8" ht="20.25" customHeight="1" thickBot="1">
      <c r="A966" s="323"/>
      <c r="B966" s="324"/>
      <c r="C966" s="223"/>
      <c r="D966" s="224"/>
      <c r="E966" s="932" t="s">
        <v>508</v>
      </c>
      <c r="F966" s="933"/>
      <c r="G966" s="577"/>
      <c r="H966" s="880">
        <v>0</v>
      </c>
    </row>
    <row r="967" spans="1:8" ht="20.25" customHeight="1" thickBot="1">
      <c r="A967" s="198"/>
      <c r="B967" s="199">
        <v>2</v>
      </c>
      <c r="C967" s="1006" t="s">
        <v>401</v>
      </c>
      <c r="D967" s="1007"/>
      <c r="E967" s="1007"/>
      <c r="F967" s="1007"/>
      <c r="G967" s="1062"/>
      <c r="H967" s="24">
        <f>SUM(H974+H973+H968)</f>
        <v>0</v>
      </c>
    </row>
    <row r="968" spans="1:10" ht="20.25" customHeight="1">
      <c r="A968" s="306"/>
      <c r="B968" s="307"/>
      <c r="C968" s="307">
        <v>1</v>
      </c>
      <c r="D968" s="1003" t="s">
        <v>163</v>
      </c>
      <c r="E968" s="1004"/>
      <c r="F968" s="1005"/>
      <c r="G968" s="671" t="s">
        <v>154</v>
      </c>
      <c r="H968" s="886">
        <f>SUM(H969:H972)</f>
        <v>0</v>
      </c>
      <c r="I968" s="403"/>
      <c r="J968" s="403"/>
    </row>
    <row r="969" spans="1:10" ht="20.25" customHeight="1">
      <c r="A969" s="310"/>
      <c r="D969" s="2"/>
      <c r="E969" s="1046" t="s">
        <v>13</v>
      </c>
      <c r="F969" s="955"/>
      <c r="G969" s="672" t="s">
        <v>154</v>
      </c>
      <c r="H969" s="887">
        <v>0</v>
      </c>
      <c r="I969" s="403"/>
      <c r="J969" s="403"/>
    </row>
    <row r="970" spans="1:10" ht="20.25" customHeight="1">
      <c r="A970" s="310"/>
      <c r="D970" s="2"/>
      <c r="E970" s="406"/>
      <c r="F970" s="575" t="s">
        <v>15</v>
      </c>
      <c r="G970" s="672"/>
      <c r="H970" s="887">
        <v>0</v>
      </c>
      <c r="I970" s="403"/>
      <c r="J970" s="403"/>
    </row>
    <row r="971" spans="1:10" ht="20.25" customHeight="1">
      <c r="A971" s="310"/>
      <c r="D971" s="2"/>
      <c r="E971" s="406"/>
      <c r="F971" s="575" t="s">
        <v>60</v>
      </c>
      <c r="G971" s="672"/>
      <c r="H971" s="1198"/>
      <c r="I971" s="1198"/>
      <c r="J971" s="1198"/>
    </row>
    <row r="972" spans="1:10" ht="20.25" customHeight="1">
      <c r="A972" s="667"/>
      <c r="B972" s="366"/>
      <c r="C972" s="366"/>
      <c r="D972" s="404"/>
      <c r="E972" s="405"/>
      <c r="F972" s="677" t="s">
        <v>82</v>
      </c>
      <c r="G972" s="673"/>
      <c r="H972" s="888">
        <v>0</v>
      </c>
      <c r="I972" s="403"/>
      <c r="J972" s="403"/>
    </row>
    <row r="973" spans="1:10" ht="20.25" customHeight="1">
      <c r="A973" s="310"/>
      <c r="C973" s="34">
        <v>2</v>
      </c>
      <c r="D973" s="1000" t="s">
        <v>164</v>
      </c>
      <c r="E973" s="1001"/>
      <c r="F973" s="1002"/>
      <c r="G973" s="672" t="s">
        <v>155</v>
      </c>
      <c r="H973" s="889">
        <v>0</v>
      </c>
      <c r="I973" s="403"/>
      <c r="J973" s="403"/>
    </row>
    <row r="974" spans="1:8" ht="20.25" customHeight="1">
      <c r="A974" s="310"/>
      <c r="C974" s="34">
        <v>3</v>
      </c>
      <c r="D974" s="1000" t="s">
        <v>165</v>
      </c>
      <c r="E974" s="1001"/>
      <c r="F974" s="1002"/>
      <c r="G974" s="672" t="s">
        <v>156</v>
      </c>
      <c r="H974" s="889">
        <v>0</v>
      </c>
    </row>
    <row r="975" spans="1:8" ht="20.25" customHeight="1" thickBot="1">
      <c r="A975" s="1041" t="s">
        <v>417</v>
      </c>
      <c r="B975" s="1027"/>
      <c r="C975" s="1027"/>
      <c r="D975" s="1027"/>
      <c r="E975" s="1027"/>
      <c r="F975" s="1028"/>
      <c r="G975" s="674" t="s">
        <v>158</v>
      </c>
      <c r="H975" s="890">
        <f>SUM(H955+H967)</f>
        <v>71737</v>
      </c>
    </row>
    <row r="976" spans="1:8" ht="20.25" customHeight="1" thickBot="1">
      <c r="A976" s="198"/>
      <c r="B976" s="199">
        <v>3</v>
      </c>
      <c r="C976" s="225" t="s">
        <v>402</v>
      </c>
      <c r="D976" s="46"/>
      <c r="E976" s="66"/>
      <c r="F976" s="517"/>
      <c r="G976" s="675"/>
      <c r="H976" s="891">
        <f>SUM(H977)</f>
        <v>0</v>
      </c>
    </row>
    <row r="977" spans="1:8" ht="20.25" customHeight="1" thickBot="1">
      <c r="A977" s="576"/>
      <c r="B977" s="223"/>
      <c r="C977" s="223"/>
      <c r="D977" s="49">
        <v>5</v>
      </c>
      <c r="E977" s="952" t="s">
        <v>187</v>
      </c>
      <c r="F977" s="953"/>
      <c r="G977" s="676" t="s">
        <v>188</v>
      </c>
      <c r="H977" s="889">
        <v>0</v>
      </c>
    </row>
    <row r="978" spans="1:8" s="208" customFormat="1" ht="20.25" customHeight="1" thickBot="1">
      <c r="A978" s="948" t="s">
        <v>418</v>
      </c>
      <c r="B978" s="994"/>
      <c r="C978" s="994"/>
      <c r="D978" s="994"/>
      <c r="E978" s="994"/>
      <c r="F978" s="994"/>
      <c r="G978" s="1091"/>
      <c r="H978" s="892">
        <f>SUM(H955+H967+H977)</f>
        <v>71737</v>
      </c>
    </row>
    <row r="979" spans="1:8" ht="15">
      <c r="A979" s="214"/>
      <c r="B979" s="214"/>
      <c r="C979" s="214"/>
      <c r="D979" s="215"/>
      <c r="E979" s="216"/>
      <c r="F979" s="14"/>
      <c r="G979" s="213"/>
      <c r="H979" s="95"/>
    </row>
    <row r="980" spans="1:8" ht="15">
      <c r="A980" s="962" t="s">
        <v>634</v>
      </c>
      <c r="B980" s="934"/>
      <c r="C980" s="934"/>
      <c r="D980" s="934"/>
      <c r="E980" s="934"/>
      <c r="F980" s="934"/>
      <c r="G980" s="934"/>
      <c r="H980" s="95"/>
    </row>
    <row r="981" spans="1:8" ht="15">
      <c r="A981" s="214"/>
      <c r="B981" s="214"/>
      <c r="C981" s="214"/>
      <c r="D981" s="215"/>
      <c r="E981" s="216"/>
      <c r="F981" s="14"/>
      <c r="G981" s="213"/>
      <c r="H981" s="95"/>
    </row>
    <row r="982" spans="1:8" ht="15.75" thickBot="1">
      <c r="A982" s="258"/>
      <c r="B982" s="259"/>
      <c r="C982" s="259"/>
      <c r="D982" s="260"/>
      <c r="E982" s="261"/>
      <c r="F982" s="122"/>
      <c r="G982" s="287"/>
      <c r="H982" s="107" t="s">
        <v>166</v>
      </c>
    </row>
    <row r="983" spans="1:8" s="272" customFormat="1" ht="30.75" thickBot="1">
      <c r="A983" s="1017" t="s">
        <v>168</v>
      </c>
      <c r="B983" s="1013"/>
      <c r="C983" s="1013"/>
      <c r="D983" s="1013"/>
      <c r="E983" s="1013"/>
      <c r="F983" s="1014"/>
      <c r="G983" s="657" t="s">
        <v>159</v>
      </c>
      <c r="H983" s="138" t="s">
        <v>84</v>
      </c>
    </row>
    <row r="984" spans="1:8" s="272" customFormat="1" ht="20.25" customHeight="1" thickBot="1">
      <c r="A984" s="177"/>
      <c r="B984" s="178">
        <v>1</v>
      </c>
      <c r="C984" s="179" t="s">
        <v>392</v>
      </c>
      <c r="D984" s="40"/>
      <c r="E984" s="61"/>
      <c r="F984" s="6"/>
      <c r="G984" s="600"/>
      <c r="H984" s="445">
        <f aca="true" t="shared" si="10" ref="H984:H992">SUM(H935+H887+H845)</f>
        <v>34838</v>
      </c>
    </row>
    <row r="985" spans="1:8" s="238" customFormat="1" ht="20.25" customHeight="1" thickBot="1">
      <c r="A985" s="372"/>
      <c r="B985" s="373"/>
      <c r="C985" s="273">
        <v>2</v>
      </c>
      <c r="D985" s="374" t="s">
        <v>340</v>
      </c>
      <c r="E985" s="374"/>
      <c r="F985" s="659"/>
      <c r="G985" s="604" t="s">
        <v>223</v>
      </c>
      <c r="H985" s="845">
        <f t="shared" si="10"/>
        <v>0</v>
      </c>
    </row>
    <row r="986" spans="1:8" s="238" customFormat="1" ht="19.5" customHeight="1" thickBot="1">
      <c r="A986" s="660"/>
      <c r="B986" s="375"/>
      <c r="C986" s="375"/>
      <c r="D986" s="376">
        <v>6</v>
      </c>
      <c r="E986" s="1186" t="s">
        <v>221</v>
      </c>
      <c r="F986" s="1187"/>
      <c r="G986" s="642" t="s">
        <v>222</v>
      </c>
      <c r="H986" s="845">
        <f t="shared" si="10"/>
        <v>0</v>
      </c>
    </row>
    <row r="987" spans="1:8" s="272" customFormat="1" ht="20.25" customHeight="1" thickBot="1">
      <c r="A987" s="273"/>
      <c r="B987" s="274"/>
      <c r="C987" s="274">
        <v>3</v>
      </c>
      <c r="D987" s="1079" t="s">
        <v>345</v>
      </c>
      <c r="E987" s="1080"/>
      <c r="F987" s="1081"/>
      <c r="G987" s="604" t="s">
        <v>273</v>
      </c>
      <c r="H987" s="845">
        <f t="shared" si="10"/>
        <v>26338</v>
      </c>
    </row>
    <row r="988" spans="1:8" s="272" customFormat="1" ht="20.25" customHeight="1">
      <c r="A988" s="608"/>
      <c r="B988" s="275"/>
      <c r="C988" s="275"/>
      <c r="D988" s="268"/>
      <c r="E988" s="269">
        <v>2</v>
      </c>
      <c r="F988" s="609" t="s">
        <v>255</v>
      </c>
      <c r="G988" s="605" t="s">
        <v>256</v>
      </c>
      <c r="H988" s="852">
        <f t="shared" si="10"/>
        <v>6150</v>
      </c>
    </row>
    <row r="989" spans="1:8" s="272" customFormat="1" ht="20.25" customHeight="1">
      <c r="A989" s="608"/>
      <c r="B989" s="275"/>
      <c r="C989" s="275"/>
      <c r="D989" s="268"/>
      <c r="E989" s="269">
        <v>5</v>
      </c>
      <c r="F989" s="609" t="s">
        <v>261</v>
      </c>
      <c r="G989" s="605" t="s">
        <v>262</v>
      </c>
      <c r="H989" s="852">
        <f t="shared" si="10"/>
        <v>15724</v>
      </c>
    </row>
    <row r="990" spans="1:8" s="272" customFormat="1" ht="20.25" customHeight="1">
      <c r="A990" s="608"/>
      <c r="B990" s="275"/>
      <c r="C990" s="275"/>
      <c r="D990" s="268"/>
      <c r="E990" s="269">
        <v>6</v>
      </c>
      <c r="F990" s="609" t="s">
        <v>263</v>
      </c>
      <c r="G990" s="605" t="s">
        <v>264</v>
      </c>
      <c r="H990" s="852">
        <f t="shared" si="10"/>
        <v>4464</v>
      </c>
    </row>
    <row r="991" spans="1:8" s="272" customFormat="1" ht="20.25" customHeight="1">
      <c r="A991" s="608"/>
      <c r="B991" s="275"/>
      <c r="C991" s="275"/>
      <c r="D991" s="268"/>
      <c r="E991" s="269">
        <v>8</v>
      </c>
      <c r="F991" s="609" t="s">
        <v>267</v>
      </c>
      <c r="G991" s="605" t="s">
        <v>268</v>
      </c>
      <c r="H991" s="852">
        <f t="shared" si="10"/>
        <v>0</v>
      </c>
    </row>
    <row r="992" spans="1:8" s="272" customFormat="1" ht="20.25" customHeight="1" thickBot="1">
      <c r="A992" s="608"/>
      <c r="B992" s="275"/>
      <c r="C992" s="275"/>
      <c r="D992" s="268"/>
      <c r="E992" s="269">
        <v>10</v>
      </c>
      <c r="F992" s="609" t="s">
        <v>271</v>
      </c>
      <c r="G992" s="605" t="s">
        <v>272</v>
      </c>
      <c r="H992" s="852">
        <f t="shared" si="10"/>
        <v>0</v>
      </c>
    </row>
    <row r="993" spans="1:8" s="272" customFormat="1" ht="20.25" customHeight="1" thickBot="1">
      <c r="A993" s="276"/>
      <c r="B993" s="206"/>
      <c r="C993" s="206">
        <v>4</v>
      </c>
      <c r="D993" s="1133" t="s">
        <v>347</v>
      </c>
      <c r="E993" s="1134"/>
      <c r="F993" s="1120"/>
      <c r="G993" s="606" t="s">
        <v>288</v>
      </c>
      <c r="H993" s="846">
        <f>SUM(H896+H944+H854)</f>
        <v>8500</v>
      </c>
    </row>
    <row r="994" spans="1:8" s="272" customFormat="1" ht="20.25" customHeight="1">
      <c r="A994" s="625"/>
      <c r="B994" s="277"/>
      <c r="C994" s="277"/>
      <c r="D994" s="112"/>
      <c r="E994" s="113">
        <v>3</v>
      </c>
      <c r="F994" s="678" t="s">
        <v>567</v>
      </c>
      <c r="G994" s="607" t="s">
        <v>287</v>
      </c>
      <c r="H994" s="847">
        <f>SUM(H897+H945+H855)</f>
        <v>8500</v>
      </c>
    </row>
    <row r="995" spans="1:8" s="272" customFormat="1" ht="20.25" customHeight="1" thickBot="1">
      <c r="A995" s="1113" t="s">
        <v>394</v>
      </c>
      <c r="B995" s="936"/>
      <c r="C995" s="936"/>
      <c r="D995" s="936"/>
      <c r="E995" s="936"/>
      <c r="F995" s="937"/>
      <c r="G995" s="616" t="s">
        <v>294</v>
      </c>
      <c r="H995" s="849">
        <f>SUM(H947+H900+H856)</f>
        <v>34838</v>
      </c>
    </row>
    <row r="996" spans="1:8" s="272" customFormat="1" ht="20.25" customHeight="1" thickBot="1">
      <c r="A996" s="177"/>
      <c r="B996" s="178">
        <v>3</v>
      </c>
      <c r="C996" s="945" t="s">
        <v>395</v>
      </c>
      <c r="D996" s="945"/>
      <c r="E996" s="945"/>
      <c r="F996" s="946"/>
      <c r="G996" s="397" t="s">
        <v>338</v>
      </c>
      <c r="H996" s="850">
        <f>SUM(H948+H901+H857)</f>
        <v>355368</v>
      </c>
    </row>
    <row r="997" spans="1:8" s="272" customFormat="1" ht="20.25" customHeight="1" thickBot="1">
      <c r="A997" s="276"/>
      <c r="B997" s="206"/>
      <c r="C997" s="206">
        <v>1</v>
      </c>
      <c r="D997" s="1056" t="s">
        <v>352</v>
      </c>
      <c r="E997" s="1056"/>
      <c r="F997" s="1057"/>
      <c r="G997" s="603" t="s">
        <v>326</v>
      </c>
      <c r="H997" s="851">
        <f>SUM(H949+H902+H858)</f>
        <v>355368</v>
      </c>
    </row>
    <row r="998" spans="1:8" s="272" customFormat="1" ht="20.25" customHeight="1" thickBot="1">
      <c r="A998" s="276"/>
      <c r="B998" s="206"/>
      <c r="C998" s="206"/>
      <c r="D998" s="282">
        <v>3</v>
      </c>
      <c r="E998" s="1119" t="s">
        <v>351</v>
      </c>
      <c r="F998" s="1120"/>
      <c r="G998" s="603" t="s">
        <v>315</v>
      </c>
      <c r="H998" s="846">
        <f>SUM(H951+H903+H859)</f>
        <v>0</v>
      </c>
    </row>
    <row r="999" spans="1:8" s="272" customFormat="1" ht="20.25" customHeight="1">
      <c r="A999" s="608"/>
      <c r="B999" s="275"/>
      <c r="C999" s="275"/>
      <c r="D999" s="268"/>
      <c r="E999" s="269">
        <v>1</v>
      </c>
      <c r="F999" s="609" t="s">
        <v>311</v>
      </c>
      <c r="G999" s="617" t="s">
        <v>312</v>
      </c>
      <c r="H999" s="852">
        <f>SUM(H951+H904+H860)</f>
        <v>0</v>
      </c>
    </row>
    <row r="1000" spans="1:8" s="283" customFormat="1" ht="20.25" customHeight="1" thickBot="1">
      <c r="A1000" s="611"/>
      <c r="B1000" s="612"/>
      <c r="C1000" s="612"/>
      <c r="D1000" s="619">
        <v>6</v>
      </c>
      <c r="E1000" s="1082" t="s">
        <v>320</v>
      </c>
      <c r="F1000" s="1083"/>
      <c r="G1000" s="658" t="s">
        <v>321</v>
      </c>
      <c r="H1000" s="875">
        <f>SUM(H952+H905+H861)</f>
        <v>355368</v>
      </c>
    </row>
    <row r="1001" spans="1:8" s="272" customFormat="1" ht="20.25" customHeight="1" thickBot="1">
      <c r="A1001" s="1020" t="s">
        <v>419</v>
      </c>
      <c r="B1001" s="1052"/>
      <c r="C1001" s="1052"/>
      <c r="D1001" s="1052"/>
      <c r="E1001" s="1052"/>
      <c r="F1001" s="1052"/>
      <c r="G1001" s="1052"/>
      <c r="H1001" s="445">
        <f>SUM(H953+H906+H862)</f>
        <v>390206</v>
      </c>
    </row>
    <row r="1002" spans="4:8" ht="20.25" customHeight="1" thickBot="1">
      <c r="D1002" s="190"/>
      <c r="E1002" s="257"/>
      <c r="F1002" s="3"/>
      <c r="G1002" s="444"/>
      <c r="H1002" s="459"/>
    </row>
    <row r="1003" spans="1:8" s="272" customFormat="1" ht="20.25" customHeight="1" thickBot="1">
      <c r="A1003" s="276"/>
      <c r="B1003" s="206">
        <v>1</v>
      </c>
      <c r="C1003" s="1006" t="s">
        <v>399</v>
      </c>
      <c r="D1003" s="1007"/>
      <c r="E1003" s="1007"/>
      <c r="F1003" s="1007"/>
      <c r="G1003" s="1007"/>
      <c r="H1003" s="854">
        <f>SUM(H955+H908+H864)</f>
        <v>390206</v>
      </c>
    </row>
    <row r="1004" spans="1:8" s="272" customFormat="1" ht="20.25" customHeight="1">
      <c r="A1004" s="623"/>
      <c r="B1004" s="624"/>
      <c r="C1004" s="624">
        <v>1</v>
      </c>
      <c r="D1004" s="1053" t="s">
        <v>160</v>
      </c>
      <c r="E1004" s="1054"/>
      <c r="F1004" s="1055"/>
      <c r="G1004" s="620" t="s">
        <v>149</v>
      </c>
      <c r="H1004" s="656">
        <f>SUM(H956+H909+H865)</f>
        <v>206361</v>
      </c>
    </row>
    <row r="1005" spans="1:8" s="272" customFormat="1" ht="20.25" customHeight="1">
      <c r="A1005" s="608"/>
      <c r="B1005" s="275"/>
      <c r="C1005" s="275">
        <v>2</v>
      </c>
      <c r="D1005" s="938" t="s">
        <v>148</v>
      </c>
      <c r="E1005" s="939"/>
      <c r="F1005" s="940"/>
      <c r="G1005" s="620" t="s">
        <v>150</v>
      </c>
      <c r="H1005" s="656">
        <f>SUM(H957+H910+H866)</f>
        <v>58453</v>
      </c>
    </row>
    <row r="1006" spans="1:8" s="272" customFormat="1" ht="20.25" customHeight="1">
      <c r="A1006" s="608"/>
      <c r="B1006" s="275"/>
      <c r="C1006" s="275">
        <v>3</v>
      </c>
      <c r="D1006" s="938" t="s">
        <v>161</v>
      </c>
      <c r="E1006" s="939"/>
      <c r="F1006" s="940"/>
      <c r="G1006" s="620" t="s">
        <v>151</v>
      </c>
      <c r="H1006" s="656">
        <f>SUM(H958+H911+H867)</f>
        <v>119372</v>
      </c>
    </row>
    <row r="1007" spans="1:8" s="272" customFormat="1" ht="20.25" customHeight="1">
      <c r="A1007" s="608"/>
      <c r="B1007" s="275"/>
      <c r="C1007" s="275">
        <v>4</v>
      </c>
      <c r="D1007" s="938" t="s">
        <v>162</v>
      </c>
      <c r="E1007" s="939"/>
      <c r="F1007" s="940"/>
      <c r="G1007" s="620" t="s">
        <v>152</v>
      </c>
      <c r="H1007" s="656">
        <f>SUM(H960+H912+H868)</f>
        <v>0</v>
      </c>
    </row>
    <row r="1008" spans="1:8" s="272" customFormat="1" ht="20.25" customHeight="1">
      <c r="A1008" s="608"/>
      <c r="B1008" s="275"/>
      <c r="C1008" s="275">
        <v>5</v>
      </c>
      <c r="D1008" s="938" t="s">
        <v>405</v>
      </c>
      <c r="E1008" s="939"/>
      <c r="F1008" s="940"/>
      <c r="G1008" s="620" t="s">
        <v>153</v>
      </c>
      <c r="H1008" s="656">
        <f>SUM(H961+H913+H869)</f>
        <v>6020</v>
      </c>
    </row>
    <row r="1009" spans="1:8" s="272" customFormat="1" ht="20.25" customHeight="1">
      <c r="A1009" s="608"/>
      <c r="B1009" s="275"/>
      <c r="C1009" s="275"/>
      <c r="D1009" s="58">
        <v>2</v>
      </c>
      <c r="E1009" s="947" t="s">
        <v>590</v>
      </c>
      <c r="F1009" s="955"/>
      <c r="G1009" s="620" t="s">
        <v>364</v>
      </c>
      <c r="H1009" s="656">
        <f>SUM(H962+H914+H870)</f>
        <v>6020</v>
      </c>
    </row>
    <row r="1010" spans="1:8" s="272" customFormat="1" ht="20.25" customHeight="1" thickBot="1">
      <c r="A1010" s="611"/>
      <c r="B1010" s="612"/>
      <c r="C1010" s="612"/>
      <c r="D1010" s="619">
        <v>12</v>
      </c>
      <c r="E1010" s="1063" t="s">
        <v>376</v>
      </c>
      <c r="F1010" s="1064"/>
      <c r="G1010" s="620" t="s">
        <v>157</v>
      </c>
      <c r="H1010" s="656">
        <f>SUM(H964+H916+H872)</f>
        <v>0</v>
      </c>
    </row>
    <row r="1011" spans="1:8" s="272" customFormat="1" ht="20.25" customHeight="1" thickBot="1">
      <c r="A1011" s="276"/>
      <c r="B1011" s="206">
        <v>2</v>
      </c>
      <c r="C1011" s="1006" t="s">
        <v>401</v>
      </c>
      <c r="D1011" s="1007"/>
      <c r="E1011" s="1007"/>
      <c r="F1011" s="1007"/>
      <c r="G1011" s="1007"/>
      <c r="H1011" s="854">
        <f>SUM(H967+H919+H875)</f>
        <v>0</v>
      </c>
    </row>
    <row r="1012" spans="1:8" s="272" customFormat="1" ht="20.25" customHeight="1">
      <c r="A1012" s="623"/>
      <c r="B1012" s="624"/>
      <c r="C1012" s="624">
        <v>1</v>
      </c>
      <c r="D1012" s="1078" t="s">
        <v>163</v>
      </c>
      <c r="E1012" s="1054"/>
      <c r="F1012" s="1055"/>
      <c r="G1012" s="620" t="s">
        <v>154</v>
      </c>
      <c r="H1012" s="656">
        <f>SUM(H968+H920+H876)</f>
        <v>0</v>
      </c>
    </row>
    <row r="1013" spans="1:8" s="272" customFormat="1" ht="20.25" customHeight="1">
      <c r="A1013" s="608"/>
      <c r="B1013" s="275"/>
      <c r="C1013" s="275">
        <v>2</v>
      </c>
      <c r="D1013" s="938" t="s">
        <v>164</v>
      </c>
      <c r="E1013" s="939"/>
      <c r="F1013" s="940"/>
      <c r="G1013" s="620" t="s">
        <v>155</v>
      </c>
      <c r="H1013" s="656">
        <f aca="true" t="shared" si="11" ref="H1013:H1018">SUM(H973+H925+H877)</f>
        <v>0</v>
      </c>
    </row>
    <row r="1014" spans="1:8" s="272" customFormat="1" ht="20.25" customHeight="1">
      <c r="A1014" s="608"/>
      <c r="B1014" s="275"/>
      <c r="C1014" s="275">
        <v>3</v>
      </c>
      <c r="D1014" s="938" t="s">
        <v>165</v>
      </c>
      <c r="E1014" s="939"/>
      <c r="F1014" s="940"/>
      <c r="G1014" s="620" t="s">
        <v>156</v>
      </c>
      <c r="H1014" s="656">
        <f t="shared" si="11"/>
        <v>0</v>
      </c>
    </row>
    <row r="1015" spans="1:8" s="272" customFormat="1" ht="20.25" customHeight="1" thickBot="1">
      <c r="A1015" s="935" t="s">
        <v>404</v>
      </c>
      <c r="B1015" s="936"/>
      <c r="C1015" s="936"/>
      <c r="D1015" s="936"/>
      <c r="E1015" s="936"/>
      <c r="F1015" s="937"/>
      <c r="G1015" s="563" t="s">
        <v>158</v>
      </c>
      <c r="H1015" s="849">
        <f t="shared" si="11"/>
        <v>390206</v>
      </c>
    </row>
    <row r="1016" spans="1:8" s="272" customFormat="1" ht="20.25" customHeight="1" thickBot="1">
      <c r="A1016" s="276"/>
      <c r="B1016" s="206">
        <v>3</v>
      </c>
      <c r="C1016" s="225" t="s">
        <v>402</v>
      </c>
      <c r="D1016" s="44"/>
      <c r="E1016" s="54"/>
      <c r="F1016" s="626"/>
      <c r="G1016" s="31"/>
      <c r="H1016" s="876">
        <f t="shared" si="11"/>
        <v>0</v>
      </c>
    </row>
    <row r="1017" spans="1:8" s="272" customFormat="1" ht="20.25" customHeight="1" thickBot="1">
      <c r="A1017" s="611"/>
      <c r="B1017" s="612"/>
      <c r="C1017" s="612"/>
      <c r="D1017" s="627">
        <v>5</v>
      </c>
      <c r="E1017" s="1077" t="s">
        <v>187</v>
      </c>
      <c r="F1017" s="953"/>
      <c r="G1017" s="617" t="s">
        <v>188</v>
      </c>
      <c r="H1017" s="656">
        <f t="shared" si="11"/>
        <v>0</v>
      </c>
    </row>
    <row r="1018" spans="1:8" s="272" customFormat="1" ht="20.25" customHeight="1" thickBot="1">
      <c r="A1018" s="1020" t="s">
        <v>420</v>
      </c>
      <c r="B1018" s="1052"/>
      <c r="C1018" s="1052"/>
      <c r="D1018" s="1052"/>
      <c r="E1018" s="1052"/>
      <c r="F1018" s="1052"/>
      <c r="G1018" s="1052"/>
      <c r="H1018" s="445">
        <f t="shared" si="11"/>
        <v>390206</v>
      </c>
    </row>
    <row r="1019" spans="1:8" s="283" customFormat="1" ht="18" customHeight="1">
      <c r="A1019" s="20"/>
      <c r="B1019" s="32"/>
      <c r="C1019" s="32"/>
      <c r="D1019" s="56"/>
      <c r="E1019" s="56"/>
      <c r="F1019" s="32"/>
      <c r="G1019" s="32"/>
      <c r="H1019" s="101"/>
    </row>
    <row r="1020" spans="1:7" s="166" customFormat="1" ht="15" thickBot="1">
      <c r="A1020" s="962" t="s">
        <v>636</v>
      </c>
      <c r="B1020" s="934"/>
      <c r="C1020" s="934"/>
      <c r="D1020" s="934"/>
      <c r="E1020" s="934"/>
      <c r="F1020" s="934"/>
      <c r="G1020" s="934"/>
    </row>
    <row r="1021" spans="1:8" ht="38.25" customHeight="1" thickBot="1">
      <c r="A1021" s="1012" t="s">
        <v>435</v>
      </c>
      <c r="B1021" s="1128"/>
      <c r="C1021" s="1128"/>
      <c r="D1021" s="1128"/>
      <c r="E1021" s="1128"/>
      <c r="F1021" s="1128"/>
      <c r="G1021" s="1128"/>
      <c r="H1021" s="228"/>
    </row>
    <row r="1022" spans="1:8" ht="23.25" customHeight="1" thickBot="1">
      <c r="A1022" s="292"/>
      <c r="B1022" s="136"/>
      <c r="C1022" s="136"/>
      <c r="D1022" s="136"/>
      <c r="E1022" s="136"/>
      <c r="F1022" s="136"/>
      <c r="G1022" s="136"/>
      <c r="H1022" s="108" t="s">
        <v>166</v>
      </c>
    </row>
    <row r="1023" spans="1:8" ht="59.25" customHeight="1" thickBot="1">
      <c r="A1023" s="293"/>
      <c r="B1023" s="294"/>
      <c r="C1023" s="294"/>
      <c r="D1023" s="294"/>
      <c r="E1023" s="294"/>
      <c r="F1023" s="134" t="s">
        <v>505</v>
      </c>
      <c r="G1023" s="135" t="s">
        <v>504</v>
      </c>
      <c r="H1023" s="138" t="s">
        <v>84</v>
      </c>
    </row>
    <row r="1024" spans="1:8" ht="17.25" customHeight="1" thickBot="1">
      <c r="A1024" s="295"/>
      <c r="B1024" s="296">
        <v>1</v>
      </c>
      <c r="C1024" s="1129" t="s">
        <v>399</v>
      </c>
      <c r="D1024" s="1130"/>
      <c r="E1024" s="1130"/>
      <c r="F1024" s="1130"/>
      <c r="G1024" s="1130"/>
      <c r="H1024" s="893">
        <f>SUM(H1025)</f>
        <v>258715</v>
      </c>
    </row>
    <row r="1025" spans="1:8" s="208" customFormat="1" ht="17.25" customHeight="1" thickBot="1">
      <c r="A1025" s="188"/>
      <c r="B1025" s="189"/>
      <c r="C1025" s="189">
        <v>5</v>
      </c>
      <c r="D1025" s="1088" t="s">
        <v>405</v>
      </c>
      <c r="E1025" s="994"/>
      <c r="F1025" s="1089"/>
      <c r="G1025" s="567" t="s">
        <v>153</v>
      </c>
      <c r="H1025" s="807">
        <f>SUM(H1026+H1042)</f>
        <v>258715</v>
      </c>
    </row>
    <row r="1026" spans="1:8" s="208" customFormat="1" ht="17.25" customHeight="1" thickBot="1">
      <c r="A1026" s="683"/>
      <c r="B1026" s="684"/>
      <c r="C1026" s="684"/>
      <c r="D1026" s="685">
        <v>8</v>
      </c>
      <c r="E1026" s="1086" t="s">
        <v>454</v>
      </c>
      <c r="F1026" s="1087"/>
      <c r="G1026" s="580" t="s">
        <v>373</v>
      </c>
      <c r="H1026" s="830">
        <f>SUM(H1030+H1027)</f>
        <v>29210</v>
      </c>
    </row>
    <row r="1027" spans="1:8" s="208" customFormat="1" ht="17.25" customHeight="1" thickBot="1">
      <c r="A1027" s="188"/>
      <c r="B1027" s="189"/>
      <c r="C1027" s="189"/>
      <c r="D1027" s="207"/>
      <c r="E1027" s="70">
        <v>3</v>
      </c>
      <c r="F1027" s="941" t="s">
        <v>465</v>
      </c>
      <c r="G1027" s="942"/>
      <c r="H1027" s="824">
        <f>SUM(H1028)</f>
        <v>1000</v>
      </c>
    </row>
    <row r="1028" spans="1:8" s="208" customFormat="1" ht="21.75" customHeight="1">
      <c r="A1028" s="297"/>
      <c r="B1028" s="298"/>
      <c r="C1028" s="298"/>
      <c r="D1028" s="299"/>
      <c r="E1028" s="71"/>
      <c r="F1028" s="690" t="s">
        <v>66</v>
      </c>
      <c r="G1028" s="701" t="s">
        <v>471</v>
      </c>
      <c r="H1028" s="894">
        <v>1000</v>
      </c>
    </row>
    <row r="1029" spans="1:8" s="208" customFormat="1" ht="18" customHeight="1" thickBot="1">
      <c r="A1029" s="300"/>
      <c r="B1029" s="210"/>
      <c r="C1029" s="210"/>
      <c r="D1029" s="190"/>
      <c r="E1029" s="74"/>
      <c r="F1029" s="692"/>
      <c r="G1029" s="686"/>
      <c r="H1029" s="457"/>
    </row>
    <row r="1030" spans="1:8" s="208" customFormat="1" ht="17.25" customHeight="1" thickBot="1">
      <c r="A1030" s="431"/>
      <c r="B1030" s="432"/>
      <c r="C1030" s="432"/>
      <c r="D1030" s="433"/>
      <c r="E1030" s="433">
        <v>6</v>
      </c>
      <c r="F1030" s="693" t="s">
        <v>437</v>
      </c>
      <c r="G1030" s="687" t="s">
        <v>92</v>
      </c>
      <c r="H1030" s="895">
        <f>SUM(H1031:H1039)</f>
        <v>28210</v>
      </c>
    </row>
    <row r="1031" spans="1:8" s="208" customFormat="1" ht="18" customHeight="1">
      <c r="A1031" s="300"/>
      <c r="B1031" s="210"/>
      <c r="C1031" s="210"/>
      <c r="D1031" s="190"/>
      <c r="E1031" s="74"/>
      <c r="F1031" s="694" t="s">
        <v>93</v>
      </c>
      <c r="G1031" s="686"/>
      <c r="H1031" s="680">
        <v>2606</v>
      </c>
    </row>
    <row r="1032" spans="1:8" s="208" customFormat="1" ht="18" customHeight="1">
      <c r="A1032" s="300"/>
      <c r="B1032" s="210"/>
      <c r="C1032" s="210"/>
      <c r="D1032" s="190"/>
      <c r="E1032" s="74"/>
      <c r="F1032" s="695" t="s">
        <v>94</v>
      </c>
      <c r="G1032" s="686"/>
      <c r="H1032" s="680">
        <v>3362</v>
      </c>
    </row>
    <row r="1033" spans="1:8" s="208" customFormat="1" ht="18" customHeight="1">
      <c r="A1033" s="300"/>
      <c r="B1033" s="210"/>
      <c r="C1033" s="210"/>
      <c r="D1033" s="190"/>
      <c r="E1033" s="74"/>
      <c r="F1033" s="695" t="s">
        <v>95</v>
      </c>
      <c r="G1033" s="686"/>
      <c r="H1033" s="680">
        <v>1696</v>
      </c>
    </row>
    <row r="1034" spans="1:8" s="208" customFormat="1" ht="18" customHeight="1">
      <c r="A1034" s="300"/>
      <c r="B1034" s="210"/>
      <c r="C1034" s="210"/>
      <c r="D1034" s="190"/>
      <c r="E1034" s="74"/>
      <c r="F1034" s="695" t="s">
        <v>53</v>
      </c>
      <c r="G1034" s="686"/>
      <c r="H1034" s="680">
        <v>1041</v>
      </c>
    </row>
    <row r="1035" spans="1:8" s="208" customFormat="1" ht="18" customHeight="1">
      <c r="A1035" s="300"/>
      <c r="B1035" s="210"/>
      <c r="C1035" s="210"/>
      <c r="D1035" s="190"/>
      <c r="E1035" s="74"/>
      <c r="F1035" s="696" t="s">
        <v>54</v>
      </c>
      <c r="G1035" s="686"/>
      <c r="H1035" s="681">
        <v>4484</v>
      </c>
    </row>
    <row r="1036" spans="1:8" s="208" customFormat="1" ht="18" customHeight="1">
      <c r="A1036" s="300"/>
      <c r="B1036" s="210"/>
      <c r="C1036" s="210"/>
      <c r="D1036" s="190"/>
      <c r="E1036" s="74"/>
      <c r="F1036" s="697" t="s">
        <v>55</v>
      </c>
      <c r="G1036" s="686"/>
      <c r="H1036" s="681">
        <v>952</v>
      </c>
    </row>
    <row r="1037" spans="1:8" s="208" customFormat="1" ht="18" customHeight="1">
      <c r="A1037" s="300"/>
      <c r="B1037" s="210"/>
      <c r="C1037" s="210"/>
      <c r="D1037" s="190"/>
      <c r="E1037" s="74"/>
      <c r="F1037" s="697" t="s">
        <v>56</v>
      </c>
      <c r="G1037" s="686"/>
      <c r="H1037" s="681">
        <v>5691</v>
      </c>
    </row>
    <row r="1038" spans="1:8" s="208" customFormat="1" ht="18" customHeight="1">
      <c r="A1038" s="300"/>
      <c r="B1038" s="210"/>
      <c r="C1038" s="210"/>
      <c r="D1038" s="190"/>
      <c r="E1038" s="74"/>
      <c r="F1038" s="698" t="s">
        <v>57</v>
      </c>
      <c r="G1038" s="686"/>
      <c r="H1038" s="682">
        <v>2378</v>
      </c>
    </row>
    <row r="1039" spans="1:8" s="208" customFormat="1" ht="18" customHeight="1">
      <c r="A1039" s="300"/>
      <c r="B1039" s="210"/>
      <c r="C1039" s="210"/>
      <c r="D1039" s="190"/>
      <c r="E1039" s="74"/>
      <c r="F1039" s="699" t="s">
        <v>58</v>
      </c>
      <c r="G1039" s="686"/>
      <c r="H1039" s="681">
        <v>6000</v>
      </c>
    </row>
    <row r="1040" spans="1:8" s="208" customFormat="1" ht="18" customHeight="1">
      <c r="A1040" s="300"/>
      <c r="B1040" s="210"/>
      <c r="C1040" s="210"/>
      <c r="D1040" s="190"/>
      <c r="E1040" s="74"/>
      <c r="F1040" s="692"/>
      <c r="G1040" s="686"/>
      <c r="H1040" s="457"/>
    </row>
    <row r="1041" spans="1:8" s="208" customFormat="1" ht="17.25" customHeight="1" thickBot="1">
      <c r="A1041" s="301"/>
      <c r="B1041" s="302"/>
      <c r="C1041" s="302"/>
      <c r="D1041" s="57"/>
      <c r="E1041" s="72"/>
      <c r="F1041" s="700"/>
      <c r="G1041" s="688"/>
      <c r="H1041" s="896"/>
    </row>
    <row r="1042" spans="1:8" s="208" customFormat="1" ht="17.25" customHeight="1" thickBot="1">
      <c r="A1042" s="202"/>
      <c r="B1042" s="203"/>
      <c r="C1042" s="203"/>
      <c r="D1042" s="303">
        <v>11</v>
      </c>
      <c r="E1042" s="928" t="s">
        <v>374</v>
      </c>
      <c r="F1042" s="929"/>
      <c r="G1042" s="689" t="s">
        <v>375</v>
      </c>
      <c r="H1042" s="463">
        <f>SUM(H1062+H1055+H1043)</f>
        <v>229505</v>
      </c>
    </row>
    <row r="1043" spans="1:8" s="208" customFormat="1" ht="17.25" customHeight="1" thickBot="1">
      <c r="A1043" s="188"/>
      <c r="B1043" s="189"/>
      <c r="C1043" s="189"/>
      <c r="D1043" s="207"/>
      <c r="E1043" s="70">
        <v>2</v>
      </c>
      <c r="F1043" s="941" t="s">
        <v>436</v>
      </c>
      <c r="G1043" s="1135"/>
      <c r="H1043" s="102">
        <f>SUM(H1044:H1054)</f>
        <v>46630</v>
      </c>
    </row>
    <row r="1044" spans="1:8" ht="17.25" customHeight="1">
      <c r="A1044" s="306"/>
      <c r="B1044" s="307"/>
      <c r="C1044" s="307"/>
      <c r="D1044" s="308"/>
      <c r="E1044" s="71"/>
      <c r="F1044" s="704" t="s">
        <v>477</v>
      </c>
      <c r="G1044" s="702" t="s">
        <v>375</v>
      </c>
      <c r="H1044" s="814">
        <v>2000</v>
      </c>
    </row>
    <row r="1045" spans="1:8" ht="17.25" customHeight="1">
      <c r="A1045" s="310"/>
      <c r="D1045" s="35"/>
      <c r="E1045" s="74"/>
      <c r="F1045" s="691" t="s">
        <v>479</v>
      </c>
      <c r="G1045" s="565" t="s">
        <v>375</v>
      </c>
      <c r="H1045" s="457">
        <v>6000</v>
      </c>
    </row>
    <row r="1046" spans="1:8" ht="17.25" customHeight="1">
      <c r="A1046" s="310"/>
      <c r="D1046" s="35"/>
      <c r="E1046" s="74"/>
      <c r="F1046" s="691" t="s">
        <v>480</v>
      </c>
      <c r="G1046" s="565" t="s">
        <v>375</v>
      </c>
      <c r="H1046" s="457">
        <v>15500</v>
      </c>
    </row>
    <row r="1047" spans="1:8" ht="17.25" customHeight="1">
      <c r="A1047" s="310"/>
      <c r="D1047" s="35"/>
      <c r="E1047" s="74"/>
      <c r="F1047" s="691" t="s">
        <v>481</v>
      </c>
      <c r="G1047" s="565" t="s">
        <v>375</v>
      </c>
      <c r="H1047" s="457">
        <v>6000</v>
      </c>
    </row>
    <row r="1048" spans="1:8" ht="17.25" customHeight="1">
      <c r="A1048" s="310"/>
      <c r="D1048" s="35"/>
      <c r="E1048" s="74"/>
      <c r="F1048" s="705" t="s">
        <v>438</v>
      </c>
      <c r="G1048" s="703" t="s">
        <v>375</v>
      </c>
      <c r="H1048" s="823">
        <v>7830</v>
      </c>
    </row>
    <row r="1049" spans="1:8" ht="17.25" customHeight="1">
      <c r="A1049" s="310"/>
      <c r="D1049" s="35"/>
      <c r="E1049" s="74"/>
      <c r="F1049" s="691" t="s">
        <v>67</v>
      </c>
      <c r="G1049" s="565" t="s">
        <v>375</v>
      </c>
      <c r="H1049" s="457">
        <v>4000</v>
      </c>
    </row>
    <row r="1050" spans="1:8" ht="17.25" customHeight="1">
      <c r="A1050" s="310"/>
      <c r="D1050" s="35"/>
      <c r="E1050" s="74"/>
      <c r="F1050" s="705" t="s">
        <v>65</v>
      </c>
      <c r="G1050" s="703" t="s">
        <v>375</v>
      </c>
      <c r="H1050" s="823">
        <v>300</v>
      </c>
    </row>
    <row r="1051" spans="1:8" ht="17.25" customHeight="1">
      <c r="A1051" s="310"/>
      <c r="D1051" s="35"/>
      <c r="E1051" s="74"/>
      <c r="F1051" s="691" t="s">
        <v>482</v>
      </c>
      <c r="G1051" s="565" t="s">
        <v>375</v>
      </c>
      <c r="H1051" s="457">
        <v>400</v>
      </c>
    </row>
    <row r="1052" spans="1:8" ht="17.25" customHeight="1">
      <c r="A1052" s="310"/>
      <c r="D1052" s="35"/>
      <c r="E1052" s="74"/>
      <c r="F1052" s="691" t="s">
        <v>68</v>
      </c>
      <c r="G1052" s="565" t="s">
        <v>375</v>
      </c>
      <c r="H1052" s="457">
        <v>2000</v>
      </c>
    </row>
    <row r="1053" spans="1:8" ht="17.25" customHeight="1">
      <c r="A1053" s="310"/>
      <c r="D1053" s="35"/>
      <c r="E1053" s="74"/>
      <c r="F1053" s="691" t="s">
        <v>478</v>
      </c>
      <c r="G1053" s="565" t="s">
        <v>375</v>
      </c>
      <c r="H1053" s="457">
        <v>1000</v>
      </c>
    </row>
    <row r="1054" spans="1:8" ht="17.25" customHeight="1" thickBot="1">
      <c r="A1054" s="576"/>
      <c r="B1054" s="223"/>
      <c r="C1054" s="223"/>
      <c r="D1054" s="224"/>
      <c r="E1054" s="551"/>
      <c r="F1054" s="706" t="s">
        <v>111</v>
      </c>
      <c r="G1054" s="565" t="s">
        <v>375</v>
      </c>
      <c r="H1054" s="457">
        <v>1600</v>
      </c>
    </row>
    <row r="1055" spans="1:8" s="208" customFormat="1" ht="17.25" customHeight="1" thickBot="1">
      <c r="A1055" s="188"/>
      <c r="B1055" s="189"/>
      <c r="C1055" s="189"/>
      <c r="D1055" s="207"/>
      <c r="E1055" s="207">
        <v>6</v>
      </c>
      <c r="F1055" s="990" t="s">
        <v>437</v>
      </c>
      <c r="G1055" s="942"/>
      <c r="H1055" s="824">
        <f>SUM(H1056:H1061)</f>
        <v>174342</v>
      </c>
    </row>
    <row r="1056" spans="1:8" ht="17.25" customHeight="1">
      <c r="A1056" s="306"/>
      <c r="B1056" s="307"/>
      <c r="C1056" s="307"/>
      <c r="D1056" s="308"/>
      <c r="E1056" s="308"/>
      <c r="F1056" s="555" t="s">
        <v>70</v>
      </c>
      <c r="G1056" s="565" t="s">
        <v>375</v>
      </c>
      <c r="H1056" s="144">
        <v>137473</v>
      </c>
    </row>
    <row r="1057" spans="1:8" ht="17.25" customHeight="1">
      <c r="A1057" s="310"/>
      <c r="D1057" s="35"/>
      <c r="E1057" s="35"/>
      <c r="F1057" s="707" t="s">
        <v>439</v>
      </c>
      <c r="G1057" s="499" t="s">
        <v>375</v>
      </c>
      <c r="H1057" s="457">
        <v>2500</v>
      </c>
    </row>
    <row r="1058" spans="1:8" ht="30.75" customHeight="1">
      <c r="A1058" s="310"/>
      <c r="D1058" s="35"/>
      <c r="E1058" s="35"/>
      <c r="F1058" s="384" t="s">
        <v>0</v>
      </c>
      <c r="G1058" s="499" t="s">
        <v>375</v>
      </c>
      <c r="H1058" s="457">
        <v>28762</v>
      </c>
    </row>
    <row r="1059" spans="1:8" ht="17.25" customHeight="1">
      <c r="A1059" s="310"/>
      <c r="D1059" s="35"/>
      <c r="E1059" s="35"/>
      <c r="F1059" s="708" t="s">
        <v>106</v>
      </c>
      <c r="G1059" s="494" t="s">
        <v>375</v>
      </c>
      <c r="H1059" s="823">
        <v>848</v>
      </c>
    </row>
    <row r="1060" spans="1:8" ht="17.25" customHeight="1">
      <c r="A1060" s="310"/>
      <c r="D1060" s="35"/>
      <c r="E1060" s="35"/>
      <c r="F1060" s="705" t="s">
        <v>597</v>
      </c>
      <c r="G1060" s="494" t="s">
        <v>375</v>
      </c>
      <c r="H1060" s="823">
        <v>4759</v>
      </c>
    </row>
    <row r="1061" spans="1:8" ht="17.25" customHeight="1" thickBot="1">
      <c r="A1061" s="323"/>
      <c r="B1061" s="324"/>
      <c r="C1061" s="324"/>
      <c r="D1061" s="710"/>
      <c r="E1061" s="710"/>
      <c r="F1061" s="711"/>
      <c r="G1061" s="353"/>
      <c r="H1061" s="806"/>
    </row>
    <row r="1062" spans="1:8" s="208" customFormat="1" ht="17.25" customHeight="1" thickBot="1">
      <c r="A1062" s="188"/>
      <c r="B1062" s="189"/>
      <c r="C1062" s="189"/>
      <c r="D1062" s="207"/>
      <c r="E1062" s="207">
        <v>7</v>
      </c>
      <c r="F1062" s="990" t="s">
        <v>459</v>
      </c>
      <c r="G1062" s="942"/>
      <c r="H1062" s="824">
        <f>SUM(H1063:H1066)</f>
        <v>8533</v>
      </c>
    </row>
    <row r="1063" spans="1:8" ht="17.25" customHeight="1">
      <c r="A1063" s="306"/>
      <c r="B1063" s="307"/>
      <c r="C1063" s="307"/>
      <c r="D1063" s="308"/>
      <c r="E1063" s="71"/>
      <c r="F1063" s="712" t="s">
        <v>64</v>
      </c>
      <c r="G1063" s="714" t="s">
        <v>375</v>
      </c>
      <c r="H1063" s="894">
        <v>650</v>
      </c>
    </row>
    <row r="1064" spans="1:8" ht="17.25" customHeight="1">
      <c r="A1064" s="310"/>
      <c r="D1064" s="35"/>
      <c r="E1064" s="74"/>
      <c r="F1064" s="691" t="s">
        <v>460</v>
      </c>
      <c r="G1064" s="672" t="s">
        <v>375</v>
      </c>
      <c r="H1064" s="457">
        <v>780</v>
      </c>
    </row>
    <row r="1065" spans="1:8" ht="17.25" customHeight="1">
      <c r="A1065" s="310"/>
      <c r="D1065" s="35"/>
      <c r="E1065" s="74"/>
      <c r="F1065" s="691" t="s">
        <v>461</v>
      </c>
      <c r="G1065" s="672" t="s">
        <v>375</v>
      </c>
      <c r="H1065" s="457">
        <v>250</v>
      </c>
    </row>
    <row r="1066" spans="1:8" ht="17.25" customHeight="1" thickBot="1">
      <c r="A1066" s="576"/>
      <c r="B1066" s="223"/>
      <c r="C1066" s="223"/>
      <c r="D1066" s="224"/>
      <c r="E1066" s="551"/>
      <c r="F1066" s="713" t="s">
        <v>52</v>
      </c>
      <c r="G1066" s="715" t="s">
        <v>375</v>
      </c>
      <c r="H1066" s="897">
        <v>6853</v>
      </c>
    </row>
    <row r="1067" spans="1:8" ht="17.25" customHeight="1">
      <c r="A1067" s="214"/>
      <c r="B1067" s="214"/>
      <c r="C1067" s="214"/>
      <c r="D1067" s="319"/>
      <c r="E1067" s="351"/>
      <c r="F1067" s="352"/>
      <c r="G1067" s="353"/>
      <c r="H1067" s="103"/>
    </row>
    <row r="1068" spans="1:8" s="166" customFormat="1" ht="14.25">
      <c r="A1068" s="962" t="s">
        <v>636</v>
      </c>
      <c r="B1068" s="934"/>
      <c r="C1068" s="934"/>
      <c r="D1068" s="934"/>
      <c r="E1068" s="934"/>
      <c r="F1068" s="934"/>
      <c r="G1068" s="934"/>
      <c r="H1068" s="354"/>
    </row>
    <row r="1069" spans="1:8" s="166" customFormat="1" ht="15" thickBot="1">
      <c r="A1069" s="170"/>
      <c r="B1069" s="131"/>
      <c r="C1069" s="131"/>
      <c r="D1069" s="131"/>
      <c r="E1069" s="131"/>
      <c r="F1069" s="131"/>
      <c r="G1069" s="131"/>
      <c r="H1069" s="354" t="s">
        <v>166</v>
      </c>
    </row>
    <row r="1070" spans="1:8" ht="38.25" customHeight="1" thickBot="1">
      <c r="A1070" s="1012" t="s">
        <v>435</v>
      </c>
      <c r="B1070" s="1128"/>
      <c r="C1070" s="1128"/>
      <c r="D1070" s="1128"/>
      <c r="E1070" s="1128"/>
      <c r="F1070" s="1128"/>
      <c r="G1070" s="1128"/>
      <c r="H1070" s="228"/>
    </row>
    <row r="1071" spans="1:8" ht="45" customHeight="1" thickBot="1">
      <c r="A1071" s="293"/>
      <c r="B1071" s="294"/>
      <c r="C1071" s="294"/>
      <c r="D1071" s="294"/>
      <c r="E1071" s="294"/>
      <c r="F1071" s="470" t="s">
        <v>505</v>
      </c>
      <c r="G1071" s="285" t="s">
        <v>504</v>
      </c>
      <c r="H1071" s="138" t="s">
        <v>84</v>
      </c>
    </row>
    <row r="1072" spans="1:8" ht="20.25" customHeight="1" thickBot="1">
      <c r="A1072" s="202"/>
      <c r="B1072" s="203">
        <v>2</v>
      </c>
      <c r="C1072" s="1121" t="s">
        <v>401</v>
      </c>
      <c r="D1072" s="1122"/>
      <c r="E1072" s="1122"/>
      <c r="F1072" s="1122"/>
      <c r="G1072" s="1122"/>
      <c r="H1072" s="898">
        <f>SUM(H1074+H1077)</f>
        <v>448156</v>
      </c>
    </row>
    <row r="1073" spans="1:8" s="272" customFormat="1" ht="20.25" customHeight="1" thickBot="1">
      <c r="A1073" s="276"/>
      <c r="B1073" s="206"/>
      <c r="C1073" s="206">
        <v>3</v>
      </c>
      <c r="D1073" s="1123" t="s">
        <v>165</v>
      </c>
      <c r="E1073" s="1124"/>
      <c r="F1073" s="1125"/>
      <c r="G1073" s="620" t="s">
        <v>156</v>
      </c>
      <c r="H1073" s="656"/>
    </row>
    <row r="1074" spans="1:8" ht="20.25" customHeight="1" thickBot="1">
      <c r="A1074" s="202"/>
      <c r="B1074" s="203"/>
      <c r="C1074" s="203"/>
      <c r="D1074" s="303">
        <v>6</v>
      </c>
      <c r="E1074" s="1126" t="s">
        <v>458</v>
      </c>
      <c r="F1074" s="1127"/>
      <c r="G1074" s="580" t="s">
        <v>384</v>
      </c>
      <c r="H1074" s="899">
        <f>SUM(H1075)</f>
        <v>0</v>
      </c>
    </row>
    <row r="1075" spans="1:8" s="208" customFormat="1" ht="20.25" customHeight="1" thickBot="1">
      <c r="A1075" s="188"/>
      <c r="B1075" s="189"/>
      <c r="C1075" s="189"/>
      <c r="D1075" s="207"/>
      <c r="E1075" s="207">
        <v>2</v>
      </c>
      <c r="F1075" s="1160" t="s">
        <v>437</v>
      </c>
      <c r="G1075" s="1161"/>
      <c r="H1075" s="846"/>
    </row>
    <row r="1076" spans="1:8" s="272" customFormat="1" ht="20.25" customHeight="1" thickBot="1">
      <c r="A1076" s="718"/>
      <c r="B1076" s="719"/>
      <c r="C1076" s="719"/>
      <c r="D1076" s="59"/>
      <c r="E1076" s="75"/>
      <c r="F1076" s="720"/>
      <c r="G1076" s="716"/>
      <c r="H1076" s="900"/>
    </row>
    <row r="1077" spans="1:8" s="208" customFormat="1" ht="20.25" customHeight="1" thickBot="1">
      <c r="A1077" s="202"/>
      <c r="B1077" s="203"/>
      <c r="C1077" s="203"/>
      <c r="D1077" s="303">
        <v>8</v>
      </c>
      <c r="E1077" s="928" t="s">
        <v>462</v>
      </c>
      <c r="F1077" s="1170"/>
      <c r="G1077" s="304" t="s">
        <v>388</v>
      </c>
      <c r="H1077" s="99">
        <f>SUM(H1078+H1109+H1111+H1112)</f>
        <v>448156</v>
      </c>
    </row>
    <row r="1078" spans="1:8" s="208" customFormat="1" ht="20.25" customHeight="1" thickBot="1">
      <c r="A1078" s="188"/>
      <c r="B1078" s="189"/>
      <c r="C1078" s="189"/>
      <c r="D1078" s="207"/>
      <c r="E1078" s="207">
        <v>2</v>
      </c>
      <c r="F1078" s="1160" t="s">
        <v>437</v>
      </c>
      <c r="G1078" s="1169"/>
      <c r="H1078" s="86">
        <f>SUM(H1079:H1107)</f>
        <v>447156</v>
      </c>
    </row>
    <row r="1079" spans="1:8" ht="20.25" customHeight="1">
      <c r="A1079" s="306"/>
      <c r="B1079" s="307"/>
      <c r="C1079" s="307"/>
      <c r="D1079" s="308"/>
      <c r="E1079" s="309"/>
      <c r="F1079" s="723" t="s">
        <v>464</v>
      </c>
      <c r="G1079" s="679" t="s">
        <v>463</v>
      </c>
      <c r="H1079" s="814">
        <v>410</v>
      </c>
    </row>
    <row r="1080" spans="1:8" ht="20.25" customHeight="1">
      <c r="A1080" s="312"/>
      <c r="B1080" s="183"/>
      <c r="C1080" s="183"/>
      <c r="D1080" s="195"/>
      <c r="E1080" s="313"/>
      <c r="F1080" s="709" t="s">
        <v>127</v>
      </c>
      <c r="G1080" s="686" t="s">
        <v>463</v>
      </c>
      <c r="H1080" s="144">
        <v>8350</v>
      </c>
    </row>
    <row r="1081" spans="1:8" ht="20.25" customHeight="1">
      <c r="A1081" s="310"/>
      <c r="D1081" s="35"/>
      <c r="E1081" s="311"/>
      <c r="F1081" s="724" t="s">
        <v>128</v>
      </c>
      <c r="G1081" s="686" t="s">
        <v>463</v>
      </c>
      <c r="H1081" s="457">
        <v>2271</v>
      </c>
    </row>
    <row r="1082" spans="1:8" ht="20.25" customHeight="1">
      <c r="A1082" s="312"/>
      <c r="B1082" s="183"/>
      <c r="C1082" s="183"/>
      <c r="D1082" s="195"/>
      <c r="E1082" s="314"/>
      <c r="F1082" s="709" t="s">
        <v>129</v>
      </c>
      <c r="G1082" s="686" t="s">
        <v>463</v>
      </c>
      <c r="H1082" s="144">
        <v>43283</v>
      </c>
    </row>
    <row r="1083" spans="1:8" ht="20.25" customHeight="1">
      <c r="A1083" s="312"/>
      <c r="B1083" s="183"/>
      <c r="C1083" s="183"/>
      <c r="D1083" s="195"/>
      <c r="E1083" s="314"/>
      <c r="F1083" s="709" t="s">
        <v>130</v>
      </c>
      <c r="G1083" s="686" t="s">
        <v>463</v>
      </c>
      <c r="H1083" s="144">
        <v>68262</v>
      </c>
    </row>
    <row r="1084" spans="1:8" ht="20.25" customHeight="1">
      <c r="A1084" s="312"/>
      <c r="B1084" s="183"/>
      <c r="C1084" s="183"/>
      <c r="D1084" s="195"/>
      <c r="E1084" s="314"/>
      <c r="F1084" s="709" t="s">
        <v>131</v>
      </c>
      <c r="G1084" s="686" t="s">
        <v>463</v>
      </c>
      <c r="H1084" s="144">
        <v>37816</v>
      </c>
    </row>
    <row r="1085" spans="1:8" ht="20.25" customHeight="1">
      <c r="A1085" s="312"/>
      <c r="B1085" s="183"/>
      <c r="C1085" s="183"/>
      <c r="D1085" s="195"/>
      <c r="E1085" s="314"/>
      <c r="F1085" s="709" t="s">
        <v>132</v>
      </c>
      <c r="G1085" s="686" t="s">
        <v>463</v>
      </c>
      <c r="H1085" s="144">
        <v>23715</v>
      </c>
    </row>
    <row r="1086" spans="1:8" ht="20.25" customHeight="1">
      <c r="A1086" s="312"/>
      <c r="B1086" s="183"/>
      <c r="C1086" s="183"/>
      <c r="D1086" s="195"/>
      <c r="E1086" s="314"/>
      <c r="F1086" s="725" t="s">
        <v>133</v>
      </c>
      <c r="G1086" s="721" t="s">
        <v>463</v>
      </c>
      <c r="H1086" s="901">
        <v>15000</v>
      </c>
    </row>
    <row r="1087" spans="1:8" ht="20.25" customHeight="1">
      <c r="A1087" s="312"/>
      <c r="B1087" s="183"/>
      <c r="C1087" s="183"/>
      <c r="D1087" s="195"/>
      <c r="E1087" s="314"/>
      <c r="F1087" s="709" t="s">
        <v>134</v>
      </c>
      <c r="G1087" s="686" t="s">
        <v>463</v>
      </c>
      <c r="H1087" s="144">
        <v>750</v>
      </c>
    </row>
    <row r="1088" spans="1:8" ht="20.25" customHeight="1">
      <c r="A1088" s="312"/>
      <c r="B1088" s="183"/>
      <c r="C1088" s="183"/>
      <c r="D1088" s="195"/>
      <c r="E1088" s="314"/>
      <c r="F1088" s="709" t="s">
        <v>135</v>
      </c>
      <c r="G1088" s="686" t="s">
        <v>463</v>
      </c>
      <c r="H1088" s="144">
        <v>8000</v>
      </c>
    </row>
    <row r="1089" spans="1:8" ht="20.25" customHeight="1">
      <c r="A1089" s="310"/>
      <c r="D1089" s="35"/>
      <c r="E1089" s="315"/>
      <c r="F1089" s="724" t="s">
        <v>136</v>
      </c>
      <c r="G1089" s="686" t="s">
        <v>463</v>
      </c>
      <c r="H1089" s="457">
        <v>21077</v>
      </c>
    </row>
    <row r="1090" spans="1:8" ht="20.25" customHeight="1">
      <c r="A1090" s="310"/>
      <c r="D1090" s="35"/>
      <c r="E1090" s="315"/>
      <c r="F1090" s="724" t="s">
        <v>137</v>
      </c>
      <c r="G1090" s="686" t="s">
        <v>463</v>
      </c>
      <c r="H1090" s="457">
        <v>210</v>
      </c>
    </row>
    <row r="1091" spans="1:8" ht="20.25" customHeight="1">
      <c r="A1091" s="310"/>
      <c r="D1091" s="35"/>
      <c r="E1091" s="315"/>
      <c r="F1091" s="709" t="s">
        <v>138</v>
      </c>
      <c r="G1091" s="686" t="s">
        <v>463</v>
      </c>
      <c r="H1091" s="457">
        <v>450</v>
      </c>
    </row>
    <row r="1092" spans="1:8" ht="20.25" customHeight="1">
      <c r="A1092" s="310"/>
      <c r="D1092" s="35"/>
      <c r="E1092" s="315"/>
      <c r="F1092" s="717" t="s">
        <v>139</v>
      </c>
      <c r="G1092" s="721" t="s">
        <v>463</v>
      </c>
      <c r="H1092" s="823">
        <v>5698</v>
      </c>
    </row>
    <row r="1093" spans="1:8" ht="20.25" customHeight="1">
      <c r="A1093" s="310"/>
      <c r="D1093" s="35"/>
      <c r="E1093" s="315"/>
      <c r="F1093" s="717" t="s">
        <v>140</v>
      </c>
      <c r="G1093" s="721" t="s">
        <v>463</v>
      </c>
      <c r="H1093" s="823">
        <v>1750</v>
      </c>
    </row>
    <row r="1094" spans="1:8" ht="20.25" customHeight="1">
      <c r="A1094" s="310"/>
      <c r="D1094" s="35"/>
      <c r="E1094" s="315"/>
      <c r="F1094" s="717" t="s">
        <v>141</v>
      </c>
      <c r="G1094" s="721" t="s">
        <v>463</v>
      </c>
      <c r="H1094" s="823">
        <v>2740</v>
      </c>
    </row>
    <row r="1095" spans="1:8" ht="20.25" customHeight="1">
      <c r="A1095" s="310"/>
      <c r="D1095" s="35"/>
      <c r="E1095" s="315"/>
      <c r="F1095" s="717" t="s">
        <v>142</v>
      </c>
      <c r="G1095" s="721" t="s">
        <v>463</v>
      </c>
      <c r="H1095" s="823">
        <v>398</v>
      </c>
    </row>
    <row r="1096" spans="1:8" ht="20.25" customHeight="1">
      <c r="A1096" s="310"/>
      <c r="D1096" s="35"/>
      <c r="E1096" s="315"/>
      <c r="F1096" s="717" t="s">
        <v>143</v>
      </c>
      <c r="G1096" s="721" t="s">
        <v>463</v>
      </c>
      <c r="H1096" s="823">
        <v>6812</v>
      </c>
    </row>
    <row r="1097" spans="1:8" ht="20.25" customHeight="1">
      <c r="A1097" s="310"/>
      <c r="D1097" s="35"/>
      <c r="E1097" s="315"/>
      <c r="F1097" s="717" t="s">
        <v>144</v>
      </c>
      <c r="G1097" s="721" t="s">
        <v>463</v>
      </c>
      <c r="H1097" s="823">
        <v>16607</v>
      </c>
    </row>
    <row r="1098" spans="1:8" ht="20.25" customHeight="1">
      <c r="A1098" s="310"/>
      <c r="D1098" s="35"/>
      <c r="E1098" s="315"/>
      <c r="F1098" s="717" t="s">
        <v>145</v>
      </c>
      <c r="G1098" s="721" t="s">
        <v>463</v>
      </c>
      <c r="H1098" s="823">
        <v>8808</v>
      </c>
    </row>
    <row r="1099" spans="1:8" ht="20.25" customHeight="1">
      <c r="A1099" s="310"/>
      <c r="D1099" s="35"/>
      <c r="E1099" s="315"/>
      <c r="F1099" s="717" t="s">
        <v>146</v>
      </c>
      <c r="G1099" s="721" t="s">
        <v>463</v>
      </c>
      <c r="H1099" s="823">
        <v>2262</v>
      </c>
    </row>
    <row r="1100" spans="1:8" ht="20.25" customHeight="1">
      <c r="A1100" s="310"/>
      <c r="D1100" s="35"/>
      <c r="E1100" s="315"/>
      <c r="F1100" s="717" t="s">
        <v>122</v>
      </c>
      <c r="G1100" s="721" t="s">
        <v>463</v>
      </c>
      <c r="H1100" s="823">
        <v>135790</v>
      </c>
    </row>
    <row r="1101" spans="1:8" ht="20.25" customHeight="1">
      <c r="A1101" s="310"/>
      <c r="D1101" s="35"/>
      <c r="E1101" s="315"/>
      <c r="F1101" s="717" t="s">
        <v>123</v>
      </c>
      <c r="G1101" s="721" t="s">
        <v>463</v>
      </c>
      <c r="H1101" s="823">
        <v>1870</v>
      </c>
    </row>
    <row r="1102" spans="1:8" ht="20.25" customHeight="1">
      <c r="A1102" s="310"/>
      <c r="D1102" s="35"/>
      <c r="E1102" s="315"/>
      <c r="F1102" s="717" t="s">
        <v>124</v>
      </c>
      <c r="G1102" s="721" t="s">
        <v>463</v>
      </c>
      <c r="H1102" s="823">
        <v>3000</v>
      </c>
    </row>
    <row r="1103" spans="1:8" ht="20.25" customHeight="1">
      <c r="A1103" s="310"/>
      <c r="D1103" s="35"/>
      <c r="E1103" s="315"/>
      <c r="F1103" s="717" t="s">
        <v>125</v>
      </c>
      <c r="G1103" s="686" t="s">
        <v>463</v>
      </c>
      <c r="H1103" s="823">
        <v>3525</v>
      </c>
    </row>
    <row r="1104" spans="1:8" ht="20.25" customHeight="1">
      <c r="A1104" s="310"/>
      <c r="D1104" s="35"/>
      <c r="E1104" s="315"/>
      <c r="F1104" s="717" t="s">
        <v>126</v>
      </c>
      <c r="G1104" s="721" t="s">
        <v>463</v>
      </c>
      <c r="H1104" s="823">
        <v>641</v>
      </c>
    </row>
    <row r="1105" spans="1:8" ht="20.25" customHeight="1">
      <c r="A1105" s="310"/>
      <c r="D1105" s="35"/>
      <c r="E1105" s="315"/>
      <c r="F1105" s="726" t="s">
        <v>109</v>
      </c>
      <c r="G1105" s="721" t="s">
        <v>463</v>
      </c>
      <c r="H1105" s="902">
        <v>8657</v>
      </c>
    </row>
    <row r="1106" spans="1:8" ht="20.25" customHeight="1">
      <c r="A1106" s="310"/>
      <c r="D1106" s="35"/>
      <c r="E1106" s="315"/>
      <c r="F1106" s="727" t="s">
        <v>110</v>
      </c>
      <c r="G1106" s="721" t="s">
        <v>463</v>
      </c>
      <c r="H1106" s="902">
        <v>13653</v>
      </c>
    </row>
    <row r="1107" spans="1:8" ht="20.25" customHeight="1">
      <c r="A1107" s="310"/>
      <c r="D1107" s="35"/>
      <c r="E1107" s="315"/>
      <c r="F1107" s="724" t="s">
        <v>112</v>
      </c>
      <c r="G1107" s="686" t="s">
        <v>463</v>
      </c>
      <c r="H1107" s="823">
        <v>5351</v>
      </c>
    </row>
    <row r="1108" spans="1:8" ht="20.25" customHeight="1" thickBot="1">
      <c r="A1108" s="323"/>
      <c r="B1108" s="324"/>
      <c r="C1108" s="324"/>
      <c r="D1108" s="710"/>
      <c r="E1108" s="728"/>
      <c r="F1108" s="729"/>
      <c r="G1108" s="722"/>
      <c r="H1108" s="868"/>
    </row>
    <row r="1109" spans="1:8" s="208" customFormat="1" ht="20.25" customHeight="1" thickBot="1">
      <c r="A1109" s="188"/>
      <c r="B1109" s="189"/>
      <c r="C1109" s="189"/>
      <c r="D1109" s="207"/>
      <c r="E1109" s="70">
        <v>3</v>
      </c>
      <c r="F1109" s="941" t="s">
        <v>465</v>
      </c>
      <c r="G1109" s="942"/>
      <c r="H1109" s="846">
        <f>SUM(H1110)</f>
        <v>1000</v>
      </c>
    </row>
    <row r="1110" spans="1:8" ht="20.25" customHeight="1" thickBot="1">
      <c r="A1110" s="198"/>
      <c r="B1110" s="199"/>
      <c r="C1110" s="199"/>
      <c r="D1110" s="241"/>
      <c r="E1110" s="730"/>
      <c r="F1110" s="731" t="s">
        <v>467</v>
      </c>
      <c r="G1110" s="494" t="s">
        <v>466</v>
      </c>
      <c r="H1110" s="823">
        <v>1000</v>
      </c>
    </row>
    <row r="1111" spans="1:8" s="208" customFormat="1" ht="20.25" customHeight="1" thickBot="1">
      <c r="A1111" s="188"/>
      <c r="B1111" s="189"/>
      <c r="C1111" s="189"/>
      <c r="D1111" s="207"/>
      <c r="E1111" s="70">
        <v>4</v>
      </c>
      <c r="F1111" s="941" t="s">
        <v>71</v>
      </c>
      <c r="G1111" s="942"/>
      <c r="H1111" s="846"/>
    </row>
    <row r="1112" spans="1:8" s="208" customFormat="1" ht="20.25" customHeight="1" thickBot="1">
      <c r="A1112" s="188"/>
      <c r="B1112" s="189"/>
      <c r="C1112" s="189"/>
      <c r="D1112" s="207"/>
      <c r="E1112" s="70">
        <v>5</v>
      </c>
      <c r="F1112" s="941" t="s">
        <v>72</v>
      </c>
      <c r="G1112" s="942"/>
      <c r="H1112" s="846"/>
    </row>
    <row r="1113" spans="1:8" s="166" customFormat="1" ht="17.25" customHeight="1">
      <c r="A1113" s="962" t="s">
        <v>637</v>
      </c>
      <c r="B1113" s="963"/>
      <c r="C1113" s="963"/>
      <c r="D1113" s="963"/>
      <c r="E1113" s="963"/>
      <c r="F1113" s="963"/>
      <c r="G1113" s="963"/>
      <c r="H1113" s="963"/>
    </row>
    <row r="1114" spans="1:8" s="166" customFormat="1" ht="17.25" customHeight="1">
      <c r="A1114" s="214"/>
      <c r="B1114" s="214"/>
      <c r="C1114" s="214"/>
      <c r="D1114" s="319"/>
      <c r="E1114" s="319"/>
      <c r="F1114" s="117"/>
      <c r="G1114" s="120"/>
      <c r="H1114" s="119"/>
    </row>
    <row r="1115" spans="1:8" s="166" customFormat="1" ht="17.25" customHeight="1" thickBot="1">
      <c r="A1115" s="214"/>
      <c r="B1115" s="214"/>
      <c r="C1115" s="214"/>
      <c r="D1115" s="319"/>
      <c r="E1115" s="319"/>
      <c r="F1115" s="120"/>
      <c r="G1115" s="120"/>
      <c r="H1115" s="121" t="s">
        <v>166</v>
      </c>
    </row>
    <row r="1116" spans="1:8" ht="28.5" customHeight="1" thickBot="1">
      <c r="A1116" s="1084" t="s">
        <v>468</v>
      </c>
      <c r="B1116" s="1199"/>
      <c r="C1116" s="1199"/>
      <c r="D1116" s="1199"/>
      <c r="E1116" s="1199"/>
      <c r="F1116" s="1200"/>
      <c r="G1116" s="401"/>
      <c r="H1116" s="320"/>
    </row>
    <row r="1117" spans="1:8" ht="60.75" customHeight="1" thickBot="1">
      <c r="A1117" s="321"/>
      <c r="B1117" s="322"/>
      <c r="C1117" s="322"/>
      <c r="D1117" s="322"/>
      <c r="E1117" s="322"/>
      <c r="F1117" s="732" t="s">
        <v>505</v>
      </c>
      <c r="G1117" s="573" t="s">
        <v>504</v>
      </c>
      <c r="H1117" s="138" t="s">
        <v>84</v>
      </c>
    </row>
    <row r="1118" spans="1:8" ht="20.25" customHeight="1" thickBot="1">
      <c r="A1118" s="323"/>
      <c r="B1118" s="324">
        <v>2</v>
      </c>
      <c r="C1118" s="394" t="s">
        <v>401</v>
      </c>
      <c r="D1118" s="395"/>
      <c r="E1118" s="395"/>
      <c r="F1118" s="733"/>
      <c r="G1118" s="395"/>
      <c r="H1118" s="904"/>
    </row>
    <row r="1119" spans="1:8" s="208" customFormat="1" ht="20.25" customHeight="1" thickBot="1">
      <c r="A1119" s="188"/>
      <c r="B1119" s="189"/>
      <c r="C1119" s="134">
        <v>1</v>
      </c>
      <c r="D1119" s="388" t="s">
        <v>498</v>
      </c>
      <c r="E1119" s="400"/>
      <c r="F1119" s="734"/>
      <c r="G1119" s="567" t="s">
        <v>154</v>
      </c>
      <c r="H1119" s="824">
        <f>SUM(H1124+H1131+H1146+H1157+H1160+H1170+H1176+H1189+H1206+H1195)</f>
        <v>219385</v>
      </c>
    </row>
    <row r="1120" spans="1:8" s="208" customFormat="1" ht="20.25" customHeight="1" thickBot="1">
      <c r="A1120" s="188"/>
      <c r="B1120" s="189"/>
      <c r="C1120" s="134">
        <v>2</v>
      </c>
      <c r="D1120" s="388" t="s">
        <v>499</v>
      </c>
      <c r="E1120" s="400"/>
      <c r="F1120" s="734"/>
      <c r="G1120" s="567" t="s">
        <v>155</v>
      </c>
      <c r="H1120" s="824">
        <f>SUM(H1136+H1182+H1200+H1210)</f>
        <v>143479</v>
      </c>
    </row>
    <row r="1121" spans="1:8" ht="20.25" customHeight="1" thickBot="1">
      <c r="A1121" s="407"/>
      <c r="B1121" s="325"/>
      <c r="C1121" s="326"/>
      <c r="D1121" s="117"/>
      <c r="E1121" s="78"/>
      <c r="F1121" s="735"/>
      <c r="G1121" s="353"/>
      <c r="H1121" s="806"/>
    </row>
    <row r="1122" spans="1:8" ht="20.25" customHeight="1" thickBot="1">
      <c r="A1122" s="736" t="s">
        <v>619</v>
      </c>
      <c r="B1122" s="396" t="s">
        <v>581</v>
      </c>
      <c r="C1122" s="397"/>
      <c r="D1122" s="397"/>
      <c r="E1122" s="397"/>
      <c r="F1122" s="737"/>
      <c r="G1122" s="397"/>
      <c r="H1122" s="905"/>
    </row>
    <row r="1123" spans="1:8" ht="20.25" customHeight="1" thickBot="1">
      <c r="A1123" s="475"/>
      <c r="B1123" s="186"/>
      <c r="C1123" s="327">
        <v>1</v>
      </c>
      <c r="D1123" s="392" t="s">
        <v>163</v>
      </c>
      <c r="E1123" s="393"/>
      <c r="F1123" s="738"/>
      <c r="G1123" s="577" t="s">
        <v>154</v>
      </c>
      <c r="H1123" s="878">
        <f>SUM(H1124)</f>
        <v>70000</v>
      </c>
    </row>
    <row r="1124" spans="1:8" ht="20.25" customHeight="1" thickBot="1">
      <c r="A1124" s="198"/>
      <c r="B1124" s="82"/>
      <c r="C1124" s="328"/>
      <c r="D1124" s="16">
        <v>2</v>
      </c>
      <c r="E1124" s="391" t="s">
        <v>484</v>
      </c>
      <c r="F1124" s="739"/>
      <c r="G1124" s="465" t="s">
        <v>485</v>
      </c>
      <c r="H1124" s="145">
        <f>SUM(H1125)</f>
        <v>70000</v>
      </c>
    </row>
    <row r="1125" spans="1:8" ht="20.25" customHeight="1">
      <c r="A1125" s="312"/>
      <c r="B1125" s="18"/>
      <c r="C1125" s="83"/>
      <c r="D1125" s="81"/>
      <c r="E1125" s="81">
        <v>4</v>
      </c>
      <c r="F1125" s="740" t="s">
        <v>486</v>
      </c>
      <c r="G1125" s="501" t="s">
        <v>487</v>
      </c>
      <c r="H1125" s="829">
        <f>SUM(H1127+H1126+H1128)</f>
        <v>70000</v>
      </c>
    </row>
    <row r="1126" spans="1:8" ht="20.25" customHeight="1">
      <c r="A1126" s="310"/>
      <c r="D1126" s="35"/>
      <c r="E1126" s="35"/>
      <c r="F1126" s="478" t="s">
        <v>113</v>
      </c>
      <c r="G1126" s="467"/>
      <c r="H1126" s="457">
        <v>0</v>
      </c>
    </row>
    <row r="1127" spans="1:8" ht="20.25" customHeight="1">
      <c r="A1127" s="310"/>
      <c r="D1127" s="35"/>
      <c r="E1127" s="35"/>
      <c r="F1127" s="478" t="s">
        <v>114</v>
      </c>
      <c r="G1127" s="467"/>
      <c r="H1127" s="457">
        <v>50000</v>
      </c>
    </row>
    <row r="1128" spans="1:8" ht="20.25" customHeight="1" thickBot="1">
      <c r="A1128" s="576"/>
      <c r="B1128" s="223"/>
      <c r="C1128" s="223"/>
      <c r="D1128" s="224"/>
      <c r="E1128" s="224"/>
      <c r="F1128" s="741" t="s">
        <v>115</v>
      </c>
      <c r="G1128" s="467"/>
      <c r="H1128" s="457">
        <v>20000</v>
      </c>
    </row>
    <row r="1129" spans="1:8" ht="20.25" customHeight="1" thickBot="1">
      <c r="A1129" s="743" t="s">
        <v>620</v>
      </c>
      <c r="B1129" s="744" t="s">
        <v>582</v>
      </c>
      <c r="C1129" s="745"/>
      <c r="D1129" s="745"/>
      <c r="E1129" s="745"/>
      <c r="F1129" s="745"/>
      <c r="G1129" s="390"/>
      <c r="H1129" s="906"/>
    </row>
    <row r="1130" spans="1:8" s="208" customFormat="1" ht="20.25" customHeight="1" thickBot="1">
      <c r="A1130" s="643"/>
      <c r="B1130" s="370"/>
      <c r="C1130" s="746">
        <v>1</v>
      </c>
      <c r="D1130" s="747" t="s">
        <v>163</v>
      </c>
      <c r="E1130" s="748"/>
      <c r="F1130" s="749"/>
      <c r="G1130" s="566" t="s">
        <v>154</v>
      </c>
      <c r="H1130" s="878">
        <f>SUM(H1131)</f>
        <v>360</v>
      </c>
    </row>
    <row r="1131" spans="1:8" ht="20.25" customHeight="1" thickBot="1">
      <c r="A1131" s="198"/>
      <c r="B1131" s="82"/>
      <c r="C1131" s="328"/>
      <c r="D1131" s="16">
        <v>2</v>
      </c>
      <c r="E1131" s="391" t="s">
        <v>484</v>
      </c>
      <c r="F1131" s="739"/>
      <c r="G1131" s="465" t="s">
        <v>485</v>
      </c>
      <c r="H1131" s="145">
        <f>SUM(H1132)</f>
        <v>360</v>
      </c>
    </row>
    <row r="1132" spans="1:8" ht="20.25" customHeight="1">
      <c r="A1132" s="312"/>
      <c r="B1132" s="18"/>
      <c r="C1132" s="83"/>
      <c r="D1132" s="15"/>
      <c r="E1132" s="84">
        <v>3</v>
      </c>
      <c r="F1132" s="740" t="s">
        <v>502</v>
      </c>
      <c r="G1132" s="501" t="s">
        <v>503</v>
      </c>
      <c r="H1132" s="829">
        <f>SUM(H1133:H1133)</f>
        <v>360</v>
      </c>
    </row>
    <row r="1133" spans="1:8" ht="20.25" customHeight="1">
      <c r="A1133" s="310"/>
      <c r="B1133" s="2"/>
      <c r="C1133" s="76"/>
      <c r="D1133" s="77"/>
      <c r="E1133" s="37"/>
      <c r="F1133" s="750" t="s">
        <v>147</v>
      </c>
      <c r="G1133" s="466" t="s">
        <v>503</v>
      </c>
      <c r="H1133" s="907">
        <v>360</v>
      </c>
    </row>
    <row r="1134" spans="1:8" ht="20.25" customHeight="1">
      <c r="A1134" s="310"/>
      <c r="B1134" s="2"/>
      <c r="C1134" s="76"/>
      <c r="D1134" s="60"/>
      <c r="E1134" s="37"/>
      <c r="F1134" s="751"/>
      <c r="G1134" s="501"/>
      <c r="H1134" s="832"/>
    </row>
    <row r="1135" spans="1:8" s="208" customFormat="1" ht="20.25" customHeight="1" thickBot="1">
      <c r="A1135" s="482"/>
      <c r="B1135" s="211"/>
      <c r="C1135" s="329">
        <v>2</v>
      </c>
      <c r="D1135" s="386" t="s">
        <v>476</v>
      </c>
      <c r="E1135" s="360"/>
      <c r="F1135" s="752"/>
      <c r="G1135" s="742" t="s">
        <v>155</v>
      </c>
      <c r="H1135" s="878">
        <f>SUM(H1136)</f>
        <v>25497</v>
      </c>
    </row>
    <row r="1136" spans="1:8" ht="20.25" customHeight="1" thickBot="1">
      <c r="A1136" s="198"/>
      <c r="B1136" s="82"/>
      <c r="C1136" s="328"/>
      <c r="D1136" s="16">
        <v>1</v>
      </c>
      <c r="E1136" s="391" t="s">
        <v>488</v>
      </c>
      <c r="F1136" s="739"/>
      <c r="G1136" s="465" t="s">
        <v>489</v>
      </c>
      <c r="H1136" s="145">
        <f>SUM(H1137)</f>
        <v>25497</v>
      </c>
    </row>
    <row r="1137" spans="1:8" ht="20.25" customHeight="1">
      <c r="A1137" s="312"/>
      <c r="B1137" s="18"/>
      <c r="C1137" s="83"/>
      <c r="D1137" s="81"/>
      <c r="E1137" s="81">
        <v>3</v>
      </c>
      <c r="F1137" s="740" t="s">
        <v>491</v>
      </c>
      <c r="G1137" s="501" t="s">
        <v>490</v>
      </c>
      <c r="H1137" s="829">
        <f>SUM(H1138:H1142)</f>
        <v>25497</v>
      </c>
    </row>
    <row r="1138" spans="1:8" ht="20.25" customHeight="1">
      <c r="A1138" s="310"/>
      <c r="B1138" s="2"/>
      <c r="C1138" s="76"/>
      <c r="D1138" s="60"/>
      <c r="E1138" s="60"/>
      <c r="F1138" s="750" t="s">
        <v>51</v>
      </c>
      <c r="G1138" s="466" t="s">
        <v>490</v>
      </c>
      <c r="H1138" s="144">
        <v>20000</v>
      </c>
    </row>
    <row r="1139" spans="1:8" ht="20.25" customHeight="1">
      <c r="A1139" s="310"/>
      <c r="B1139" s="2"/>
      <c r="C1139" s="76"/>
      <c r="D1139" s="60"/>
      <c r="E1139" s="60"/>
      <c r="F1139" s="750" t="s">
        <v>50</v>
      </c>
      <c r="G1139" s="466" t="s">
        <v>490</v>
      </c>
      <c r="H1139" s="901">
        <v>800</v>
      </c>
    </row>
    <row r="1140" spans="1:8" ht="20.25" customHeight="1">
      <c r="A1140" s="310"/>
      <c r="B1140" s="2"/>
      <c r="C1140" s="76"/>
      <c r="D1140" s="60"/>
      <c r="E1140" s="60"/>
      <c r="F1140" s="750" t="s">
        <v>49</v>
      </c>
      <c r="G1140" s="466" t="s">
        <v>490</v>
      </c>
      <c r="H1140" s="144">
        <v>882</v>
      </c>
    </row>
    <row r="1141" spans="1:8" ht="20.25" customHeight="1">
      <c r="A1141" s="310"/>
      <c r="B1141" s="2"/>
      <c r="C1141" s="76"/>
      <c r="D1141" s="60"/>
      <c r="E1141" s="60"/>
      <c r="F1141" s="750" t="s">
        <v>48</v>
      </c>
      <c r="G1141" s="466" t="s">
        <v>490</v>
      </c>
      <c r="H1141" s="144">
        <v>1315</v>
      </c>
    </row>
    <row r="1142" spans="1:8" ht="20.25" customHeight="1">
      <c r="A1142" s="310"/>
      <c r="B1142" s="129"/>
      <c r="C1142" s="76"/>
      <c r="D1142" s="60"/>
      <c r="E1142" s="60"/>
      <c r="F1142" s="750" t="s">
        <v>47</v>
      </c>
      <c r="G1142" s="466" t="s">
        <v>490</v>
      </c>
      <c r="H1142" s="144">
        <v>2500</v>
      </c>
    </row>
    <row r="1143" spans="1:8" ht="20.25" customHeight="1" thickBot="1">
      <c r="A1143" s="576"/>
      <c r="B1143" s="587"/>
      <c r="C1143" s="753"/>
      <c r="D1143" s="754"/>
      <c r="E1143" s="754"/>
      <c r="F1143" s="755"/>
      <c r="G1143" s="466"/>
      <c r="H1143" s="144"/>
    </row>
    <row r="1144" spans="1:8" ht="20.25" customHeight="1" thickBot="1">
      <c r="A1144" s="743" t="s">
        <v>621</v>
      </c>
      <c r="B1144" s="744" t="s">
        <v>583</v>
      </c>
      <c r="C1144" s="745"/>
      <c r="D1144" s="745"/>
      <c r="E1144" s="745"/>
      <c r="F1144" s="745"/>
      <c r="G1144" s="390"/>
      <c r="H1144" s="906"/>
    </row>
    <row r="1145" spans="1:8" ht="20.25" customHeight="1" thickBot="1">
      <c r="A1145" s="316"/>
      <c r="B1145" s="317"/>
      <c r="C1145" s="756">
        <v>1</v>
      </c>
      <c r="D1145" s="637" t="s">
        <v>163</v>
      </c>
      <c r="E1145" s="757"/>
      <c r="F1145" s="758"/>
      <c r="G1145" s="566" t="s">
        <v>154</v>
      </c>
      <c r="H1145" s="878">
        <f>SUM(H1146)</f>
        <v>124865</v>
      </c>
    </row>
    <row r="1146" spans="1:8" ht="20.25" customHeight="1" thickBot="1">
      <c r="A1146" s="198"/>
      <c r="B1146" s="82"/>
      <c r="C1146" s="328"/>
      <c r="D1146" s="16">
        <v>2</v>
      </c>
      <c r="E1146" s="391" t="s">
        <v>484</v>
      </c>
      <c r="F1146" s="739"/>
      <c r="G1146" s="465" t="s">
        <v>485</v>
      </c>
      <c r="H1146" s="145">
        <f>SUM(H1147+H1150)</f>
        <v>124865</v>
      </c>
    </row>
    <row r="1147" spans="1:8" ht="20.25" customHeight="1" thickBot="1">
      <c r="A1147" s="198"/>
      <c r="B1147" s="82"/>
      <c r="C1147" s="328"/>
      <c r="D1147" s="16"/>
      <c r="E1147" s="104">
        <v>2</v>
      </c>
      <c r="F1147" s="739" t="s">
        <v>501</v>
      </c>
      <c r="G1147" s="465" t="s">
        <v>500</v>
      </c>
      <c r="H1147" s="824">
        <f>SUM(H1148:H1148)</f>
        <v>15000</v>
      </c>
    </row>
    <row r="1148" spans="1:8" ht="20.25" customHeight="1">
      <c r="A1148" s="310"/>
      <c r="B1148" s="2"/>
      <c r="C1148" s="76"/>
      <c r="D1148" s="60"/>
      <c r="E1148" s="76"/>
      <c r="F1148" s="750" t="s">
        <v>46</v>
      </c>
      <c r="G1148" s="466" t="s">
        <v>500</v>
      </c>
      <c r="H1148" s="144">
        <v>15000</v>
      </c>
    </row>
    <row r="1149" spans="1:8" ht="20.25" customHeight="1">
      <c r="A1149" s="310"/>
      <c r="B1149" s="2"/>
      <c r="C1149" s="76"/>
      <c r="D1149" s="60"/>
      <c r="E1149" s="76"/>
      <c r="F1149" s="750"/>
      <c r="G1149" s="466"/>
      <c r="H1149" s="144"/>
    </row>
    <row r="1150" spans="1:8" ht="20.25" customHeight="1">
      <c r="A1150" s="310"/>
      <c r="B1150" s="2"/>
      <c r="C1150" s="76"/>
      <c r="D1150" s="60"/>
      <c r="E1150" s="60">
        <v>4</v>
      </c>
      <c r="F1150" s="751" t="s">
        <v>486</v>
      </c>
      <c r="G1150" s="501" t="s">
        <v>487</v>
      </c>
      <c r="H1150" s="829">
        <f>SUM(H1151:H1154)</f>
        <v>109865</v>
      </c>
    </row>
    <row r="1151" spans="1:8" ht="20.25" customHeight="1">
      <c r="A1151" s="310"/>
      <c r="D1151" s="35"/>
      <c r="E1151" s="35"/>
      <c r="F1151" s="478" t="s">
        <v>45</v>
      </c>
      <c r="G1151" s="467" t="s">
        <v>487</v>
      </c>
      <c r="H1151" s="457">
        <v>20000</v>
      </c>
    </row>
    <row r="1152" spans="1:8" ht="20.25" customHeight="1">
      <c r="A1152" s="310"/>
      <c r="D1152" s="35"/>
      <c r="E1152" s="35"/>
      <c r="F1152" s="478" t="s">
        <v>44</v>
      </c>
      <c r="G1152" s="467" t="s">
        <v>487</v>
      </c>
      <c r="H1152" s="457">
        <v>5062</v>
      </c>
    </row>
    <row r="1153" spans="1:8" ht="20.25" customHeight="1">
      <c r="A1153" s="310"/>
      <c r="D1153" s="35"/>
      <c r="E1153" s="35"/>
      <c r="F1153" s="478" t="s">
        <v>43</v>
      </c>
      <c r="G1153" s="467"/>
      <c r="H1153" s="823">
        <v>34808</v>
      </c>
    </row>
    <row r="1154" spans="1:8" ht="20.25" customHeight="1">
      <c r="A1154" s="310"/>
      <c r="D1154" s="35"/>
      <c r="E1154" s="35"/>
      <c r="F1154" s="478" t="s">
        <v>107</v>
      </c>
      <c r="G1154" s="467"/>
      <c r="H1154" s="457">
        <v>49995</v>
      </c>
    </row>
    <row r="1155" spans="1:8" ht="20.25" customHeight="1">
      <c r="A1155" s="760" t="s">
        <v>622</v>
      </c>
      <c r="B1155" s="330" t="s">
        <v>584</v>
      </c>
      <c r="C1155" s="398"/>
      <c r="D1155" s="398"/>
      <c r="E1155" s="398"/>
      <c r="F1155" s="761"/>
      <c r="G1155" s="398"/>
      <c r="H1155" s="906"/>
    </row>
    <row r="1156" spans="1:8" s="208" customFormat="1" ht="20.25" customHeight="1" thickBot="1">
      <c r="A1156" s="482"/>
      <c r="B1156" s="211"/>
      <c r="C1156" s="329">
        <v>1</v>
      </c>
      <c r="D1156" s="386" t="s">
        <v>163</v>
      </c>
      <c r="E1156" s="360"/>
      <c r="F1156" s="752"/>
      <c r="G1156" s="742" t="s">
        <v>154</v>
      </c>
      <c r="H1156" s="878">
        <f>SUM(H1157+H1160)</f>
        <v>7921</v>
      </c>
    </row>
    <row r="1157" spans="1:8" ht="20.25" customHeight="1" thickBot="1">
      <c r="A1157" s="198"/>
      <c r="B1157" s="82"/>
      <c r="C1157" s="328"/>
      <c r="D1157" s="16">
        <v>3</v>
      </c>
      <c r="E1157" s="391" t="s">
        <v>496</v>
      </c>
      <c r="F1157" s="739"/>
      <c r="G1157" s="465" t="s">
        <v>494</v>
      </c>
      <c r="H1157" s="824">
        <f>SUM(H1158)</f>
        <v>3000</v>
      </c>
    </row>
    <row r="1158" spans="1:8" ht="20.25" customHeight="1">
      <c r="A1158" s="312"/>
      <c r="B1158" s="18"/>
      <c r="C1158" s="83"/>
      <c r="D1158" s="15"/>
      <c r="E1158" s="80"/>
      <c r="F1158" s="759" t="s">
        <v>42</v>
      </c>
      <c r="G1158" s="466"/>
      <c r="H1158" s="144">
        <v>3000</v>
      </c>
    </row>
    <row r="1159" spans="1:8" ht="20.25" customHeight="1" thickBot="1">
      <c r="A1159" s="407"/>
      <c r="B1159" s="125"/>
      <c r="C1159" s="126"/>
      <c r="D1159" s="127"/>
      <c r="E1159" s="128"/>
      <c r="F1159" s="763"/>
      <c r="G1159" s="120"/>
      <c r="H1159" s="806"/>
    </row>
    <row r="1160" spans="1:8" s="208" customFormat="1" ht="20.25" customHeight="1" thickBot="1">
      <c r="A1160" s="188"/>
      <c r="B1160" s="189"/>
      <c r="C1160" s="189"/>
      <c r="D1160" s="207">
        <v>4</v>
      </c>
      <c r="E1160" s="387" t="s">
        <v>497</v>
      </c>
      <c r="F1160" s="522"/>
      <c r="G1160" s="465" t="s">
        <v>495</v>
      </c>
      <c r="H1160" s="824">
        <f>SUM(H1161+H1162)</f>
        <v>4921</v>
      </c>
    </row>
    <row r="1161" spans="1:8" ht="20.25" customHeight="1">
      <c r="A1161" s="312"/>
      <c r="B1161" s="183"/>
      <c r="C1161" s="183"/>
      <c r="D1161" s="195"/>
      <c r="E1161" s="331"/>
      <c r="F1161" s="762" t="s">
        <v>41</v>
      </c>
      <c r="G1161" s="466"/>
      <c r="H1161" s="144">
        <v>3000</v>
      </c>
    </row>
    <row r="1162" spans="1:8" ht="20.25" customHeight="1" thickBot="1">
      <c r="A1162" s="323"/>
      <c r="B1162" s="324"/>
      <c r="C1162" s="324"/>
      <c r="D1162" s="710"/>
      <c r="E1162" s="764"/>
      <c r="F1162" s="765" t="s">
        <v>116</v>
      </c>
      <c r="G1162" s="466"/>
      <c r="H1162" s="903">
        <v>1921</v>
      </c>
    </row>
    <row r="1163" spans="1:8" s="166" customFormat="1" ht="17.25" customHeight="1">
      <c r="A1163" s="962" t="s">
        <v>638</v>
      </c>
      <c r="B1163" s="963"/>
      <c r="C1163" s="963"/>
      <c r="D1163" s="963"/>
      <c r="E1163" s="963"/>
      <c r="F1163" s="963"/>
      <c r="G1163" s="963"/>
      <c r="H1163" s="963"/>
    </row>
    <row r="1164" spans="1:8" s="166" customFormat="1" ht="17.25" customHeight="1">
      <c r="A1164" s="214"/>
      <c r="B1164" s="214"/>
      <c r="C1164" s="214"/>
      <c r="D1164" s="319"/>
      <c r="E1164" s="319"/>
      <c r="F1164" s="117"/>
      <c r="G1164" s="120"/>
      <c r="H1164" s="119"/>
    </row>
    <row r="1165" spans="1:8" s="166" customFormat="1" ht="17.25" customHeight="1" thickBot="1">
      <c r="A1165" s="214"/>
      <c r="B1165" s="214"/>
      <c r="C1165" s="214"/>
      <c r="D1165" s="319"/>
      <c r="E1165" s="319"/>
      <c r="F1165" s="120"/>
      <c r="G1165" s="120"/>
      <c r="H1165" s="121" t="s">
        <v>166</v>
      </c>
    </row>
    <row r="1166" spans="1:8" ht="42" customHeight="1" thickBot="1">
      <c r="A1166" s="1084" t="s">
        <v>468</v>
      </c>
      <c r="B1166" s="997"/>
      <c r="C1166" s="997"/>
      <c r="D1166" s="997"/>
      <c r="E1166" s="997"/>
      <c r="F1166" s="997"/>
      <c r="G1166" s="385"/>
      <c r="H1166" s="320"/>
    </row>
    <row r="1167" spans="1:8" ht="57.75" customHeight="1" thickBot="1">
      <c r="A1167" s="321"/>
      <c r="B1167" s="322"/>
      <c r="C1167" s="322"/>
      <c r="D1167" s="322"/>
      <c r="E1167" s="322"/>
      <c r="F1167" s="732" t="s">
        <v>505</v>
      </c>
      <c r="G1167" s="573" t="s">
        <v>504</v>
      </c>
      <c r="H1167" s="138" t="s">
        <v>84</v>
      </c>
    </row>
    <row r="1168" spans="1:8" ht="20.25" customHeight="1" thickBot="1">
      <c r="A1168" s="766" t="s">
        <v>623</v>
      </c>
      <c r="B1168" s="767" t="s">
        <v>589</v>
      </c>
      <c r="C1168" s="768"/>
      <c r="D1168" s="768"/>
      <c r="E1168" s="768"/>
      <c r="F1168" s="768"/>
      <c r="G1168" s="390"/>
      <c r="H1168" s="906"/>
    </row>
    <row r="1169" spans="1:8" s="208" customFormat="1" ht="20.25" customHeight="1" thickBot="1">
      <c r="A1169" s="643"/>
      <c r="B1169" s="370"/>
      <c r="C1169" s="746">
        <v>1</v>
      </c>
      <c r="D1169" s="747" t="s">
        <v>163</v>
      </c>
      <c r="E1169" s="748"/>
      <c r="F1169" s="749"/>
      <c r="G1169" s="742" t="s">
        <v>154</v>
      </c>
      <c r="H1169" s="878">
        <f>SUM(H1170)</f>
        <v>5000</v>
      </c>
    </row>
    <row r="1170" spans="1:8" ht="20.25" customHeight="1" thickBot="1">
      <c r="A1170" s="198"/>
      <c r="B1170" s="82"/>
      <c r="C1170" s="328"/>
      <c r="D1170" s="16">
        <v>2</v>
      </c>
      <c r="E1170" s="391" t="s">
        <v>484</v>
      </c>
      <c r="F1170" s="739"/>
      <c r="G1170" s="465" t="s">
        <v>485</v>
      </c>
      <c r="H1170" s="145">
        <f>SUM(H1171)</f>
        <v>5000</v>
      </c>
    </row>
    <row r="1171" spans="1:8" ht="20.25" customHeight="1">
      <c r="A1171" s="312"/>
      <c r="B1171" s="18"/>
      <c r="C1171" s="83"/>
      <c r="D1171" s="81"/>
      <c r="E1171" s="81">
        <v>4</v>
      </c>
      <c r="F1171" s="740" t="s">
        <v>486</v>
      </c>
      <c r="G1171" s="501" t="s">
        <v>487</v>
      </c>
      <c r="H1171" s="829">
        <f>SUM(H1172)</f>
        <v>5000</v>
      </c>
    </row>
    <row r="1172" spans="1:8" ht="20.25" customHeight="1">
      <c r="A1172" s="310"/>
      <c r="D1172" s="35"/>
      <c r="E1172" s="35"/>
      <c r="F1172" s="478" t="s">
        <v>40</v>
      </c>
      <c r="G1172" s="467" t="s">
        <v>487</v>
      </c>
      <c r="H1172" s="457">
        <v>5000</v>
      </c>
    </row>
    <row r="1173" spans="1:8" ht="20.25" customHeight="1" thickBot="1">
      <c r="A1173" s="576"/>
      <c r="B1173" s="223"/>
      <c r="C1173" s="223"/>
      <c r="D1173" s="224"/>
      <c r="E1173" s="224"/>
      <c r="F1173" s="741"/>
      <c r="G1173" s="467"/>
      <c r="H1173" s="457"/>
    </row>
    <row r="1174" spans="1:8" ht="20.25" customHeight="1" thickBot="1">
      <c r="A1174" s="743" t="s">
        <v>624</v>
      </c>
      <c r="B1174" s="744" t="s">
        <v>585</v>
      </c>
      <c r="C1174" s="745"/>
      <c r="D1174" s="745"/>
      <c r="E1174" s="745"/>
      <c r="F1174" s="745"/>
      <c r="G1174" s="399"/>
      <c r="H1174" s="908"/>
    </row>
    <row r="1175" spans="1:8" s="208" customFormat="1" ht="20.25" customHeight="1" thickBot="1">
      <c r="A1175" s="643"/>
      <c r="B1175" s="370"/>
      <c r="C1175" s="746">
        <v>1</v>
      </c>
      <c r="D1175" s="747" t="s">
        <v>163</v>
      </c>
      <c r="E1175" s="748"/>
      <c r="F1175" s="749"/>
      <c r="G1175" s="742" t="s">
        <v>154</v>
      </c>
      <c r="H1175" s="878">
        <f>SUM(H1176)</f>
        <v>3539</v>
      </c>
    </row>
    <row r="1176" spans="1:8" ht="20.25" customHeight="1" thickBot="1">
      <c r="A1176" s="198"/>
      <c r="B1176" s="82"/>
      <c r="C1176" s="328"/>
      <c r="D1176" s="16">
        <v>2</v>
      </c>
      <c r="E1176" s="391" t="s">
        <v>484</v>
      </c>
      <c r="F1176" s="739"/>
      <c r="G1176" s="465" t="s">
        <v>485</v>
      </c>
      <c r="H1176" s="145">
        <f>SUM(H1177)</f>
        <v>3539</v>
      </c>
    </row>
    <row r="1177" spans="1:8" ht="20.25" customHeight="1">
      <c r="A1177" s="312"/>
      <c r="B1177" s="18"/>
      <c r="C1177" s="83"/>
      <c r="D1177" s="81"/>
      <c r="E1177" s="81">
        <v>4</v>
      </c>
      <c r="F1177" s="740" t="s">
        <v>486</v>
      </c>
      <c r="G1177" s="501" t="s">
        <v>487</v>
      </c>
      <c r="H1177" s="829">
        <f>SUM(H1178:H1179)</f>
        <v>3539</v>
      </c>
    </row>
    <row r="1178" spans="1:8" ht="20.25" customHeight="1">
      <c r="A1178" s="310"/>
      <c r="B1178" s="2"/>
      <c r="C1178" s="76"/>
      <c r="D1178" s="77"/>
      <c r="E1178" s="77"/>
      <c r="F1178" s="589" t="s">
        <v>39</v>
      </c>
      <c r="G1178" s="466" t="s">
        <v>487</v>
      </c>
      <c r="H1178" s="144">
        <v>2500</v>
      </c>
    </row>
    <row r="1179" spans="1:8" ht="20.25" customHeight="1">
      <c r="A1179" s="475"/>
      <c r="B1179" s="11"/>
      <c r="C1179" s="85"/>
      <c r="D1179" s="77"/>
      <c r="E1179" s="77"/>
      <c r="F1179" s="770" t="s">
        <v>38</v>
      </c>
      <c r="G1179" s="466" t="s">
        <v>487</v>
      </c>
      <c r="H1179" s="457">
        <v>1039</v>
      </c>
    </row>
    <row r="1180" spans="1:8" ht="20.25" customHeight="1">
      <c r="A1180" s="475"/>
      <c r="B1180" s="11"/>
      <c r="C1180" s="85"/>
      <c r="D1180" s="77"/>
      <c r="E1180" s="77"/>
      <c r="F1180" s="770"/>
      <c r="G1180" s="120"/>
      <c r="H1180" s="806"/>
    </row>
    <row r="1181" spans="1:8" s="208" customFormat="1" ht="20.25" customHeight="1" thickBot="1">
      <c r="A1181" s="482"/>
      <c r="B1181" s="211"/>
      <c r="C1181" s="329">
        <v>2</v>
      </c>
      <c r="D1181" s="386" t="s">
        <v>476</v>
      </c>
      <c r="E1181" s="360"/>
      <c r="F1181" s="752"/>
      <c r="G1181" s="742" t="s">
        <v>155</v>
      </c>
      <c r="H1181" s="878">
        <f>SUM(H1182)</f>
        <v>80653</v>
      </c>
    </row>
    <row r="1182" spans="1:8" ht="20.25" customHeight="1" thickBot="1">
      <c r="A1182" s="198"/>
      <c r="B1182" s="82"/>
      <c r="C1182" s="328"/>
      <c r="D1182" s="16">
        <v>1</v>
      </c>
      <c r="E1182" s="391" t="s">
        <v>488</v>
      </c>
      <c r="F1182" s="739"/>
      <c r="G1182" s="465" t="s">
        <v>489</v>
      </c>
      <c r="H1182" s="145">
        <f>SUM(H1183)</f>
        <v>80653</v>
      </c>
    </row>
    <row r="1183" spans="1:8" ht="20.25" customHeight="1">
      <c r="A1183" s="312"/>
      <c r="B1183" s="18"/>
      <c r="C1183" s="83"/>
      <c r="D1183" s="81"/>
      <c r="E1183" s="81">
        <v>4</v>
      </c>
      <c r="F1183" s="740" t="s">
        <v>492</v>
      </c>
      <c r="G1183" s="501" t="s">
        <v>493</v>
      </c>
      <c r="H1183" s="829">
        <f>SUM(H1184:H1186)</f>
        <v>80653</v>
      </c>
    </row>
    <row r="1184" spans="1:8" ht="20.25" customHeight="1">
      <c r="A1184" s="310"/>
      <c r="B1184" s="2"/>
      <c r="C1184" s="76"/>
      <c r="D1184" s="60"/>
      <c r="E1184" s="60"/>
      <c r="F1184" s="589" t="s">
        <v>118</v>
      </c>
      <c r="G1184" s="466" t="s">
        <v>493</v>
      </c>
      <c r="H1184" s="144">
        <v>50000</v>
      </c>
    </row>
    <row r="1185" spans="1:8" ht="20.25" customHeight="1">
      <c r="A1185" s="310"/>
      <c r="B1185" s="2"/>
      <c r="C1185" s="76"/>
      <c r="D1185" s="60"/>
      <c r="E1185" s="60"/>
      <c r="F1185" s="589" t="s">
        <v>117</v>
      </c>
      <c r="G1185" s="466" t="s">
        <v>493</v>
      </c>
      <c r="H1185" s="144">
        <v>653</v>
      </c>
    </row>
    <row r="1186" spans="1:8" ht="20.25" customHeight="1">
      <c r="A1186" s="310"/>
      <c r="B1186" s="2"/>
      <c r="C1186" s="76"/>
      <c r="D1186" s="60"/>
      <c r="E1186" s="60"/>
      <c r="F1186" s="589" t="s">
        <v>108</v>
      </c>
      <c r="G1186" s="466"/>
      <c r="H1186" s="144">
        <v>30000</v>
      </c>
    </row>
    <row r="1187" spans="1:8" ht="20.25" customHeight="1">
      <c r="A1187" s="771">
        <v>7</v>
      </c>
      <c r="B1187" s="389" t="s">
        <v>586</v>
      </c>
      <c r="C1187" s="390"/>
      <c r="D1187" s="390"/>
      <c r="E1187" s="390"/>
      <c r="F1187" s="772"/>
      <c r="G1187" s="390"/>
      <c r="H1187" s="906"/>
    </row>
    <row r="1188" spans="1:8" s="208" customFormat="1" ht="21" customHeight="1" thickBot="1">
      <c r="A1188" s="482"/>
      <c r="B1188" s="211"/>
      <c r="C1188" s="329">
        <v>1</v>
      </c>
      <c r="D1188" s="386" t="s">
        <v>163</v>
      </c>
      <c r="E1188" s="360"/>
      <c r="F1188" s="752"/>
      <c r="G1188" s="742" t="s">
        <v>154</v>
      </c>
      <c r="H1188" s="878">
        <f>SUM(H1189)</f>
        <v>0</v>
      </c>
    </row>
    <row r="1189" spans="1:8" ht="20.25" customHeight="1" thickBot="1">
      <c r="A1189" s="198"/>
      <c r="B1189" s="82"/>
      <c r="C1189" s="328"/>
      <c r="D1189" s="16">
        <v>2</v>
      </c>
      <c r="E1189" s="391" t="s">
        <v>484</v>
      </c>
      <c r="F1189" s="739"/>
      <c r="G1189" s="465" t="s">
        <v>485</v>
      </c>
      <c r="H1189" s="145">
        <f>SUM(H1190)</f>
        <v>0</v>
      </c>
    </row>
    <row r="1190" spans="1:8" ht="20.25" customHeight="1">
      <c r="A1190" s="312"/>
      <c r="B1190" s="18"/>
      <c r="C1190" s="83"/>
      <c r="D1190" s="81"/>
      <c r="E1190" s="81">
        <v>4</v>
      </c>
      <c r="F1190" s="740" t="s">
        <v>486</v>
      </c>
      <c r="G1190" s="501" t="s">
        <v>487</v>
      </c>
      <c r="H1190" s="829">
        <f>SUM(H1191)</f>
        <v>0</v>
      </c>
    </row>
    <row r="1191" spans="1:8" ht="20.25" customHeight="1">
      <c r="A1191" s="310"/>
      <c r="B1191" s="2"/>
      <c r="C1191" s="76"/>
      <c r="D1191" s="60"/>
      <c r="E1191" s="60"/>
      <c r="F1191" s="589" t="s">
        <v>598</v>
      </c>
      <c r="G1191" s="466" t="s">
        <v>487</v>
      </c>
      <c r="H1191" s="144">
        <v>0</v>
      </c>
    </row>
    <row r="1192" spans="1:8" ht="20.25" customHeight="1">
      <c r="A1192" s="310"/>
      <c r="B1192" s="2"/>
      <c r="C1192" s="76"/>
      <c r="D1192" s="60"/>
      <c r="E1192" s="60"/>
      <c r="F1192" s="589"/>
      <c r="G1192" s="466"/>
      <c r="H1192" s="144"/>
    </row>
    <row r="1193" spans="1:8" ht="20.25" customHeight="1">
      <c r="A1193" s="771">
        <v>8</v>
      </c>
      <c r="B1193" s="389" t="s">
        <v>587</v>
      </c>
      <c r="C1193" s="390"/>
      <c r="D1193" s="390"/>
      <c r="E1193" s="390"/>
      <c r="F1193" s="772"/>
      <c r="G1193" s="390"/>
      <c r="H1193" s="906"/>
    </row>
    <row r="1194" spans="1:8" s="208" customFormat="1" ht="20.25" customHeight="1" thickBot="1">
      <c r="A1194" s="482"/>
      <c r="B1194" s="211"/>
      <c r="C1194" s="329">
        <v>1</v>
      </c>
      <c r="D1194" s="386" t="s">
        <v>163</v>
      </c>
      <c r="E1194" s="360"/>
      <c r="F1194" s="752"/>
      <c r="G1194" s="742" t="s">
        <v>154</v>
      </c>
      <c r="H1194" s="878">
        <f>SUM(H1195)</f>
        <v>7700</v>
      </c>
    </row>
    <row r="1195" spans="1:8" ht="20.25" customHeight="1" thickBot="1">
      <c r="A1195" s="198"/>
      <c r="B1195" s="82"/>
      <c r="C1195" s="328"/>
      <c r="D1195" s="16">
        <v>2</v>
      </c>
      <c r="E1195" s="391" t="s">
        <v>484</v>
      </c>
      <c r="F1195" s="739"/>
      <c r="G1195" s="465" t="s">
        <v>485</v>
      </c>
      <c r="H1195" s="145">
        <f>SUM(H1196)</f>
        <v>7700</v>
      </c>
    </row>
    <row r="1196" spans="1:8" ht="20.25" customHeight="1">
      <c r="A1196" s="312"/>
      <c r="B1196" s="18"/>
      <c r="C1196" s="83"/>
      <c r="D1196" s="81"/>
      <c r="E1196" s="81">
        <v>4</v>
      </c>
      <c r="F1196" s="740" t="s">
        <v>486</v>
      </c>
      <c r="G1196" s="501" t="s">
        <v>487</v>
      </c>
      <c r="H1196" s="829">
        <f>SUM(H1197)</f>
        <v>7700</v>
      </c>
    </row>
    <row r="1197" spans="1:8" ht="20.25" customHeight="1">
      <c r="A1197" s="310"/>
      <c r="B1197" s="2"/>
      <c r="C1197" s="76"/>
      <c r="D1197" s="60"/>
      <c r="E1197" s="60"/>
      <c r="F1197" s="750" t="s">
        <v>599</v>
      </c>
      <c r="G1197" s="501" t="s">
        <v>487</v>
      </c>
      <c r="H1197" s="457">
        <v>7700</v>
      </c>
    </row>
    <row r="1198" spans="1:8" ht="20.25" customHeight="1">
      <c r="A1198" s="407"/>
      <c r="B1198" s="125"/>
      <c r="C1198" s="126"/>
      <c r="D1198" s="81"/>
      <c r="E1198" s="81"/>
      <c r="F1198" s="926"/>
      <c r="G1198" s="120"/>
      <c r="H1198" s="806"/>
    </row>
    <row r="1199" spans="1:8" s="208" customFormat="1" ht="20.25" customHeight="1" thickBot="1">
      <c r="A1199" s="482"/>
      <c r="B1199" s="211"/>
      <c r="C1199" s="329">
        <v>2</v>
      </c>
      <c r="D1199" s="386" t="s">
        <v>476</v>
      </c>
      <c r="E1199" s="360"/>
      <c r="F1199" s="752"/>
      <c r="G1199" s="742" t="s">
        <v>155</v>
      </c>
      <c r="H1199" s="878">
        <f>SUM(H1200)</f>
        <v>35829</v>
      </c>
    </row>
    <row r="1200" spans="1:8" ht="20.25" customHeight="1" thickBot="1">
      <c r="A1200" s="198"/>
      <c r="B1200" s="82"/>
      <c r="C1200" s="328"/>
      <c r="D1200" s="16">
        <v>1</v>
      </c>
      <c r="E1200" s="391" t="s">
        <v>488</v>
      </c>
      <c r="F1200" s="739"/>
      <c r="G1200" s="465" t="s">
        <v>489</v>
      </c>
      <c r="H1200" s="145">
        <f>SUM(H1201)</f>
        <v>35829</v>
      </c>
    </row>
    <row r="1201" spans="1:8" ht="20.25" customHeight="1">
      <c r="A1201" s="312"/>
      <c r="B1201" s="18"/>
      <c r="C1201" s="83"/>
      <c r="D1201" s="81"/>
      <c r="E1201" s="81">
        <v>4</v>
      </c>
      <c r="F1201" s="740" t="s">
        <v>492</v>
      </c>
      <c r="G1201" s="501" t="s">
        <v>493</v>
      </c>
      <c r="H1201" s="829">
        <f>SUM(H1202+H1203)</f>
        <v>35829</v>
      </c>
    </row>
    <row r="1202" spans="1:8" ht="20.25" customHeight="1">
      <c r="A1202" s="310"/>
      <c r="D1202" s="35"/>
      <c r="E1202" s="35"/>
      <c r="F1202" s="478" t="s">
        <v>119</v>
      </c>
      <c r="G1202" s="467" t="s">
        <v>493</v>
      </c>
      <c r="H1202" s="457">
        <v>11538</v>
      </c>
    </row>
    <row r="1203" spans="1:8" ht="20.25" customHeight="1">
      <c r="A1203" s="310"/>
      <c r="D1203" s="35"/>
      <c r="E1203" s="35"/>
      <c r="F1203" s="478" t="s">
        <v>37</v>
      </c>
      <c r="G1203" s="467"/>
      <c r="H1203" s="457">
        <v>24291</v>
      </c>
    </row>
    <row r="1204" spans="1:8" ht="20.25" customHeight="1">
      <c r="A1204" s="771" t="s">
        <v>625</v>
      </c>
      <c r="B1204" s="389" t="s">
        <v>588</v>
      </c>
      <c r="C1204" s="390"/>
      <c r="D1204" s="390"/>
      <c r="E1204" s="390"/>
      <c r="F1204" s="772"/>
      <c r="G1204" s="390"/>
      <c r="H1204" s="906"/>
    </row>
    <row r="1205" spans="1:8" s="208" customFormat="1" ht="20.25" customHeight="1" thickBot="1">
      <c r="A1205" s="482"/>
      <c r="B1205" s="211"/>
      <c r="C1205" s="329">
        <v>1</v>
      </c>
      <c r="D1205" s="386" t="s">
        <v>163</v>
      </c>
      <c r="E1205" s="360"/>
      <c r="F1205" s="752"/>
      <c r="G1205" s="742" t="s">
        <v>154</v>
      </c>
      <c r="H1205" s="878">
        <f>SUM(H1208)</f>
        <v>0</v>
      </c>
    </row>
    <row r="1206" spans="1:8" s="208" customFormat="1" ht="20.25" customHeight="1" thickBot="1">
      <c r="A1206" s="188"/>
      <c r="B1206" s="189"/>
      <c r="C1206" s="189"/>
      <c r="D1206" s="207">
        <v>4</v>
      </c>
      <c r="E1206" s="387" t="s">
        <v>497</v>
      </c>
      <c r="F1206" s="522"/>
      <c r="G1206" s="465" t="s">
        <v>495</v>
      </c>
      <c r="H1206" s="824">
        <f>SUM(H1207)</f>
        <v>0</v>
      </c>
    </row>
    <row r="1207" spans="1:8" s="208" customFormat="1" ht="20.25" customHeight="1">
      <c r="A1207" s="482"/>
      <c r="B1207" s="363"/>
      <c r="C1207" s="364"/>
      <c r="D1207" s="287"/>
      <c r="E1207" s="360"/>
      <c r="F1207" s="762" t="s">
        <v>120</v>
      </c>
      <c r="G1207" s="742"/>
      <c r="H1207" s="909">
        <v>0</v>
      </c>
    </row>
    <row r="1208" spans="1:8" ht="20.25" customHeight="1">
      <c r="A1208" s="773"/>
      <c r="B1208" s="361"/>
      <c r="C1208" s="362"/>
      <c r="D1208" s="362"/>
      <c r="E1208" s="362"/>
      <c r="F1208" s="774"/>
      <c r="G1208" s="362"/>
      <c r="H1208" s="910"/>
    </row>
    <row r="1209" spans="1:8" s="208" customFormat="1" ht="20.25" customHeight="1" thickBot="1">
      <c r="A1209" s="482"/>
      <c r="B1209" s="211"/>
      <c r="C1209" s="329">
        <v>2</v>
      </c>
      <c r="D1209" s="386" t="s">
        <v>476</v>
      </c>
      <c r="E1209" s="360"/>
      <c r="F1209" s="752"/>
      <c r="G1209" s="742" t="s">
        <v>155</v>
      </c>
      <c r="H1209" s="878">
        <f>SUM(H1210)</f>
        <v>1500</v>
      </c>
    </row>
    <row r="1210" spans="1:8" ht="20.25" customHeight="1" thickBot="1">
      <c r="A1210" s="198"/>
      <c r="B1210" s="82"/>
      <c r="C1210" s="328"/>
      <c r="D1210" s="16">
        <v>1</v>
      </c>
      <c r="E1210" s="391" t="s">
        <v>488</v>
      </c>
      <c r="F1210" s="739"/>
      <c r="G1210" s="465" t="s">
        <v>489</v>
      </c>
      <c r="H1210" s="145">
        <f>SUM(H1211)</f>
        <v>1500</v>
      </c>
    </row>
    <row r="1211" spans="1:8" ht="20.25" customHeight="1">
      <c r="A1211" s="312"/>
      <c r="B1211" s="18"/>
      <c r="C1211" s="83"/>
      <c r="D1211" s="81"/>
      <c r="E1211" s="81">
        <v>3</v>
      </c>
      <c r="F1211" s="740" t="s">
        <v>491</v>
      </c>
      <c r="G1211" s="501" t="s">
        <v>490</v>
      </c>
      <c r="H1211" s="829">
        <f>SUM(H1212)</f>
        <v>1500</v>
      </c>
    </row>
    <row r="1212" spans="1:8" ht="20.25" customHeight="1" thickBot="1">
      <c r="A1212" s="576"/>
      <c r="B1212" s="223"/>
      <c r="C1212" s="223"/>
      <c r="D1212" s="224"/>
      <c r="E1212" s="224"/>
      <c r="F1212" s="775" t="s">
        <v>121</v>
      </c>
      <c r="G1212" s="769" t="s">
        <v>490</v>
      </c>
      <c r="H1212" s="897">
        <v>1500</v>
      </c>
    </row>
    <row r="1213" spans="1:8" s="166" customFormat="1" ht="17.25" customHeight="1">
      <c r="A1213" s="214"/>
      <c r="B1213" s="214"/>
      <c r="C1213" s="214"/>
      <c r="D1213" s="319"/>
      <c r="E1213" s="319"/>
      <c r="F1213" s="117"/>
      <c r="G1213" s="120"/>
      <c r="H1213" s="103"/>
    </row>
    <row r="1214" spans="1:7" s="166" customFormat="1" ht="17.25" customHeight="1">
      <c r="A1214" s="962" t="s">
        <v>639</v>
      </c>
      <c r="B1214" s="934"/>
      <c r="C1214" s="934"/>
      <c r="D1214" s="934"/>
      <c r="E1214" s="934"/>
      <c r="F1214" s="934"/>
      <c r="G1214" s="934"/>
    </row>
    <row r="1215" spans="1:8" s="166" customFormat="1" ht="17.25" customHeight="1">
      <c r="A1215" s="214"/>
      <c r="B1215" s="214"/>
      <c r="C1215" s="214"/>
      <c r="D1215" s="319"/>
      <c r="E1215" s="319"/>
      <c r="F1215" s="117"/>
      <c r="G1215" s="120"/>
      <c r="H1215" s="103"/>
    </row>
    <row r="1216" spans="1:8" s="166" customFormat="1" ht="17.25" customHeight="1" thickBot="1">
      <c r="A1216" s="214"/>
      <c r="B1216" s="214"/>
      <c r="C1216" s="214"/>
      <c r="D1216" s="332"/>
      <c r="E1216" s="332"/>
      <c r="H1216" s="118" t="s">
        <v>166</v>
      </c>
    </row>
    <row r="1217" spans="1:8" ht="42" customHeight="1" thickBot="1">
      <c r="A1217" s="1084" t="s">
        <v>356</v>
      </c>
      <c r="B1217" s="1085"/>
      <c r="C1217" s="1085"/>
      <c r="D1217" s="1085"/>
      <c r="E1217" s="1085"/>
      <c r="F1217" s="1085"/>
      <c r="G1217" s="1085"/>
      <c r="H1217" s="320"/>
    </row>
    <row r="1218" spans="1:8" ht="51" customHeight="1" thickBot="1">
      <c r="A1218" s="333"/>
      <c r="B1218" s="334"/>
      <c r="C1218" s="322"/>
      <c r="D1218" s="322"/>
      <c r="E1218" s="322"/>
      <c r="F1218" s="732" t="s">
        <v>505</v>
      </c>
      <c r="G1218" s="573" t="s">
        <v>504</v>
      </c>
      <c r="H1218" s="138" t="s">
        <v>84</v>
      </c>
    </row>
    <row r="1219" spans="1:8" ht="17.25" customHeight="1" thickBot="1">
      <c r="A1219" s="323"/>
      <c r="B1219" s="324">
        <v>1</v>
      </c>
      <c r="C1219" s="1068" t="s">
        <v>399</v>
      </c>
      <c r="D1219" s="1069"/>
      <c r="E1219" s="1069"/>
      <c r="F1219" s="1069"/>
      <c r="G1219" s="1069"/>
      <c r="H1219" s="904"/>
    </row>
    <row r="1220" spans="1:8" ht="20.25" customHeight="1" thickBot="1">
      <c r="A1220" s="316"/>
      <c r="B1220" s="317"/>
      <c r="C1220" s="781">
        <v>4</v>
      </c>
      <c r="D1220" s="1070" t="s">
        <v>162</v>
      </c>
      <c r="E1220" s="1071"/>
      <c r="F1220" s="1072"/>
      <c r="G1220" s="500" t="s">
        <v>152</v>
      </c>
      <c r="H1220" s="828">
        <f>SUM(H1221+H1224+H1229+H1231+H1236+H1247)</f>
        <v>50000</v>
      </c>
    </row>
    <row r="1221" spans="1:8" ht="20.25" customHeight="1" thickBot="1">
      <c r="A1221" s="198"/>
      <c r="B1221" s="199"/>
      <c r="C1221" s="199"/>
      <c r="D1221" s="217">
        <v>1</v>
      </c>
      <c r="E1221" s="1065" t="s">
        <v>358</v>
      </c>
      <c r="F1221" s="1066"/>
      <c r="G1221" s="776" t="s">
        <v>357</v>
      </c>
      <c r="H1221" s="142">
        <f>SUM(H1222:H1223)</f>
        <v>390</v>
      </c>
    </row>
    <row r="1222" spans="1:8" ht="20.25" customHeight="1">
      <c r="A1222" s="312"/>
      <c r="B1222" s="183"/>
      <c r="C1222" s="183"/>
      <c r="D1222" s="91"/>
      <c r="E1222" s="335"/>
      <c r="F1222" s="782" t="s">
        <v>34</v>
      </c>
      <c r="G1222" s="777"/>
      <c r="H1222" s="911">
        <v>170</v>
      </c>
    </row>
    <row r="1223" spans="1:8" ht="20.25" customHeight="1" thickBot="1">
      <c r="A1223" s="310"/>
      <c r="F1223" s="782" t="s">
        <v>596</v>
      </c>
      <c r="G1223" s="778"/>
      <c r="H1223" s="912">
        <v>220</v>
      </c>
    </row>
    <row r="1224" spans="1:8" ht="20.25" customHeight="1" thickBot="1">
      <c r="A1224" s="198"/>
      <c r="B1224" s="199"/>
      <c r="C1224" s="199"/>
      <c r="D1224" s="217">
        <v>3</v>
      </c>
      <c r="E1224" s="1067" t="s">
        <v>360</v>
      </c>
      <c r="F1224" s="1066"/>
      <c r="G1224" s="776" t="s">
        <v>433</v>
      </c>
      <c r="H1224" s="142">
        <f>SUM(H1225:H1228)</f>
        <v>14910</v>
      </c>
    </row>
    <row r="1225" spans="1:8" ht="20.25" customHeight="1">
      <c r="A1225" s="312"/>
      <c r="B1225" s="183"/>
      <c r="C1225" s="183"/>
      <c r="D1225" s="91"/>
      <c r="E1225" s="335"/>
      <c r="F1225" s="782" t="s">
        <v>18</v>
      </c>
      <c r="G1225" s="777"/>
      <c r="H1225" s="911">
        <v>7000</v>
      </c>
    </row>
    <row r="1226" spans="1:8" ht="20.25" customHeight="1">
      <c r="A1226" s="310"/>
      <c r="F1226" s="783" t="s">
        <v>32</v>
      </c>
      <c r="G1226" s="778"/>
      <c r="H1226" s="912">
        <v>1410</v>
      </c>
    </row>
    <row r="1227" spans="1:8" ht="20.25" customHeight="1">
      <c r="A1227" s="310"/>
      <c r="F1227" s="783" t="s">
        <v>19</v>
      </c>
      <c r="G1227" s="778"/>
      <c r="H1227" s="912">
        <v>1500</v>
      </c>
    </row>
    <row r="1228" spans="1:8" ht="20.25" customHeight="1" thickBot="1">
      <c r="A1228" s="407"/>
      <c r="B1228" s="222"/>
      <c r="C1228" s="222"/>
      <c r="D1228" s="340"/>
      <c r="E1228" s="792"/>
      <c r="F1228" s="783" t="s">
        <v>33</v>
      </c>
      <c r="G1228" s="166"/>
      <c r="H1228" s="877">
        <v>5000</v>
      </c>
    </row>
    <row r="1229" spans="1:8" ht="20.25" customHeight="1" thickBot="1">
      <c r="A1229" s="198"/>
      <c r="B1229" s="199"/>
      <c r="C1229" s="199"/>
      <c r="D1229" s="217">
        <v>4</v>
      </c>
      <c r="E1229" s="1067" t="s">
        <v>361</v>
      </c>
      <c r="F1229" s="1066"/>
      <c r="G1229" s="776" t="s">
        <v>434</v>
      </c>
      <c r="H1229" s="142">
        <f>SUM(H1230)</f>
        <v>1350</v>
      </c>
    </row>
    <row r="1230" spans="1:8" ht="20.25" customHeight="1" thickBot="1">
      <c r="A1230" s="407"/>
      <c r="B1230" s="222"/>
      <c r="C1230" s="222"/>
      <c r="D1230" s="340"/>
      <c r="E1230" s="341"/>
      <c r="F1230" s="784" t="s">
        <v>17</v>
      </c>
      <c r="G1230" s="166"/>
      <c r="H1230" s="877">
        <v>1350</v>
      </c>
    </row>
    <row r="1231" spans="1:8" ht="20.25" customHeight="1" thickBot="1">
      <c r="A1231" s="198"/>
      <c r="B1231" s="199"/>
      <c r="C1231" s="342"/>
      <c r="D1231" s="217">
        <v>5</v>
      </c>
      <c r="E1231" s="1065" t="s">
        <v>359</v>
      </c>
      <c r="F1231" s="1066"/>
      <c r="G1231" s="776" t="s">
        <v>35</v>
      </c>
      <c r="H1231" s="142">
        <f>SUM(H1232:H1235)</f>
        <v>13500</v>
      </c>
    </row>
    <row r="1232" spans="1:8" ht="20.25" customHeight="1">
      <c r="A1232" s="312"/>
      <c r="B1232" s="183"/>
      <c r="C1232" s="183"/>
      <c r="D1232" s="91"/>
      <c r="E1232" s="335"/>
      <c r="F1232" s="477" t="s">
        <v>20</v>
      </c>
      <c r="G1232" s="531"/>
      <c r="H1232" s="913">
        <v>0</v>
      </c>
    </row>
    <row r="1233" spans="1:8" ht="20.25" customHeight="1">
      <c r="A1233" s="310"/>
      <c r="F1233" s="783" t="s">
        <v>30</v>
      </c>
      <c r="G1233" s="129"/>
      <c r="H1233" s="912">
        <v>6000</v>
      </c>
    </row>
    <row r="1234" spans="1:8" ht="20.25" customHeight="1">
      <c r="A1234" s="475"/>
      <c r="B1234" s="186"/>
      <c r="C1234" s="186"/>
      <c r="D1234" s="90"/>
      <c r="E1234" s="339"/>
      <c r="F1234" s="783" t="s">
        <v>31</v>
      </c>
      <c r="G1234" s="535"/>
      <c r="H1234" s="914">
        <v>6000</v>
      </c>
    </row>
    <row r="1235" spans="1:8" ht="20.25" customHeight="1" thickBot="1">
      <c r="A1235" s="475"/>
      <c r="B1235" s="186"/>
      <c r="C1235" s="186"/>
      <c r="D1235" s="90"/>
      <c r="E1235" s="339"/>
      <c r="F1235" s="519" t="s">
        <v>21</v>
      </c>
      <c r="G1235" s="535"/>
      <c r="H1235" s="915">
        <v>1500</v>
      </c>
    </row>
    <row r="1236" spans="1:8" ht="20.25" customHeight="1" thickBot="1">
      <c r="A1236" s="198"/>
      <c r="B1236" s="199"/>
      <c r="C1236" s="342"/>
      <c r="D1236" s="217">
        <v>6</v>
      </c>
      <c r="E1236" s="1065" t="s">
        <v>362</v>
      </c>
      <c r="F1236" s="1066"/>
      <c r="G1236" s="776" t="s">
        <v>36</v>
      </c>
      <c r="H1236" s="142">
        <f>SUM(H1237:H1245)</f>
        <v>17850</v>
      </c>
    </row>
    <row r="1237" spans="1:8" ht="20.25" customHeight="1">
      <c r="A1237" s="310"/>
      <c r="F1237" s="783" t="s">
        <v>22</v>
      </c>
      <c r="G1237" s="778"/>
      <c r="H1237" s="912">
        <v>7500</v>
      </c>
    </row>
    <row r="1238" spans="1:8" ht="20.25" customHeight="1">
      <c r="A1238" s="310"/>
      <c r="F1238" s="783" t="s">
        <v>16</v>
      </c>
      <c r="G1238" s="778"/>
      <c r="H1238" s="912">
        <v>250</v>
      </c>
    </row>
    <row r="1239" spans="1:8" ht="20.25" customHeight="1">
      <c r="A1239" s="310"/>
      <c r="F1239" s="783" t="s">
        <v>23</v>
      </c>
      <c r="G1239" s="778"/>
      <c r="H1239" s="912">
        <v>300</v>
      </c>
    </row>
    <row r="1240" spans="1:8" ht="20.25" customHeight="1">
      <c r="A1240" s="310"/>
      <c r="F1240" s="785" t="s">
        <v>24</v>
      </c>
      <c r="G1240" s="779"/>
      <c r="H1240" s="902">
        <v>300</v>
      </c>
    </row>
    <row r="1241" spans="1:8" ht="20.25" customHeight="1">
      <c r="A1241" s="310"/>
      <c r="F1241" s="785" t="s">
        <v>25</v>
      </c>
      <c r="G1241" s="779"/>
      <c r="H1241" s="902">
        <v>300</v>
      </c>
    </row>
    <row r="1242" spans="1:8" ht="20.25" customHeight="1">
      <c r="A1242" s="310"/>
      <c r="F1242" s="785" t="s">
        <v>26</v>
      </c>
      <c r="G1242" s="779"/>
      <c r="H1242" s="902">
        <v>4000</v>
      </c>
    </row>
    <row r="1243" spans="1:8" ht="20.25" customHeight="1">
      <c r="A1243" s="310"/>
      <c r="F1243" s="785" t="s">
        <v>27</v>
      </c>
      <c r="G1243" s="779"/>
      <c r="H1243" s="902">
        <v>1000</v>
      </c>
    </row>
    <row r="1244" spans="1:8" ht="20.25" customHeight="1">
      <c r="A1244" s="310"/>
      <c r="F1244" s="783" t="s">
        <v>28</v>
      </c>
      <c r="G1244" s="778"/>
      <c r="H1244" s="912">
        <v>4000</v>
      </c>
    </row>
    <row r="1245" spans="1:8" ht="20.25" customHeight="1">
      <c r="A1245" s="310"/>
      <c r="F1245" s="783" t="s">
        <v>29</v>
      </c>
      <c r="G1245" s="778"/>
      <c r="H1245" s="912">
        <v>200</v>
      </c>
    </row>
    <row r="1246" spans="1:8" ht="20.25" customHeight="1" thickBot="1">
      <c r="A1246" s="310"/>
      <c r="F1246" s="786"/>
      <c r="G1246" s="778"/>
      <c r="H1246" s="912"/>
    </row>
    <row r="1247" spans="1:8" ht="20.25" customHeight="1" thickBot="1">
      <c r="A1247" s="180"/>
      <c r="B1247" s="263"/>
      <c r="C1247" s="349"/>
      <c r="D1247" s="365"/>
      <c r="E1247" s="960" t="s">
        <v>62</v>
      </c>
      <c r="F1247" s="961"/>
      <c r="G1247" s="780" t="s">
        <v>69</v>
      </c>
      <c r="H1247" s="916">
        <f>SUM(H1248)</f>
        <v>2000</v>
      </c>
    </row>
    <row r="1248" spans="1:8" ht="20.25" customHeight="1" thickBot="1">
      <c r="A1248" s="787"/>
      <c r="B1248" s="788"/>
      <c r="C1248" s="788"/>
      <c r="D1248" s="789"/>
      <c r="E1248" s="790"/>
      <c r="F1248" s="791" t="s">
        <v>63</v>
      </c>
      <c r="G1248" s="779"/>
      <c r="H1248" s="917">
        <v>2000</v>
      </c>
    </row>
    <row r="1249" spans="1:8" ht="17.25" customHeight="1">
      <c r="A1249" s="183"/>
      <c r="B1249" s="183"/>
      <c r="C1249" s="183"/>
      <c r="D1249" s="91"/>
      <c r="E1249" s="335"/>
      <c r="F1249" s="336"/>
      <c r="H1249" s="106"/>
    </row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</sheetData>
  <sheetProtection/>
  <mergeCells count="598">
    <mergeCell ref="E871:G871"/>
    <mergeCell ref="D896:F896"/>
    <mergeCell ref="E905:F905"/>
    <mergeCell ref="D968:F968"/>
    <mergeCell ref="E965:F965"/>
    <mergeCell ref="A1116:F1116"/>
    <mergeCell ref="A1113:H1113"/>
    <mergeCell ref="D910:F910"/>
    <mergeCell ref="E986:F986"/>
    <mergeCell ref="A1166:F1166"/>
    <mergeCell ref="A1163:H1163"/>
    <mergeCell ref="A841:H841"/>
    <mergeCell ref="A795:H795"/>
    <mergeCell ref="A983:F983"/>
    <mergeCell ref="D909:F909"/>
    <mergeCell ref="E922:F922"/>
    <mergeCell ref="E921:F921"/>
    <mergeCell ref="D911:F911"/>
    <mergeCell ref="H971:J971"/>
    <mergeCell ref="A1:H1"/>
    <mergeCell ref="D825:F825"/>
    <mergeCell ref="E828:F828"/>
    <mergeCell ref="E30:F30"/>
    <mergeCell ref="D709:F709"/>
    <mergeCell ref="D708:F708"/>
    <mergeCell ref="E679:F679"/>
    <mergeCell ref="D827:F827"/>
    <mergeCell ref="D824:F824"/>
    <mergeCell ref="D642:F642"/>
    <mergeCell ref="E749:F749"/>
    <mergeCell ref="D902:F902"/>
    <mergeCell ref="E847:F847"/>
    <mergeCell ref="E830:F830"/>
    <mergeCell ref="D833:F833"/>
    <mergeCell ref="E889:F889"/>
    <mergeCell ref="D826:F826"/>
    <mergeCell ref="D816:F816"/>
    <mergeCell ref="D865:F865"/>
    <mergeCell ref="E782:F782"/>
    <mergeCell ref="D938:F938"/>
    <mergeCell ref="D961:F961"/>
    <mergeCell ref="D890:F890"/>
    <mergeCell ref="D912:F912"/>
    <mergeCell ref="C901:F901"/>
    <mergeCell ref="D957:F957"/>
    <mergeCell ref="D949:F949"/>
    <mergeCell ref="A947:F947"/>
    <mergeCell ref="A934:F934"/>
    <mergeCell ref="E916:F916"/>
    <mergeCell ref="D973:F973"/>
    <mergeCell ref="A980:G980"/>
    <mergeCell ref="C948:F948"/>
    <mergeCell ref="D913:F913"/>
    <mergeCell ref="E969:F969"/>
    <mergeCell ref="A978:G978"/>
    <mergeCell ref="E937:F937"/>
    <mergeCell ref="A953:G953"/>
    <mergeCell ref="A931:G931"/>
    <mergeCell ref="D960:F960"/>
    <mergeCell ref="A154:H154"/>
    <mergeCell ref="E914:F914"/>
    <mergeCell ref="C919:G919"/>
    <mergeCell ref="D925:F925"/>
    <mergeCell ref="D717:F717"/>
    <mergeCell ref="D626:F626"/>
    <mergeCell ref="D621:F621"/>
    <mergeCell ref="D638:F638"/>
    <mergeCell ref="A718:F718"/>
    <mergeCell ref="E861:F861"/>
    <mergeCell ref="A157:G157"/>
    <mergeCell ref="E178:F178"/>
    <mergeCell ref="E181:F181"/>
    <mergeCell ref="E179:F179"/>
    <mergeCell ref="E189:F189"/>
    <mergeCell ref="A221:H221"/>
    <mergeCell ref="E177:F177"/>
    <mergeCell ref="A158:F158"/>
    <mergeCell ref="E180:F180"/>
    <mergeCell ref="D214:F214"/>
    <mergeCell ref="E183:F183"/>
    <mergeCell ref="D200:F200"/>
    <mergeCell ref="E187:F187"/>
    <mergeCell ref="E198:F198"/>
    <mergeCell ref="D680:F680"/>
    <mergeCell ref="E720:F720"/>
    <mergeCell ref="D233:F233"/>
    <mergeCell ref="C226:G226"/>
    <mergeCell ref="E265:F265"/>
    <mergeCell ref="E266:F266"/>
    <mergeCell ref="D239:F239"/>
    <mergeCell ref="E261:F261"/>
    <mergeCell ref="E264:F264"/>
    <mergeCell ref="A248:F248"/>
    <mergeCell ref="A743:G743"/>
    <mergeCell ref="A721:G721"/>
    <mergeCell ref="D707:F707"/>
    <mergeCell ref="D693:F693"/>
    <mergeCell ref="C698:F698"/>
    <mergeCell ref="D699:F699"/>
    <mergeCell ref="D706:F706"/>
    <mergeCell ref="A742:G742"/>
    <mergeCell ref="D600:F600"/>
    <mergeCell ref="D607:F607"/>
    <mergeCell ref="A629:F629"/>
    <mergeCell ref="A632:G632"/>
    <mergeCell ref="E612:F612"/>
    <mergeCell ref="A613:G613"/>
    <mergeCell ref="D620:F620"/>
    <mergeCell ref="D608:F608"/>
    <mergeCell ref="D603:F603"/>
    <mergeCell ref="D639:F639"/>
    <mergeCell ref="D601:F601"/>
    <mergeCell ref="D604:F604"/>
    <mergeCell ref="A635:F635"/>
    <mergeCell ref="C637:G637"/>
    <mergeCell ref="E631:F631"/>
    <mergeCell ref="D623:F623"/>
    <mergeCell ref="D563:F563"/>
    <mergeCell ref="D566:F566"/>
    <mergeCell ref="D641:F641"/>
    <mergeCell ref="E605:F605"/>
    <mergeCell ref="D582:F582"/>
    <mergeCell ref="D581:F581"/>
    <mergeCell ref="D602:F602"/>
    <mergeCell ref="D588:F588"/>
    <mergeCell ref="E586:F586"/>
    <mergeCell ref="D583:F583"/>
    <mergeCell ref="E1077:F1077"/>
    <mergeCell ref="A1070:G1070"/>
    <mergeCell ref="E285:F285"/>
    <mergeCell ref="A1214:G1214"/>
    <mergeCell ref="A724:G724"/>
    <mergeCell ref="A727:F727"/>
    <mergeCell ref="E872:F872"/>
    <mergeCell ref="D876:F876"/>
    <mergeCell ref="F1062:G1062"/>
    <mergeCell ref="D1007:F1007"/>
    <mergeCell ref="C705:G705"/>
    <mergeCell ref="E702:F702"/>
    <mergeCell ref="F1109:G1109"/>
    <mergeCell ref="D716:F716"/>
    <mergeCell ref="D710:F710"/>
    <mergeCell ref="E711:F711"/>
    <mergeCell ref="E713:F713"/>
    <mergeCell ref="D715:F715"/>
    <mergeCell ref="E712:F712"/>
    <mergeCell ref="F1078:G1078"/>
    <mergeCell ref="F1075:G1075"/>
    <mergeCell ref="D659:F659"/>
    <mergeCell ref="A703:G703"/>
    <mergeCell ref="D694:F694"/>
    <mergeCell ref="D692:F692"/>
    <mergeCell ref="D688:F688"/>
    <mergeCell ref="A670:G670"/>
    <mergeCell ref="D665:F665"/>
    <mergeCell ref="D666:F666"/>
    <mergeCell ref="A667:F667"/>
    <mergeCell ref="C656:G656"/>
    <mergeCell ref="D664:F664"/>
    <mergeCell ref="D640:F640"/>
    <mergeCell ref="A648:F648"/>
    <mergeCell ref="A651:G651"/>
    <mergeCell ref="D646:F646"/>
    <mergeCell ref="D661:F661"/>
    <mergeCell ref="D647:F647"/>
    <mergeCell ref="D657:F657"/>
    <mergeCell ref="D660:F660"/>
    <mergeCell ref="D627:F627"/>
    <mergeCell ref="D622:F622"/>
    <mergeCell ref="D619:F619"/>
    <mergeCell ref="A610:F610"/>
    <mergeCell ref="E624:F624"/>
    <mergeCell ref="A616:F616"/>
    <mergeCell ref="D570:F570"/>
    <mergeCell ref="D589:F589"/>
    <mergeCell ref="C599:G599"/>
    <mergeCell ref="A594:G594"/>
    <mergeCell ref="A597:F597"/>
    <mergeCell ref="A575:G575"/>
    <mergeCell ref="E574:F574"/>
    <mergeCell ref="E526:F526"/>
    <mergeCell ref="A555:F555"/>
    <mergeCell ref="D565:F565"/>
    <mergeCell ref="D585:F585"/>
    <mergeCell ref="A572:F572"/>
    <mergeCell ref="D584:F584"/>
    <mergeCell ref="D571:F571"/>
    <mergeCell ref="D564:F564"/>
    <mergeCell ref="E567:F567"/>
    <mergeCell ref="D562:F562"/>
    <mergeCell ref="A383:F383"/>
    <mergeCell ref="E366:F366"/>
    <mergeCell ref="E361:F361"/>
    <mergeCell ref="D554:F554"/>
    <mergeCell ref="D476:F476"/>
    <mergeCell ref="D502:F502"/>
    <mergeCell ref="D528:F528"/>
    <mergeCell ref="D525:F525"/>
    <mergeCell ref="D523:F523"/>
    <mergeCell ref="D524:F524"/>
    <mergeCell ref="C359:G359"/>
    <mergeCell ref="D360:F360"/>
    <mergeCell ref="C379:G379"/>
    <mergeCell ref="D382:F382"/>
    <mergeCell ref="E378:F378"/>
    <mergeCell ref="E305:F305"/>
    <mergeCell ref="C343:F343"/>
    <mergeCell ref="E325:F325"/>
    <mergeCell ref="E320:F320"/>
    <mergeCell ref="E326:F326"/>
    <mergeCell ref="E310:F310"/>
    <mergeCell ref="E313:F313"/>
    <mergeCell ref="E319:F319"/>
    <mergeCell ref="E318:F318"/>
    <mergeCell ref="D335:F335"/>
    <mergeCell ref="D299:F299"/>
    <mergeCell ref="D297:F297"/>
    <mergeCell ref="E301:F301"/>
    <mergeCell ref="E303:F303"/>
    <mergeCell ref="E302:F302"/>
    <mergeCell ref="E300:F300"/>
    <mergeCell ref="E292:F292"/>
    <mergeCell ref="E293:F293"/>
    <mergeCell ref="D278:F278"/>
    <mergeCell ref="E283:F283"/>
    <mergeCell ref="E288:F288"/>
    <mergeCell ref="E289:F289"/>
    <mergeCell ref="E290:F290"/>
    <mergeCell ref="E284:F284"/>
    <mergeCell ref="E291:F291"/>
    <mergeCell ref="E287:F287"/>
    <mergeCell ref="E286:F286"/>
    <mergeCell ref="E268:F268"/>
    <mergeCell ref="E267:F267"/>
    <mergeCell ref="D279:F279"/>
    <mergeCell ref="D269:F269"/>
    <mergeCell ref="D274:F274"/>
    <mergeCell ref="A275:F275"/>
    <mergeCell ref="D281:F281"/>
    <mergeCell ref="D280:F280"/>
    <mergeCell ref="D282:F282"/>
    <mergeCell ref="E294:F294"/>
    <mergeCell ref="D355:F355"/>
    <mergeCell ref="A367:G367"/>
    <mergeCell ref="D394:F394"/>
    <mergeCell ref="D309:F309"/>
    <mergeCell ref="E345:F345"/>
    <mergeCell ref="D392:F392"/>
    <mergeCell ref="E295:F295"/>
    <mergeCell ref="E304:F304"/>
    <mergeCell ref="D298:F298"/>
    <mergeCell ref="A1068:G1068"/>
    <mergeCell ref="D993:F993"/>
    <mergeCell ref="D1008:F1008"/>
    <mergeCell ref="D1006:F1006"/>
    <mergeCell ref="E998:F998"/>
    <mergeCell ref="C996:F996"/>
    <mergeCell ref="A995:F995"/>
    <mergeCell ref="F1027:G1027"/>
    <mergeCell ref="F1043:G1043"/>
    <mergeCell ref="D1005:F1005"/>
    <mergeCell ref="E306:F306"/>
    <mergeCell ref="A405:G405"/>
    <mergeCell ref="C372:G372"/>
    <mergeCell ref="D944:F944"/>
    <mergeCell ref="D399:F399"/>
    <mergeCell ref="E404:F404"/>
    <mergeCell ref="D329:F329"/>
    <mergeCell ref="A333:F333"/>
    <mergeCell ref="A444:G444"/>
    <mergeCell ref="D396:F396"/>
    <mergeCell ref="C1072:G1072"/>
    <mergeCell ref="D1073:F1073"/>
    <mergeCell ref="E1074:F1074"/>
    <mergeCell ref="E950:F950"/>
    <mergeCell ref="D956:F956"/>
    <mergeCell ref="F1055:G1055"/>
    <mergeCell ref="A1015:F1015"/>
    <mergeCell ref="A1021:G1021"/>
    <mergeCell ref="C1024:G1024"/>
    <mergeCell ref="A1020:G1020"/>
    <mergeCell ref="D823:F823"/>
    <mergeCell ref="C822:G822"/>
    <mergeCell ref="E817:F817"/>
    <mergeCell ref="E819:F819"/>
    <mergeCell ref="D787:F787"/>
    <mergeCell ref="C784:G784"/>
    <mergeCell ref="C803:F803"/>
    <mergeCell ref="D802:F802"/>
    <mergeCell ref="A792:G792"/>
    <mergeCell ref="D805:F805"/>
    <mergeCell ref="A814:F814"/>
    <mergeCell ref="D788:F788"/>
    <mergeCell ref="D521:F521"/>
    <mergeCell ref="C832:G832"/>
    <mergeCell ref="D926:F926"/>
    <mergeCell ref="E929:F929"/>
    <mergeCell ref="A927:F927"/>
    <mergeCell ref="E870:F870"/>
    <mergeCell ref="A900:F900"/>
    <mergeCell ref="C908:G908"/>
    <mergeCell ref="E903:F903"/>
    <mergeCell ref="A844:F844"/>
    <mergeCell ref="D529:F529"/>
    <mergeCell ref="D546:F546"/>
    <mergeCell ref="A534:G534"/>
    <mergeCell ref="D522:F522"/>
    <mergeCell ref="D544:F544"/>
    <mergeCell ref="C543:G543"/>
    <mergeCell ref="A536:F536"/>
    <mergeCell ref="D538:F538"/>
    <mergeCell ref="A541:F541"/>
    <mergeCell ref="C527:G527"/>
    <mergeCell ref="A342:F342"/>
    <mergeCell ref="D352:F352"/>
    <mergeCell ref="D344:F344"/>
    <mergeCell ref="E779:F779"/>
    <mergeCell ref="E347:F347"/>
    <mergeCell ref="E358:F358"/>
    <mergeCell ref="D351:F351"/>
    <mergeCell ref="D373:F373"/>
    <mergeCell ref="A348:G348"/>
    <mergeCell ref="A512:F512"/>
    <mergeCell ref="D869:F869"/>
    <mergeCell ref="D848:F848"/>
    <mergeCell ref="E327:F327"/>
    <mergeCell ref="D328:F328"/>
    <mergeCell ref="C350:G350"/>
    <mergeCell ref="E357:F357"/>
    <mergeCell ref="D353:F353"/>
    <mergeCell ref="D354:F354"/>
    <mergeCell ref="E356:F356"/>
    <mergeCell ref="A820:G820"/>
    <mergeCell ref="C561:G561"/>
    <mergeCell ref="D548:F548"/>
    <mergeCell ref="D545:F545"/>
    <mergeCell ref="A558:G558"/>
    <mergeCell ref="D551:F551"/>
    <mergeCell ref="D547:F547"/>
    <mergeCell ref="A459:F459"/>
    <mergeCell ref="D470:F470"/>
    <mergeCell ref="C466:G466"/>
    <mergeCell ref="A477:F477"/>
    <mergeCell ref="D474:F474"/>
    <mergeCell ref="E472:F472"/>
    <mergeCell ref="D471:F471"/>
    <mergeCell ref="D467:F467"/>
    <mergeCell ref="A462:G462"/>
    <mergeCell ref="E461:F461"/>
    <mergeCell ref="D439:F439"/>
    <mergeCell ref="D440:F440"/>
    <mergeCell ref="D433:F433"/>
    <mergeCell ref="C437:G437"/>
    <mergeCell ref="D434:F434"/>
    <mergeCell ref="E436:F436"/>
    <mergeCell ref="D438:F438"/>
    <mergeCell ref="D435:F435"/>
    <mergeCell ref="D401:F401"/>
    <mergeCell ref="E412:F412"/>
    <mergeCell ref="D432:F432"/>
    <mergeCell ref="A428:G428"/>
    <mergeCell ref="D431:F431"/>
    <mergeCell ref="A402:F402"/>
    <mergeCell ref="C430:G430"/>
    <mergeCell ref="D420:F420"/>
    <mergeCell ref="D424:F424"/>
    <mergeCell ref="C398:G398"/>
    <mergeCell ref="E385:F385"/>
    <mergeCell ref="A386:G386"/>
    <mergeCell ref="E397:F397"/>
    <mergeCell ref="D395:F395"/>
    <mergeCell ref="D393:F393"/>
    <mergeCell ref="D458:F458"/>
    <mergeCell ref="D451:F451"/>
    <mergeCell ref="E454:F454"/>
    <mergeCell ref="D414:F414"/>
    <mergeCell ref="D457:F457"/>
    <mergeCell ref="D452:F452"/>
    <mergeCell ref="D453:F453"/>
    <mergeCell ref="E427:F427"/>
    <mergeCell ref="A422:F422"/>
    <mergeCell ref="C423:F423"/>
    <mergeCell ref="A441:F441"/>
    <mergeCell ref="D374:F374"/>
    <mergeCell ref="D380:F380"/>
    <mergeCell ref="C391:G391"/>
    <mergeCell ref="D375:F375"/>
    <mergeCell ref="A408:F408"/>
    <mergeCell ref="D376:F376"/>
    <mergeCell ref="D381:F381"/>
    <mergeCell ref="D377:F377"/>
    <mergeCell ref="D400:F400"/>
    <mergeCell ref="D867:F867"/>
    <mergeCell ref="E425:F425"/>
    <mergeCell ref="E838:F838"/>
    <mergeCell ref="D776:F776"/>
    <mergeCell ref="A789:F789"/>
    <mergeCell ref="E781:F781"/>
    <mergeCell ref="D456:F456"/>
    <mergeCell ref="C448:G448"/>
    <mergeCell ref="D450:F450"/>
    <mergeCell ref="D449:F449"/>
    <mergeCell ref="E859:F859"/>
    <mergeCell ref="A1217:G1217"/>
    <mergeCell ref="D363:F363"/>
    <mergeCell ref="A364:F364"/>
    <mergeCell ref="E1026:F1026"/>
    <mergeCell ref="D1014:F1014"/>
    <mergeCell ref="A930:G930"/>
    <mergeCell ref="D920:F920"/>
    <mergeCell ref="E443:F443"/>
    <mergeCell ref="D1025:F1025"/>
    <mergeCell ref="E962:F962"/>
    <mergeCell ref="C1011:G1011"/>
    <mergeCell ref="D959:F959"/>
    <mergeCell ref="E1017:F1017"/>
    <mergeCell ref="D1012:F1012"/>
    <mergeCell ref="D987:F987"/>
    <mergeCell ref="E977:F977"/>
    <mergeCell ref="E1000:F1000"/>
    <mergeCell ref="A1001:G1001"/>
    <mergeCell ref="A975:F975"/>
    <mergeCell ref="E1236:F1236"/>
    <mergeCell ref="E1229:F1229"/>
    <mergeCell ref="C1219:G1219"/>
    <mergeCell ref="D1220:F1220"/>
    <mergeCell ref="E1231:F1231"/>
    <mergeCell ref="E1224:F1224"/>
    <mergeCell ref="E1221:F1221"/>
    <mergeCell ref="A879:F879"/>
    <mergeCell ref="A1018:G1018"/>
    <mergeCell ref="E964:F964"/>
    <mergeCell ref="E952:F952"/>
    <mergeCell ref="E966:F966"/>
    <mergeCell ref="C967:G967"/>
    <mergeCell ref="D958:F958"/>
    <mergeCell ref="D1013:F1013"/>
    <mergeCell ref="E1010:F1010"/>
    <mergeCell ref="C1003:G1003"/>
    <mergeCell ref="E881:F881"/>
    <mergeCell ref="A839:G839"/>
    <mergeCell ref="D974:F974"/>
    <mergeCell ref="D1004:F1004"/>
    <mergeCell ref="D997:F997"/>
    <mergeCell ref="A906:G906"/>
    <mergeCell ref="D877:F877"/>
    <mergeCell ref="C857:F857"/>
    <mergeCell ref="D858:F858"/>
    <mergeCell ref="C875:G875"/>
    <mergeCell ref="D878:F878"/>
    <mergeCell ref="E874:F874"/>
    <mergeCell ref="E873:F873"/>
    <mergeCell ref="A842:G842"/>
    <mergeCell ref="D854:F854"/>
    <mergeCell ref="D866:F866"/>
    <mergeCell ref="A862:G862"/>
    <mergeCell ref="D868:F868"/>
    <mergeCell ref="C864:G864"/>
    <mergeCell ref="A856:F856"/>
    <mergeCell ref="D511:F511"/>
    <mergeCell ref="E549:F549"/>
    <mergeCell ref="D553:F553"/>
    <mergeCell ref="E593:F593"/>
    <mergeCell ref="C580:G580"/>
    <mergeCell ref="D552:F552"/>
    <mergeCell ref="E557:F557"/>
    <mergeCell ref="D530:F530"/>
    <mergeCell ref="A531:F531"/>
    <mergeCell ref="E533:F533"/>
    <mergeCell ref="E662:F662"/>
    <mergeCell ref="D778:F778"/>
    <mergeCell ref="F780:G780"/>
    <mergeCell ref="E786:F786"/>
    <mergeCell ref="D775:F775"/>
    <mergeCell ref="E783:F783"/>
    <mergeCell ref="E669:F669"/>
    <mergeCell ref="A697:F697"/>
    <mergeCell ref="E700:F700"/>
    <mergeCell ref="C691:G691"/>
    <mergeCell ref="D658:F658"/>
    <mergeCell ref="D762:F762"/>
    <mergeCell ref="E507:F507"/>
    <mergeCell ref="E514:F514"/>
    <mergeCell ref="C508:G508"/>
    <mergeCell ref="A515:G515"/>
    <mergeCell ref="D569:F569"/>
    <mergeCell ref="D628:F628"/>
    <mergeCell ref="A591:F591"/>
    <mergeCell ref="C750:F750"/>
    <mergeCell ref="D767:F767"/>
    <mergeCell ref="D754:F754"/>
    <mergeCell ref="D609:F609"/>
    <mergeCell ref="A746:F746"/>
    <mergeCell ref="D751:F751"/>
    <mergeCell ref="C618:G618"/>
    <mergeCell ref="A744:G744"/>
    <mergeCell ref="E650:F650"/>
    <mergeCell ref="D645:F645"/>
    <mergeCell ref="E643:F643"/>
    <mergeCell ref="D777:F777"/>
    <mergeCell ref="A483:F483"/>
    <mergeCell ref="A499:G499"/>
    <mergeCell ref="C494:F494"/>
    <mergeCell ref="D495:F495"/>
    <mergeCell ref="D506:F506"/>
    <mergeCell ref="C501:G501"/>
    <mergeCell ref="D505:F505"/>
    <mergeCell ref="E498:F498"/>
    <mergeCell ref="A493:F493"/>
    <mergeCell ref="A836:F836"/>
    <mergeCell ref="D835:F835"/>
    <mergeCell ref="D785:F785"/>
    <mergeCell ref="A886:F886"/>
    <mergeCell ref="E829:F829"/>
    <mergeCell ref="D834:F834"/>
    <mergeCell ref="A797:F797"/>
    <mergeCell ref="C801:F801"/>
    <mergeCell ref="A882:G882"/>
    <mergeCell ref="E791:F791"/>
    <mergeCell ref="E1247:F1247"/>
    <mergeCell ref="F1112:G1112"/>
    <mergeCell ref="D812:F812"/>
    <mergeCell ref="C815:F815"/>
    <mergeCell ref="E1009:F1009"/>
    <mergeCell ref="E1042:F1042"/>
    <mergeCell ref="F1111:G1111"/>
    <mergeCell ref="E963:F963"/>
    <mergeCell ref="E831:F831"/>
    <mergeCell ref="A883:G883"/>
    <mergeCell ref="D121:F121"/>
    <mergeCell ref="E127:F127"/>
    <mergeCell ref="E128:F128"/>
    <mergeCell ref="D148:F148"/>
    <mergeCell ref="E125:F125"/>
    <mergeCell ref="D122:F122"/>
    <mergeCell ref="E123:F123"/>
    <mergeCell ref="E124:F124"/>
    <mergeCell ref="E129:F129"/>
    <mergeCell ref="E496:F496"/>
    <mergeCell ref="D774:F774"/>
    <mergeCell ref="A654:F654"/>
    <mergeCell ref="A674:F674"/>
    <mergeCell ref="A771:G771"/>
    <mergeCell ref="C773:G773"/>
    <mergeCell ref="E768:F768"/>
    <mergeCell ref="A765:F765"/>
    <mergeCell ref="E770:F770"/>
    <mergeCell ref="C766:F766"/>
    <mergeCell ref="D103:F103"/>
    <mergeCell ref="D104:F104"/>
    <mergeCell ref="D105:F105"/>
    <mergeCell ref="C752:F752"/>
    <mergeCell ref="D468:F468"/>
    <mergeCell ref="A480:G480"/>
    <mergeCell ref="D485:F485"/>
    <mergeCell ref="E479:F479"/>
    <mergeCell ref="D469:F469"/>
    <mergeCell ref="D590:F590"/>
    <mergeCell ref="D47:F47"/>
    <mergeCell ref="A63:F63"/>
    <mergeCell ref="A98:H98"/>
    <mergeCell ref="A64:H64"/>
    <mergeCell ref="E23:F23"/>
    <mergeCell ref="E13:F13"/>
    <mergeCell ref="E14:F14"/>
    <mergeCell ref="E15:F15"/>
    <mergeCell ref="E16:F16"/>
    <mergeCell ref="E17:F17"/>
    <mergeCell ref="E24:F24"/>
    <mergeCell ref="D42:F42"/>
    <mergeCell ref="D106:F106"/>
    <mergeCell ref="D92:F92"/>
    <mergeCell ref="D87:F87"/>
    <mergeCell ref="E86:F86"/>
    <mergeCell ref="E74:F74"/>
    <mergeCell ref="D59:F59"/>
    <mergeCell ref="D53:F53"/>
    <mergeCell ref="D102:F102"/>
    <mergeCell ref="A370:F370"/>
    <mergeCell ref="A389:F389"/>
    <mergeCell ref="A446:F446"/>
    <mergeCell ref="E126:F126"/>
    <mergeCell ref="D182:F182"/>
    <mergeCell ref="E256:F256"/>
    <mergeCell ref="A224:G224"/>
    <mergeCell ref="A225:F225"/>
    <mergeCell ref="D227:F227"/>
    <mergeCell ref="D362:F362"/>
    <mergeCell ref="A464:F464"/>
    <mergeCell ref="A518:F518"/>
    <mergeCell ref="A560:F560"/>
    <mergeCell ref="A578:F578"/>
    <mergeCell ref="D504:F504"/>
    <mergeCell ref="D509:F509"/>
    <mergeCell ref="C520:G520"/>
    <mergeCell ref="D510:F510"/>
    <mergeCell ref="D475:F475"/>
    <mergeCell ref="D503:F503"/>
  </mergeCells>
  <printOptions horizontalCentered="1"/>
  <pageMargins left="0.1968503937007874" right="0.1968503937007874" top="0.2755905511811024" bottom="0.35433070866141736" header="0.1968503937007874" footer="0.2755905511811024"/>
  <pageSetup fitToHeight="0" horizontalDpi="600" verticalDpi="600" orientation="portrait" paperSize="9" scale="65" r:id="rId1"/>
  <headerFooter alignWithMargins="0">
    <oddFooter>&amp;C&amp;P. oldal</oddFooter>
  </headerFooter>
  <rowBreaks count="26" manualBreakCount="26">
    <brk id="52" max="7" man="1"/>
    <brk id="63" max="9" man="1"/>
    <brk id="96" max="9" man="1"/>
    <brk id="152" max="9" man="1"/>
    <brk id="199" max="7" man="1"/>
    <brk id="219" max="7" man="1"/>
    <brk id="275" max="7" man="1"/>
    <brk id="330" max="7" man="1"/>
    <brk id="387" max="7" man="1"/>
    <brk id="444" max="7" man="1"/>
    <brk id="515" max="7" man="1"/>
    <brk id="575" max="7" man="1"/>
    <brk id="632" max="7" man="1"/>
    <brk id="670" max="7" man="1"/>
    <brk id="721" max="9" man="1"/>
    <brk id="740" max="9" man="1"/>
    <brk id="793" max="9" man="1"/>
    <brk id="839" max="7" man="1"/>
    <brk id="882" max="9" man="1"/>
    <brk id="930" max="9" man="1"/>
    <brk id="978" max="9" man="1"/>
    <brk id="1018" max="7" man="1"/>
    <brk id="1066" max="7" man="1"/>
    <brk id="1112" max="9" man="1"/>
    <brk id="1162" max="9" man="1"/>
    <brk id="12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N5110-1</dc:creator>
  <cp:keywords/>
  <dc:description/>
  <cp:lastModifiedBy>vendeg1</cp:lastModifiedBy>
  <cp:lastPrinted>2015-02-19T09:35:37Z</cp:lastPrinted>
  <dcterms:created xsi:type="dcterms:W3CDTF">1998-12-06T10:54:59Z</dcterms:created>
  <dcterms:modified xsi:type="dcterms:W3CDTF">2015-03-08T17:08:58Z</dcterms:modified>
  <cp:category/>
  <cp:version/>
  <cp:contentType/>
  <cp:contentStatus/>
</cp:coreProperties>
</file>