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13" activeTab="19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tartalékok" sheetId="17" r:id="rId17"/>
    <sheet name="beruházások felújítások" sheetId="18" r:id="rId18"/>
    <sheet name="stabilitási tv" sheetId="19" r:id="rId19"/>
    <sheet name="szociális kiadások" sheetId="20" r:id="rId20"/>
  </sheets>
  <externalReferences>
    <externalReference r:id="rId23"/>
  </externalReferences>
  <definedNames>
    <definedName name="_xlnm.Print_Area" localSheetId="13">'átadott'!$A$1:$C$117</definedName>
    <definedName name="_xlnm.Print_Area" localSheetId="14">'átvett'!$A$1:$C$116</definedName>
    <definedName name="_xlnm.Print_Area" localSheetId="17">'beruházások felújítások'!$A$1:$I$76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'stabilitási tv'!$A$1:$J$26</definedName>
    <definedName name="_xlnm.Print_Area" localSheetId="19">'szociális kiadások'!$A$1:$C$46</definedName>
    <definedName name="_xlnm.Print_Area" localSheetId="16">'tartalékok'!$A$1:$D$27</definedName>
  </definedNames>
  <calcPr fullCalcOnLoad="1"/>
</workbook>
</file>

<file path=xl/sharedStrings.xml><?xml version="1.0" encoding="utf-8"?>
<sst xmlns="http://schemas.openxmlformats.org/spreadsheetml/2006/main" count="3261" uniqueCount="661">
  <si>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</si>
  <si>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</si>
  <si>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</si>
  <si>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</si>
  <si>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</si>
  <si>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</si>
  <si>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</si>
  <si>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</si>
  <si>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</si>
  <si>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</si>
  <si>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</si>
  <si>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</si>
  <si>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</si>
  <si>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</si>
  <si>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</si>
  <si>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</si>
  <si>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</si>
  <si>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</si>
  <si>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</si>
  <si>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</si>
  <si>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</si>
  <si>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</si>
  <si>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</si>
  <si>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</si>
  <si>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</si>
  <si>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</si>
  <si>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</si>
  <si>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</si>
  <si>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</si>
  <si>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</si>
  <si>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</si>
  <si>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</si>
  <si>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</si>
  <si>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</si>
  <si>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</si>
  <si>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</si>
  <si>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</si>
  <si>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</si>
  <si>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</si>
  <si>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</si>
  <si>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</si>
  <si>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</si>
  <si>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</si>
  <si>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</si>
  <si>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</si>
  <si>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</si>
  <si>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</si>
  <si>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</si>
  <si>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</si>
  <si>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</si>
  <si>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</si>
  <si>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</si>
  <si>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</si>
  <si>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</si>
  <si>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</si>
  <si>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</si>
  <si>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</si>
  <si>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</si>
  <si>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</si>
  <si>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</si>
  <si>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</si>
  <si>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</si>
  <si>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</si>
  <si>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</si>
  <si>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</si>
  <si>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</si>
  <si>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</si>
  <si>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</si>
  <si>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</si>
  <si>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</si>
  <si>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</si>
  <si>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</si>
  <si>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</si>
  <si>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</si>
  <si>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</si>
  <si>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</si>
  <si>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</si>
  <si>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</si>
  <si>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</si>
  <si>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</si>
  <si>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</si>
  <si>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</si>
  <si>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</si>
  <si>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</si>
  <si>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</si>
  <si>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</si>
  <si>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</si>
  <si>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</si>
  <si>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</si>
  <si>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</si>
  <si>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</si>
  <si>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</si>
  <si>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</si>
  <si>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</si>
  <si>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</si>
  <si>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</si>
  <si>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</si>
  <si>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</si>
  <si>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</si>
  <si>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</si>
  <si>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</si>
  <si>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</si>
  <si>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</si>
  <si>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</si>
  <si>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</si>
  <si>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</si>
  <si>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</si>
  <si>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</si>
  <si>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</si>
  <si>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</si>
  <si>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</si>
  <si>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</si>
  <si>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</si>
  <si>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</si>
  <si>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</si>
  <si>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</si>
  <si>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</si>
  <si>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</si>
  <si>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</si>
  <si>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</si>
  <si>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</si>
  <si>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</si>
  <si>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</si>
  <si>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</si>
  <si>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</si>
  <si>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</si>
  <si>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</si>
  <si>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</si>
  <si>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</si>
  <si>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</si>
  <si>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</si>
  <si>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</si>
  <si>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</si>
  <si>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</si>
  <si>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</si>
  <si>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</si>
  <si>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</si>
  <si>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</si>
  <si>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</si>
  <si>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</si>
  <si>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</si>
  <si>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</si>
  <si>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</si>
  <si>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</si>
  <si>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</si>
  <si>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</si>
  <si>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</si>
  <si>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</si>
  <si>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</si>
  <si>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</si>
  <si>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</si>
  <si>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</si>
  <si>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</si>
  <si>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</si>
  <si>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</si>
  <si>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</si>
  <si>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</si>
  <si>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</si>
  <si>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</si>
  <si>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</si>
  <si>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</si>
  <si>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</si>
  <si>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</si>
  <si>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</si>
  <si>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</si>
  <si>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</si>
  <si>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</si>
  <si>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</si>
  <si>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</si>
  <si>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</si>
  <si>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</si>
  <si>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</si>
  <si>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</si>
  <si>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</si>
  <si>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</si>
  <si>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</si>
  <si>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</si>
  <si>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</si>
  <si>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</si>
  <si>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</si>
  <si>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</si>
  <si>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</si>
  <si>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</si>
  <si>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</si>
  <si>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</si>
  <si>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</si>
  <si>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</si>
  <si>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</si>
  <si>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</si>
  <si>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</si>
  <si>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</si>
  <si>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</si>
  <si>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</si>
  <si>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</si>
  <si>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</si>
  <si>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</si>
  <si>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</si>
  <si>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</si>
  <si>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</si>
  <si>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</si>
  <si>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</si>
  <si>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</si>
  <si>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</si>
  <si>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</si>
  <si>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</si>
  <si>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</si>
  <si>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</si>
  <si>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</si>
  <si>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</si>
  <si>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</si>
  <si>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</si>
  <si>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</si>
  <si>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</si>
  <si>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</si>
  <si>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</si>
  <si>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</si>
  <si>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</si>
  <si>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</si>
  <si>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</si>
  <si>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</si>
  <si>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</si>
  <si>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</si>
  <si>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</si>
  <si>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</si>
  <si>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</si>
  <si>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</si>
  <si>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</si>
  <si>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</si>
  <si>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</si>
  <si>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</si>
  <si>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</si>
  <si>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</si>
  <si>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</si>
  <si>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</si>
  <si>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</si>
  <si>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</si>
  <si>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</si>
  <si>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</si>
  <si>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</si>
  <si>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</si>
  <si>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</si>
  <si>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</si>
  <si>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</si>
  <si>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</si>
  <si>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</si>
  <si>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</si>
  <si>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</si>
  <si>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</si>
  <si>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</si>
  <si>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</si>
  <si>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</si>
  <si>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</si>
  <si>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</si>
  <si>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</si>
  <si>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</si>
  <si>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</si>
  <si>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</si>
  <si>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</si>
  <si>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</si>
  <si>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</si>
  <si>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</si>
  <si>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</si>
  <si>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</si>
  <si>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</si>
  <si>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</si>
  <si>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</si>
  <si>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</si>
  <si>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</si>
  <si>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</si>
  <si>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</si>
  <si>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</si>
  <si>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</si>
  <si>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</si>
  <si>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</si>
  <si>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</si>
  <si>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</si>
  <si>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</si>
  <si>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</si>
  <si>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</si>
  <si>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</si>
  <si>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</si>
  <si>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</si>
  <si>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</si>
  <si>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</si>
  <si>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</si>
  <si>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</si>
  <si>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</si>
  <si>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</si>
  <si>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</si>
  <si>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</si>
  <si>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</si>
  <si>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</si>
  <si>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</si>
  <si>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</si>
  <si>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</si>
  <si>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</si>
  <si>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</si>
  <si>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</si>
  <si>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</si>
  <si>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</si>
  <si>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</si>
  <si>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</si>
  <si>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</si>
  <si>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</si>
  <si>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</si>
  <si>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</si>
  <si>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</si>
  <si>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</si>
  <si>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</si>
  <si>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</si>
  <si>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</si>
  <si>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</si>
  <si>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</si>
  <si>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</si>
  <si>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</si>
  <si>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</si>
  <si>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</si>
  <si>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</si>
  <si>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</si>
  <si>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</si>
  <si>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</si>
  <si>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</si>
  <si>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</si>
  <si>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</si>
  <si>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</si>
  <si>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</si>
  <si>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</si>
  <si>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</si>
  <si>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</si>
  <si>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</si>
  <si>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</si>
  <si>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</si>
  <si>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</si>
  <si>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</si>
  <si>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</si>
  <si>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</si>
  <si>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</si>
  <si>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</si>
  <si>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</si>
  <si>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</si>
  <si>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</si>
  <si>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</si>
  <si>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</si>
  <si>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</si>
  <si>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</si>
  <si>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</si>
  <si>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</si>
  <si>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</si>
  <si>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</si>
  <si>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</si>
  <si>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</si>
  <si>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</si>
  <si>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</si>
  <si>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</si>
  <si>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</si>
  <si>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</si>
  <si>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</si>
  <si>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</si>
  <si>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</si>
  <si>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</si>
  <si>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</si>
  <si>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</si>
  <si>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</si>
  <si>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</si>
  <si>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</si>
  <si>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</si>
  <si>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</si>
  <si>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</si>
  <si>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</si>
  <si>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</si>
  <si>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</si>
  <si>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</si>
  <si>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</si>
  <si>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</si>
  <si>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</si>
  <si>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</si>
  <si>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</si>
  <si>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</si>
  <si>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</si>
  <si>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</si>
  <si>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</si>
  <si>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</si>
  <si>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</si>
  <si>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</si>
  <si>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</si>
  <si>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</si>
  <si>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</si>
  <si>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</si>
  <si>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</si>
  <si>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</si>
  <si>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</si>
  <si>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</si>
  <si>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</si>
  <si>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</si>
  <si>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</si>
  <si>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</si>
  <si>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</si>
  <si>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</si>
  <si>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</si>
  <si>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</si>
  <si>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</si>
  <si>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</si>
  <si>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</si>
  <si>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</si>
  <si>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</si>
  <si>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</si>
  <si>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</si>
  <si>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</si>
  <si>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</si>
  <si>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</si>
  <si>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</si>
  <si>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</si>
  <si>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</si>
  <si>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</si>
  <si>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</si>
  <si>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</si>
  <si>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</si>
  <si>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</si>
  <si>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</si>
  <si>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</si>
  <si>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</si>
  <si>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</si>
  <si>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</si>
  <si>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</si>
  <si>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</si>
  <si>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</si>
  <si>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</si>
  <si>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</si>
  <si>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</si>
  <si>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</si>
  <si>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</si>
  <si>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</si>
  <si>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</si>
  <si>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</si>
  <si>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</si>
  <si>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</si>
  <si>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</si>
  <si>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</si>
  <si>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</si>
  <si>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</si>
  <si>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</si>
  <si>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</si>
  <si>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</si>
  <si>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</si>
  <si>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</si>
  <si>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</si>
  <si>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</si>
  <si>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</si>
  <si>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</si>
  <si>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</si>
  <si>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</si>
  <si>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költségvetési egyenleg MŰKÖDÉSI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</si>
  <si>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</si>
  <si>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</si>
  <si>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</si>
  <si>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</si>
  <si>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</si>
  <si>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</si>
  <si>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</si>
  <si>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</si>
  <si>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</si>
  <si>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</si>
  <si>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</si>
  <si>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</si>
  <si>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</si>
  <si>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</si>
  <si>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</si>
  <si>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</si>
  <si>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</si>
  <si>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</si>
  <si>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</si>
  <si>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</si>
  <si>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</si>
  <si>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</si>
  <si>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</si>
  <si>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</si>
  <si>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</si>
  <si>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</si>
  <si>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</si>
  <si>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</si>
  <si>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</si>
  <si>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</si>
  <si>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</si>
  <si>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</si>
  <si>
    <t>Támogatások, kölcsönök nyújtása és törlesztése (E Ft)</t>
  </si>
  <si>
    <t>eredeti ei.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</si>
  <si>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</si>
  <si>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</si>
  <si>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</si>
  <si>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</si>
  <si>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</si>
  <si>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</si>
  <si>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</si>
  <si>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</si>
  <si>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</si>
  <si>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</si>
  <si>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</si>
  <si>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</si>
  <si>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</si>
  <si>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</si>
  <si>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</si>
  <si>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</si>
  <si>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</si>
  <si>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</si>
  <si>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</si>
  <si>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</si>
  <si>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</si>
  <si>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</si>
  <si>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</si>
  <si>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</si>
  <si>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</si>
  <si>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</si>
  <si>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</si>
  <si>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</si>
  <si>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</si>
  <si>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</si>
  <si>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</si>
  <si>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</si>
  <si>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</si>
  <si>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</si>
  <si>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</si>
  <si>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</si>
  <si>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</si>
  <si>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</si>
  <si>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</si>
  <si>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</si>
  <si>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</si>
  <si>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</si>
  <si>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</si>
  <si>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</si>
  <si>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</si>
  <si>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</si>
  <si>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</si>
  <si>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</si>
  <si>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</si>
  <si>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</si>
  <si>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</si>
  <si>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</si>
  <si>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</si>
  <si>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</si>
  <si>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</si>
  <si>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</si>
  <si>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</si>
  <si>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</si>
  <si>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</si>
  <si>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Kártérítés bírósági döntés alapján</t>
  </si>
  <si>
    <t>Közbeszerzési díj energiah.pály.mód.</t>
  </si>
  <si>
    <t>Általános tartalék szeptember</t>
  </si>
  <si>
    <t>ÁROP 1.A.5.</t>
  </si>
  <si>
    <t>Általános tartalék október</t>
  </si>
  <si>
    <t>Beruházások és felújítások (E Ft)</t>
  </si>
  <si>
    <t>Városi Bölcsőde</t>
  </si>
  <si>
    <t>Vagyonértékű jogok beszerzése</t>
  </si>
  <si>
    <t>Élelmezési program beszerzés</t>
  </si>
  <si>
    <t>Bend buszváró kialakítása</t>
  </si>
  <si>
    <t>Töbörzsöki temető vizesblokk kialakítás</t>
  </si>
  <si>
    <t>Sárszentmiklósi temető Angyalsétány kialakítása</t>
  </si>
  <si>
    <t>csepegtetőrendszer,hűtőkamra kialakítás</t>
  </si>
  <si>
    <t xml:space="preserve">Ingatlanok beszerzése, létesítése </t>
  </si>
  <si>
    <t>Számítógép vásárlás (védőnői szolgálat)</t>
  </si>
  <si>
    <t>Nyomtató vásárlás ( háziorvosi szolgálat)</t>
  </si>
  <si>
    <t>Számítástechnikai eszköz, szoftver beszerzés</t>
  </si>
  <si>
    <t>Feldolgozógép</t>
  </si>
  <si>
    <t>Fali polc</t>
  </si>
  <si>
    <t>Kisétékű egyéb gép, berendezés beszerzés</t>
  </si>
  <si>
    <t xml:space="preserve">Közvilágítás bővítés </t>
  </si>
  <si>
    <t>Térfigyelő kamera</t>
  </si>
  <si>
    <t>Buszváró áthelyezés</t>
  </si>
  <si>
    <t>szivattyú, permetező közfoglalk.</t>
  </si>
  <si>
    <t>bútor beszerzés (védőnői szolgálat)</t>
  </si>
  <si>
    <t>Lakáscélú hely. Felújítása</t>
  </si>
  <si>
    <t>Járda térkövezés</t>
  </si>
  <si>
    <t>Útfelújítás</t>
  </si>
  <si>
    <t>Városháza energiahatékonysági pályázat KEOP-2015-5.7.0</t>
  </si>
  <si>
    <t>Önkormányzat épületeinek energiahat. pály. KEOP-2015-5.7.0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</si>
  <si>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</si>
  <si>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</si>
  <si>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</si>
  <si>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</si>
  <si>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</si>
  <si>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</si>
  <si>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</si>
  <si>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</si>
  <si>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</si>
  <si>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</si>
  <si>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</si>
  <si>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</si>
  <si>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</si>
  <si>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</si>
  <si>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</si>
  <si>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</si>
  <si>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</si>
  <si>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</si>
  <si>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 Város Önkormányzat saját bevételeinek és az adósság keletkeztető ügyleteiből eredő fizetési</t>
  </si>
  <si>
    <t>kötelezettségeinek   2015. évre és az azt követő évekre várható összege</t>
  </si>
  <si>
    <t>adatok e Ft-ban</t>
  </si>
  <si>
    <t>353/2011.(XII.30.) Korm.rendelet értelmében az önkormányzat saját bevételének minősül</t>
  </si>
  <si>
    <t>további évek</t>
  </si>
  <si>
    <t>Helyi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</si>
  <si>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</si>
  <si>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</si>
  <si>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</si>
  <si>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Bírság, pótlék-és díjbevétel, valamint</t>
  </si>
  <si>
    <t>Kezességvállalással kapcsolatos megtérülés</t>
  </si>
  <si>
    <t>Saját bevételek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</si>
  <si>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</si>
  <si>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</si>
  <si>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</si>
  <si>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Fejlesztési hitel törlesztése (városközpont)</t>
  </si>
  <si>
    <t>Fejlesztési hitel törlesztése (óvoda energiakorszerűsítés)</t>
  </si>
  <si>
    <t>Hitel-, kölcsöntörlesztés államháztartáson kívülre</t>
  </si>
  <si>
    <t>Hosszú lejáratú hitelek, kölcsönök kamata</t>
  </si>
  <si>
    <t>Összesen:</t>
  </si>
  <si>
    <t>Fejlesztési hitel törlesztése (</t>
  </si>
  <si>
    <t>Tanuszoda beruházáshoz kapcs.előkészítő munkák</t>
  </si>
  <si>
    <t>Állami támogatás igénylés, lemondás</t>
  </si>
  <si>
    <t>Előző évi támogatás vfiz.</t>
  </si>
  <si>
    <t>Családsegítő központ kialakítása</t>
  </si>
  <si>
    <t>Étkezési program</t>
  </si>
  <si>
    <t>Kisétékű egyéb gép, berendezés beszerzés (érd.növ.pály.)</t>
  </si>
  <si>
    <t>Ingatlanok felújítása (Fejérvíz Zrt.)</t>
  </si>
  <si>
    <t>Lakosságnak juttatott támogatások, szociális, rászorultsági jellegű ellátások (E Ft)</t>
  </si>
  <si>
    <t xml:space="preserve">Rendszeres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</si>
  <si>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</si>
  <si>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</si>
  <si>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</si>
  <si>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</si>
  <si>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</si>
  <si>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</si>
  <si>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</si>
  <si>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</si>
  <si>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</si>
  <si>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</si>
  <si>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</si>
  <si>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</si>
  <si>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</si>
  <si>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</si>
  <si>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</si>
  <si>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</si>
  <si>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</si>
  <si>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</si>
  <si>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</si>
  <si>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</si>
  <si>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</si>
  <si>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</si>
  <si>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</si>
  <si>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</si>
  <si>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</si>
  <si>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</si>
  <si>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</si>
  <si>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</si>
  <si>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</si>
  <si>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</si>
  <si>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</si>
  <si>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</si>
  <si>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</si>
  <si>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</si>
  <si>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</si>
  <si>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</si>
  <si>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</si>
  <si>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2. melléklet a 2/2016. (II. 24.)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</si>
</sst>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5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Georgia"/>
      <family val="1"/>
    </font>
    <font>
      <b/>
      <i/>
      <sz val="11"/>
      <name val="Georgia"/>
      <family val="1"/>
    </font>
    <font>
      <sz val="12"/>
      <name val="Times"/>
      <family val="0"/>
    </font>
    <font>
      <b/>
      <sz val="11"/>
      <name val="Georgia"/>
      <family val="1"/>
    </font>
    <font>
      <i/>
      <sz val="14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5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5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5" borderId="10" xfId="0" applyNumberFormat="1" applyFont="1" applyFill="1" applyBorder="1" applyAlignment="1">
      <alignment vertical="center"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26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173" fontId="4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42" fillId="0" borderId="10" xfId="0" applyFont="1" applyBorder="1" applyAlignment="1">
      <alignment wrapText="1"/>
    </xf>
    <xf numFmtId="173" fontId="43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56">
      <alignment/>
      <protection/>
    </xf>
    <xf numFmtId="0" fontId="2" fillId="0" borderId="0" xfId="56" applyFont="1" applyAlignment="1">
      <alignment horizontal="right"/>
      <protection/>
    </xf>
    <xf numFmtId="0" fontId="45" fillId="0" borderId="0" xfId="58" applyFont="1" applyAlignment="1">
      <alignment/>
      <protection/>
    </xf>
    <xf numFmtId="0" fontId="46" fillId="0" borderId="0" xfId="56" applyFont="1" applyAlignment="1">
      <alignment horizontal="justify" wrapText="1"/>
      <protection/>
    </xf>
    <xf numFmtId="0" fontId="42" fillId="0" borderId="0" xfId="56" applyFont="1" applyAlignment="1">
      <alignment wrapText="1"/>
      <protection/>
    </xf>
    <xf numFmtId="0" fontId="42" fillId="0" borderId="0" xfId="56" applyFont="1" applyAlignment="1">
      <alignment horizontal="right" wrapText="1"/>
      <protection/>
    </xf>
    <xf numFmtId="0" fontId="1" fillId="0" borderId="0" xfId="56" applyBorder="1">
      <alignment/>
      <protection/>
    </xf>
    <xf numFmtId="0" fontId="1" fillId="0" borderId="0" xfId="56" applyBorder="1" applyAlignment="1">
      <alignment horizontal="center"/>
      <protection/>
    </xf>
    <xf numFmtId="0" fontId="43" fillId="0" borderId="10" xfId="56" applyFont="1" applyBorder="1" applyAlignment="1">
      <alignment horizontal="right"/>
      <protection/>
    </xf>
    <xf numFmtId="173" fontId="42" fillId="0" borderId="10" xfId="56" applyNumberFormat="1" applyFont="1" applyBorder="1" applyAlignment="1">
      <alignment horizontal="right"/>
      <protection/>
    </xf>
    <xf numFmtId="0" fontId="1" fillId="0" borderId="0" xfId="56" applyFont="1" applyBorder="1">
      <alignment/>
      <protection/>
    </xf>
    <xf numFmtId="173" fontId="42" fillId="0" borderId="10" xfId="56" applyNumberFormat="1" applyFont="1" applyBorder="1">
      <alignment/>
      <protection/>
    </xf>
    <xf numFmtId="0" fontId="42" fillId="0" borderId="10" xfId="56" applyFont="1" applyBorder="1">
      <alignment/>
      <protection/>
    </xf>
    <xf numFmtId="0" fontId="46" fillId="0" borderId="0" xfId="56" applyFont="1" applyBorder="1" applyAlignment="1">
      <alignment/>
      <protection/>
    </xf>
    <xf numFmtId="0" fontId="42" fillId="0" borderId="0" xfId="56" applyFont="1" applyBorder="1" applyAlignment="1">
      <alignment/>
      <protection/>
    </xf>
    <xf numFmtId="0" fontId="42" fillId="0" borderId="0" xfId="56" applyFont="1" applyBorder="1">
      <alignment/>
      <protection/>
    </xf>
    <xf numFmtId="0" fontId="48" fillId="0" borderId="0" xfId="56" applyFont="1" applyBorder="1" applyAlignment="1">
      <alignment horizontal="center"/>
      <protection/>
    </xf>
    <xf numFmtId="0" fontId="49" fillId="0" borderId="10" xfId="56" applyFont="1" applyBorder="1" applyAlignment="1">
      <alignment wrapText="1"/>
      <protection/>
    </xf>
    <xf numFmtId="0" fontId="43" fillId="0" borderId="10" xfId="56" applyFont="1" applyBorder="1" applyAlignment="1">
      <alignment horizontal="center" wrapText="1"/>
      <protection/>
    </xf>
    <xf numFmtId="0" fontId="1" fillId="0" borderId="10" xfId="56" applyFont="1" applyBorder="1">
      <alignment/>
      <protection/>
    </xf>
    <xf numFmtId="0" fontId="1" fillId="0" borderId="10" xfId="56" applyBorder="1">
      <alignment/>
      <protection/>
    </xf>
    <xf numFmtId="0" fontId="2" fillId="0" borderId="10" xfId="56" applyFont="1" applyBorder="1" applyAlignment="1">
      <alignment wrapText="1"/>
      <protection/>
    </xf>
    <xf numFmtId="173" fontId="43" fillId="0" borderId="10" xfId="56" applyNumberFormat="1" applyFont="1" applyBorder="1">
      <alignment/>
      <protection/>
    </xf>
    <xf numFmtId="0" fontId="41" fillId="0" borderId="10" xfId="56" applyFont="1" applyBorder="1">
      <alignment/>
      <protection/>
    </xf>
    <xf numFmtId="173" fontId="43" fillId="0" borderId="10" xfId="56" applyNumberFormat="1" applyFont="1" applyBorder="1">
      <alignment/>
      <protection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50" fillId="0" borderId="0" xfId="0" applyFont="1" applyAlignment="1">
      <alignment horizontal="center" wrapText="1"/>
    </xf>
    <xf numFmtId="173" fontId="0" fillId="0" borderId="10" xfId="0" applyNumberFormat="1" applyFont="1" applyBorder="1" applyAlignment="1">
      <alignment horizontal="right"/>
    </xf>
    <xf numFmtId="173" fontId="31" fillId="0" borderId="10" xfId="0" applyNumberFormat="1" applyFont="1" applyBorder="1" applyAlignment="1">
      <alignment horizontal="right"/>
    </xf>
    <xf numFmtId="175" fontId="0" fillId="0" borderId="10" xfId="0" applyNumberFormat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75" fontId="31" fillId="0" borderId="10" xfId="0" applyNumberFormat="1" applyFont="1" applyBorder="1" applyAlignment="1">
      <alignment/>
    </xf>
    <xf numFmtId="0" fontId="8" fillId="26" borderId="10" xfId="0" applyFont="1" applyFill="1" applyBorder="1" applyAlignment="1">
      <alignment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43" fillId="0" borderId="12" xfId="56" applyFont="1" applyBorder="1" applyAlignment="1">
      <alignment horizontal="left"/>
      <protection/>
    </xf>
    <xf numFmtId="0" fontId="43" fillId="0" borderId="13" xfId="56" applyFont="1" applyBorder="1" applyAlignment="1">
      <alignment horizontal="left"/>
      <protection/>
    </xf>
    <xf numFmtId="0" fontId="46" fillId="0" borderId="0" xfId="56" applyFont="1" applyAlignment="1">
      <alignment horizontal="justify" wrapText="1"/>
      <protection/>
    </xf>
    <xf numFmtId="0" fontId="42" fillId="0" borderId="0" xfId="56" applyFont="1" applyAlignment="1">
      <alignment wrapText="1"/>
      <protection/>
    </xf>
    <xf numFmtId="0" fontId="47" fillId="0" borderId="12" xfId="56" applyFont="1" applyBorder="1" applyAlignment="1">
      <alignment horizontal="left" wrapText="1"/>
      <protection/>
    </xf>
    <xf numFmtId="0" fontId="47" fillId="0" borderId="13" xfId="56" applyFont="1" applyBorder="1" applyAlignment="1">
      <alignment horizontal="left" wrapText="1"/>
      <protection/>
    </xf>
    <xf numFmtId="0" fontId="46" fillId="0" borderId="12" xfId="56" applyFont="1" applyBorder="1" applyAlignment="1">
      <alignment/>
      <protection/>
    </xf>
    <xf numFmtId="0" fontId="46" fillId="0" borderId="13" xfId="56" applyFont="1" applyBorder="1" applyAlignment="1">
      <alignment/>
      <protection/>
    </xf>
    <xf numFmtId="0" fontId="42" fillId="0" borderId="12" xfId="56" applyFont="1" applyBorder="1" applyAlignment="1">
      <alignment horizontal="left" wrapText="1"/>
      <protection/>
    </xf>
    <xf numFmtId="0" fontId="0" fillId="0" borderId="13" xfId="0" applyBorder="1" applyAlignment="1">
      <alignment horizontal="left" wrapText="1"/>
    </xf>
    <xf numFmtId="0" fontId="42" fillId="0" borderId="13" xfId="56" applyFont="1" applyBorder="1" applyAlignment="1">
      <alignment horizontal="left" wrapText="1"/>
      <protection/>
    </xf>
    <xf numFmtId="0" fontId="42" fillId="0" borderId="12" xfId="56" applyFont="1" applyBorder="1" applyAlignment="1">
      <alignment horizontal="left"/>
      <protection/>
    </xf>
    <xf numFmtId="0" fontId="42" fillId="0" borderId="13" xfId="56" applyFont="1" applyBorder="1" applyAlignment="1">
      <alignment horizontal="left"/>
      <protection/>
    </xf>
    <xf numFmtId="0" fontId="44" fillId="0" borderId="0" xfId="58" applyFont="1" applyAlignment="1">
      <alignment horizontal="center"/>
      <protection/>
    </xf>
    <xf numFmtId="0" fontId="1" fillId="0" borderId="0" xfId="56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I  2014" xfId="56"/>
    <cellStyle name="Normal_KTRSZJ" xfId="57"/>
    <cellStyle name="Normál_Munkafüzet14 mell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97">
          <cell r="C97">
            <v>230</v>
          </cell>
        </row>
      </sheetData>
      <sheetData sheetId="8">
        <row r="74"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  <col min="10" max="10" width="9.7109375" style="0" bestFit="1" customWidth="1"/>
  </cols>
  <sheetData>
    <row r="1" spans="1:7" ht="36" customHeight="1">
      <c r="A1" s="191" t="s">
        <v>454</v>
      </c>
      <c r="B1" s="192"/>
      <c r="C1" s="192"/>
      <c r="D1" s="192"/>
      <c r="E1" s="192"/>
      <c r="F1" s="192"/>
      <c r="G1" s="192"/>
    </row>
    <row r="2" spans="1:7" ht="24" customHeight="1">
      <c r="A2" s="193" t="s">
        <v>364</v>
      </c>
      <c r="B2" s="192"/>
      <c r="C2" s="192"/>
      <c r="D2" s="192"/>
      <c r="E2" s="192"/>
      <c r="F2" s="192"/>
      <c r="G2" s="192"/>
    </row>
    <row r="3" ht="15">
      <c r="G3" s="60" t="s">
        <v>290</v>
      </c>
    </row>
    <row r="4" spans="1:12" ht="60">
      <c r="A4" s="20"/>
      <c r="B4" s="53" t="s">
        <v>455</v>
      </c>
      <c r="C4" s="53" t="s">
        <v>40</v>
      </c>
      <c r="D4" s="53" t="s">
        <v>41</v>
      </c>
      <c r="E4" s="53" t="s">
        <v>35</v>
      </c>
      <c r="F4" s="53" t="s">
        <v>36</v>
      </c>
      <c r="G4" s="35" t="s">
        <v>49</v>
      </c>
      <c r="H4" s="3"/>
      <c r="I4" s="3"/>
      <c r="J4" s="3"/>
      <c r="K4" s="3"/>
      <c r="L4" s="3"/>
    </row>
    <row r="5" spans="1:12" ht="15">
      <c r="A5" s="57" t="s">
        <v>51</v>
      </c>
      <c r="B5" s="79">
        <v>14856</v>
      </c>
      <c r="C5" s="79">
        <v>12904</v>
      </c>
      <c r="D5" s="79">
        <v>171075</v>
      </c>
      <c r="E5" s="79">
        <v>116776</v>
      </c>
      <c r="F5" s="79">
        <v>227193</v>
      </c>
      <c r="G5" s="79">
        <f aca="true" t="shared" si="0" ref="G5:G11">SUM(B5:F5)</f>
        <v>542804</v>
      </c>
      <c r="H5" s="3"/>
      <c r="I5" s="3"/>
      <c r="J5" s="3"/>
      <c r="K5" s="3"/>
      <c r="L5" s="3"/>
    </row>
    <row r="6" spans="1:12" ht="15">
      <c r="A6" s="35" t="s">
        <v>52</v>
      </c>
      <c r="B6" s="79">
        <v>3980</v>
      </c>
      <c r="C6" s="79">
        <v>3834</v>
      </c>
      <c r="D6" s="79">
        <v>49153</v>
      </c>
      <c r="E6" s="79">
        <v>33956</v>
      </c>
      <c r="F6" s="79">
        <v>38681</v>
      </c>
      <c r="G6" s="79">
        <f t="shared" si="0"/>
        <v>129604</v>
      </c>
      <c r="H6" s="3"/>
      <c r="I6" s="3"/>
      <c r="J6" s="3"/>
      <c r="K6" s="3"/>
      <c r="L6" s="3"/>
    </row>
    <row r="7" spans="1:12" ht="15">
      <c r="A7" s="35" t="s">
        <v>53</v>
      </c>
      <c r="B7" s="79">
        <v>5946</v>
      </c>
      <c r="C7" s="79">
        <v>11413</v>
      </c>
      <c r="D7" s="79">
        <v>96785</v>
      </c>
      <c r="E7" s="79">
        <v>38598</v>
      </c>
      <c r="F7" s="79">
        <v>357329</v>
      </c>
      <c r="G7" s="79">
        <f t="shared" si="0"/>
        <v>510071</v>
      </c>
      <c r="H7" s="3"/>
      <c r="I7" s="3"/>
      <c r="J7" s="3"/>
      <c r="K7" s="3"/>
      <c r="L7" s="3"/>
    </row>
    <row r="8" spans="1:12" ht="15">
      <c r="A8" s="35" t="s">
        <v>54</v>
      </c>
      <c r="B8" s="79"/>
      <c r="C8" s="79"/>
      <c r="D8" s="79"/>
      <c r="E8" s="79"/>
      <c r="F8" s="79">
        <v>84223</v>
      </c>
      <c r="G8" s="79">
        <f t="shared" si="0"/>
        <v>84223</v>
      </c>
      <c r="H8" s="3"/>
      <c r="I8" s="3"/>
      <c r="J8" s="3"/>
      <c r="K8" s="3"/>
      <c r="L8" s="3"/>
    </row>
    <row r="9" spans="1:12" ht="15">
      <c r="A9" s="35" t="s">
        <v>55</v>
      </c>
      <c r="B9" s="79">
        <v>15</v>
      </c>
      <c r="C9" s="79">
        <v>58</v>
      </c>
      <c r="D9" s="79">
        <v>152</v>
      </c>
      <c r="E9" s="79">
        <v>100</v>
      </c>
      <c r="F9" s="79">
        <v>360863</v>
      </c>
      <c r="G9" s="79">
        <f>SUM(B9:F9)</f>
        <v>361188</v>
      </c>
      <c r="H9" s="3"/>
      <c r="I9" s="3"/>
      <c r="J9" s="3"/>
      <c r="K9" s="3"/>
      <c r="L9" s="3"/>
    </row>
    <row r="10" spans="1:12" ht="15">
      <c r="A10" s="35" t="s">
        <v>56</v>
      </c>
      <c r="B10" s="79">
        <v>64</v>
      </c>
      <c r="C10" s="79">
        <v>900</v>
      </c>
      <c r="D10" s="79">
        <v>230</v>
      </c>
      <c r="E10" s="79">
        <v>2907</v>
      </c>
      <c r="F10" s="79">
        <v>75437</v>
      </c>
      <c r="G10" s="79">
        <f t="shared" si="0"/>
        <v>79538</v>
      </c>
      <c r="H10" s="3"/>
      <c r="I10" s="3"/>
      <c r="J10" s="3"/>
      <c r="K10" s="3"/>
      <c r="L10" s="3"/>
    </row>
    <row r="11" spans="1:12" ht="15">
      <c r="A11" s="35" t="s">
        <v>57</v>
      </c>
      <c r="B11" s="79"/>
      <c r="C11" s="79"/>
      <c r="D11" s="79"/>
      <c r="E11" s="79"/>
      <c r="F11" s="79">
        <v>285993</v>
      </c>
      <c r="G11" s="79">
        <f t="shared" si="0"/>
        <v>285993</v>
      </c>
      <c r="H11" s="3"/>
      <c r="I11" s="3"/>
      <c r="J11" s="3"/>
      <c r="K11" s="3"/>
      <c r="L11" s="3"/>
    </row>
    <row r="12" spans="1:12" ht="15">
      <c r="A12" s="35" t="s">
        <v>58</v>
      </c>
      <c r="B12" s="79"/>
      <c r="C12" s="79"/>
      <c r="D12" s="79"/>
      <c r="E12" s="79"/>
      <c r="F12" s="79">
        <v>3380</v>
      </c>
      <c r="G12" s="79">
        <f>F12-C17-E17</f>
        <v>3380</v>
      </c>
      <c r="H12" s="3"/>
      <c r="I12" s="3"/>
      <c r="J12" s="3"/>
      <c r="K12" s="3"/>
      <c r="L12" s="3"/>
    </row>
    <row r="13" spans="1:12" ht="15">
      <c r="A13" s="36" t="s">
        <v>50</v>
      </c>
      <c r="B13" s="80">
        <f aca="true" t="shared" si="1" ref="B13:G13">SUM(B5:B12)</f>
        <v>24861</v>
      </c>
      <c r="C13" s="80">
        <f t="shared" si="1"/>
        <v>29109</v>
      </c>
      <c r="D13" s="80">
        <f t="shared" si="1"/>
        <v>317395</v>
      </c>
      <c r="E13" s="80">
        <f t="shared" si="1"/>
        <v>192337</v>
      </c>
      <c r="F13" s="80">
        <f t="shared" si="1"/>
        <v>1433099</v>
      </c>
      <c r="G13" s="81">
        <f t="shared" si="1"/>
        <v>1996801</v>
      </c>
      <c r="H13" s="3"/>
      <c r="I13" s="3"/>
      <c r="J13" s="3"/>
      <c r="K13" s="3"/>
      <c r="L13" s="3"/>
    </row>
    <row r="14" spans="1:12" ht="15">
      <c r="A14" s="36" t="s">
        <v>59</v>
      </c>
      <c r="B14" s="79"/>
      <c r="C14" s="79"/>
      <c r="D14" s="79"/>
      <c r="E14" s="79"/>
      <c r="F14" s="79">
        <v>534889</v>
      </c>
      <c r="G14" s="79">
        <v>25291</v>
      </c>
      <c r="H14" s="3"/>
      <c r="I14" s="3"/>
      <c r="J14" s="3"/>
      <c r="K14" s="3"/>
      <c r="L14" s="3"/>
    </row>
    <row r="15" spans="1:12" ht="15">
      <c r="A15" s="52" t="s">
        <v>447</v>
      </c>
      <c r="B15" s="82">
        <f>SUM(B13)</f>
        <v>24861</v>
      </c>
      <c r="C15" s="82">
        <f>SUM(C13)</f>
        <v>29109</v>
      </c>
      <c r="D15" s="82">
        <f>SUM(D13:D14)</f>
        <v>317395</v>
      </c>
      <c r="E15" s="82">
        <f>SUM(E13:E14)</f>
        <v>192337</v>
      </c>
      <c r="F15" s="82">
        <f>SUM(F13:F14)</f>
        <v>1967988</v>
      </c>
      <c r="G15" s="82">
        <f>SUM(G13,G14)</f>
        <v>2022092</v>
      </c>
      <c r="H15" s="3"/>
      <c r="I15" s="3"/>
      <c r="J15" s="3"/>
      <c r="K15" s="3"/>
      <c r="L15" s="3"/>
    </row>
    <row r="16" spans="1:12" ht="15">
      <c r="A16" s="35" t="s">
        <v>61</v>
      </c>
      <c r="B16" s="79"/>
      <c r="C16" s="79"/>
      <c r="D16" s="79"/>
      <c r="E16" s="79"/>
      <c r="F16" s="79">
        <v>1144993</v>
      </c>
      <c r="G16" s="79">
        <f>SUM(F16)</f>
        <v>1144993</v>
      </c>
      <c r="H16" s="3"/>
      <c r="I16" s="3"/>
      <c r="J16" s="3"/>
      <c r="K16" s="3"/>
      <c r="L16" s="3"/>
    </row>
    <row r="17" spans="1:12" ht="15">
      <c r="A17" s="35" t="s">
        <v>62</v>
      </c>
      <c r="B17" s="79"/>
      <c r="C17" s="79"/>
      <c r="D17" s="79"/>
      <c r="E17" s="79"/>
      <c r="F17" s="79">
        <v>267759</v>
      </c>
      <c r="G17" s="79">
        <f>F17</f>
        <v>267759</v>
      </c>
      <c r="H17" s="3"/>
      <c r="I17" s="3"/>
      <c r="J17" s="3"/>
      <c r="K17" s="3"/>
      <c r="L17" s="3"/>
    </row>
    <row r="18" spans="1:12" ht="15">
      <c r="A18" s="35" t="s">
        <v>63</v>
      </c>
      <c r="B18" s="79"/>
      <c r="C18" s="79"/>
      <c r="D18" s="79"/>
      <c r="E18" s="79">
        <v>150</v>
      </c>
      <c r="F18" s="79">
        <v>282905</v>
      </c>
      <c r="G18" s="79">
        <f>SUM(E18:F18)</f>
        <v>283055</v>
      </c>
      <c r="H18" s="3"/>
      <c r="I18" s="3"/>
      <c r="J18" s="3"/>
      <c r="K18" s="3"/>
      <c r="L18" s="3"/>
    </row>
    <row r="19" spans="1:12" ht="15">
      <c r="A19" s="35" t="s">
        <v>64</v>
      </c>
      <c r="B19" s="79">
        <v>1892</v>
      </c>
      <c r="C19" s="79">
        <v>3903</v>
      </c>
      <c r="D19" s="79">
        <v>22850</v>
      </c>
      <c r="E19" s="79">
        <v>12027</v>
      </c>
      <c r="F19" s="79">
        <v>96455</v>
      </c>
      <c r="G19" s="79">
        <f>SUM(B19:F19)</f>
        <v>137127</v>
      </c>
      <c r="H19" s="3"/>
      <c r="I19" s="3"/>
      <c r="J19" s="3"/>
      <c r="K19" s="3"/>
      <c r="L19" s="3"/>
    </row>
    <row r="20" spans="1:12" ht="15">
      <c r="A20" s="35" t="s">
        <v>65</v>
      </c>
      <c r="B20" s="79"/>
      <c r="C20" s="79"/>
      <c r="D20" s="79"/>
      <c r="E20" s="79"/>
      <c r="F20" s="79">
        <v>5808</v>
      </c>
      <c r="G20" s="79">
        <f>SUM(B20:F20)</f>
        <v>5808</v>
      </c>
      <c r="H20" s="3"/>
      <c r="I20" s="3"/>
      <c r="J20" s="3"/>
      <c r="K20" s="3"/>
      <c r="L20" s="3"/>
    </row>
    <row r="21" spans="1:12" ht="15">
      <c r="A21" s="35" t="s">
        <v>66</v>
      </c>
      <c r="B21" s="79"/>
      <c r="C21" s="79"/>
      <c r="D21" s="79"/>
      <c r="E21" s="79"/>
      <c r="F21" s="79">
        <v>115</v>
      </c>
      <c r="G21" s="79">
        <f>SUM(B21:F21)</f>
        <v>115</v>
      </c>
      <c r="H21" s="3"/>
      <c r="I21" s="3"/>
      <c r="J21" s="3"/>
      <c r="K21" s="3"/>
      <c r="L21" s="3"/>
    </row>
    <row r="22" spans="1:12" ht="15">
      <c r="A22" s="35" t="s">
        <v>67</v>
      </c>
      <c r="B22" s="79"/>
      <c r="C22" s="79"/>
      <c r="D22" s="79"/>
      <c r="E22" s="79"/>
      <c r="F22" s="79">
        <v>4000</v>
      </c>
      <c r="G22" s="79">
        <f>SUM(B22:F22)</f>
        <v>4000</v>
      </c>
      <c r="H22" s="3"/>
      <c r="I22" s="3"/>
      <c r="J22" s="3"/>
      <c r="K22" s="3"/>
      <c r="L22" s="3"/>
    </row>
    <row r="23" spans="1:12" ht="15">
      <c r="A23" s="36" t="s">
        <v>60</v>
      </c>
      <c r="B23" s="80">
        <f aca="true" t="shared" si="2" ref="B23:G23">SUM(B16:B22)</f>
        <v>1892</v>
      </c>
      <c r="C23" s="80">
        <f t="shared" si="2"/>
        <v>3903</v>
      </c>
      <c r="D23" s="80">
        <f t="shared" si="2"/>
        <v>22850</v>
      </c>
      <c r="E23" s="80">
        <f t="shared" si="2"/>
        <v>12177</v>
      </c>
      <c r="F23" s="80">
        <f t="shared" si="2"/>
        <v>1802035</v>
      </c>
      <c r="G23" s="80">
        <f t="shared" si="2"/>
        <v>1842857</v>
      </c>
      <c r="H23" s="3"/>
      <c r="I23" s="3"/>
      <c r="J23" s="3"/>
      <c r="K23" s="3"/>
      <c r="L23" s="3"/>
    </row>
    <row r="24" spans="1:12" ht="15">
      <c r="A24" s="36" t="s">
        <v>68</v>
      </c>
      <c r="B24" s="81">
        <f>B25+B26</f>
        <v>22969</v>
      </c>
      <c r="C24" s="81">
        <f>SUM(C25:C27)</f>
        <v>25206</v>
      </c>
      <c r="D24" s="81">
        <f>SUM(D25:D27)</f>
        <v>294545</v>
      </c>
      <c r="E24" s="81">
        <f>SUM(E25:E27)</f>
        <v>180160</v>
      </c>
      <c r="F24" s="81">
        <f>SUM(F25:F27)</f>
        <v>165953</v>
      </c>
      <c r="G24" s="81">
        <f>SUM(G25:G27)</f>
        <v>179235</v>
      </c>
      <c r="H24" s="3"/>
      <c r="I24" s="3"/>
      <c r="J24" s="83">
        <f>SUM(B26:E26)</f>
        <v>509598</v>
      </c>
      <c r="K24" s="3"/>
      <c r="L24" s="3"/>
    </row>
    <row r="25" spans="1:12" s="74" customFormat="1" ht="15">
      <c r="A25" s="119" t="s">
        <v>472</v>
      </c>
      <c r="B25" s="84">
        <v>736</v>
      </c>
      <c r="C25" s="84">
        <v>821</v>
      </c>
      <c r="D25" s="84">
        <v>5194</v>
      </c>
      <c r="E25" s="84">
        <v>6531</v>
      </c>
      <c r="F25" s="84">
        <v>115953</v>
      </c>
      <c r="G25" s="85">
        <f>SUM(B25:F25)</f>
        <v>129235</v>
      </c>
      <c r="H25" s="64"/>
      <c r="I25" s="64"/>
      <c r="J25" s="64"/>
      <c r="K25" s="64"/>
      <c r="L25" s="64"/>
    </row>
    <row r="26" spans="1:12" s="74" customFormat="1" ht="15">
      <c r="A26" s="120" t="s">
        <v>461</v>
      </c>
      <c r="B26" s="79">
        <v>22233</v>
      </c>
      <c r="C26" s="79">
        <v>24385</v>
      </c>
      <c r="D26" s="79">
        <v>289351</v>
      </c>
      <c r="E26" s="79">
        <v>173629</v>
      </c>
      <c r="F26" s="79"/>
      <c r="G26" s="85"/>
      <c r="H26" s="64"/>
      <c r="I26" s="64"/>
      <c r="J26" s="64"/>
      <c r="K26" s="64"/>
      <c r="L26" s="64"/>
    </row>
    <row r="27" spans="1:12" s="74" customFormat="1" ht="15">
      <c r="A27" s="120" t="s">
        <v>462</v>
      </c>
      <c r="B27" s="79"/>
      <c r="C27" s="79"/>
      <c r="D27" s="79"/>
      <c r="E27" s="79"/>
      <c r="F27" s="79">
        <v>50000</v>
      </c>
      <c r="G27" s="85">
        <f>SUM(F27)</f>
        <v>50000</v>
      </c>
      <c r="H27" s="64"/>
      <c r="I27" s="64"/>
      <c r="J27" s="64"/>
      <c r="K27" s="64"/>
      <c r="L27" s="64"/>
    </row>
    <row r="28" spans="1:12" ht="15">
      <c r="A28" s="52" t="s">
        <v>448</v>
      </c>
      <c r="B28" s="82">
        <f>SUM(B23:B24)</f>
        <v>24861</v>
      </c>
      <c r="C28" s="82">
        <f>SUM(C23:C24)</f>
        <v>29109</v>
      </c>
      <c r="D28" s="82">
        <f>SUM(D23:D24)</f>
        <v>317395</v>
      </c>
      <c r="E28" s="82">
        <f>SUM(E23:E24)</f>
        <v>192337</v>
      </c>
      <c r="F28" s="82">
        <f>SUM(F23:F24)</f>
        <v>1967988</v>
      </c>
      <c r="G28" s="82">
        <f>SUM(G23,G24)</f>
        <v>2022092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8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2/2016.(II.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61">
      <selection activeCell="D55" sqref="D5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94" t="s">
        <v>453</v>
      </c>
      <c r="B1" s="195"/>
      <c r="C1" s="195"/>
      <c r="D1" s="195"/>
      <c r="E1" s="195"/>
      <c r="F1" s="196"/>
    </row>
    <row r="2" spans="1:6" ht="23.25" customHeight="1">
      <c r="A2" s="193" t="s">
        <v>15</v>
      </c>
      <c r="B2" s="198"/>
      <c r="C2" s="198"/>
      <c r="D2" s="198"/>
      <c r="E2" s="198"/>
      <c r="F2" s="196"/>
    </row>
    <row r="3" ht="18">
      <c r="A3" s="40"/>
    </row>
    <row r="4" ht="15">
      <c r="A4" t="s">
        <v>23</v>
      </c>
    </row>
    <row r="5" spans="1:6" ht="45">
      <c r="A5" s="1" t="s">
        <v>69</v>
      </c>
      <c r="B5" s="2" t="s">
        <v>48</v>
      </c>
      <c r="C5" s="47" t="s">
        <v>19</v>
      </c>
      <c r="D5" s="47" t="s">
        <v>20</v>
      </c>
      <c r="E5" s="47" t="s">
        <v>21</v>
      </c>
      <c r="F5" s="56" t="s">
        <v>45</v>
      </c>
    </row>
    <row r="6" spans="1:6" ht="15" customHeight="1" hidden="1">
      <c r="A6" s="24" t="s">
        <v>241</v>
      </c>
      <c r="B6" s="5" t="s">
        <v>242</v>
      </c>
      <c r="C6" s="20"/>
      <c r="D6" s="20"/>
      <c r="E6" s="20"/>
      <c r="F6" s="20"/>
    </row>
    <row r="7" spans="1:6" ht="15" customHeight="1" hidden="1">
      <c r="A7" s="4" t="s">
        <v>243</v>
      </c>
      <c r="B7" s="5" t="s">
        <v>244</v>
      </c>
      <c r="C7" s="20"/>
      <c r="D7" s="20"/>
      <c r="E7" s="20"/>
      <c r="F7" s="20"/>
    </row>
    <row r="8" spans="1:6" ht="15" customHeight="1" hidden="1">
      <c r="A8" s="4" t="s">
        <v>245</v>
      </c>
      <c r="B8" s="5" t="s">
        <v>246</v>
      </c>
      <c r="C8" s="20"/>
      <c r="D8" s="20"/>
      <c r="E8" s="20"/>
      <c r="F8" s="20"/>
    </row>
    <row r="9" spans="1:6" ht="15" customHeight="1" hidden="1">
      <c r="A9" s="4" t="s">
        <v>247</v>
      </c>
      <c r="B9" s="5" t="s">
        <v>248</v>
      </c>
      <c r="C9" s="20"/>
      <c r="D9" s="20"/>
      <c r="E9" s="20"/>
      <c r="F9" s="20"/>
    </row>
    <row r="10" spans="1:6" ht="15" customHeight="1" hidden="1">
      <c r="A10" s="4" t="s">
        <v>249</v>
      </c>
      <c r="B10" s="5" t="s">
        <v>250</v>
      </c>
      <c r="C10" s="20"/>
      <c r="D10" s="20"/>
      <c r="E10" s="20"/>
      <c r="F10" s="20"/>
    </row>
    <row r="11" spans="1:6" ht="15" customHeight="1" hidden="1">
      <c r="A11" s="4" t="s">
        <v>251</v>
      </c>
      <c r="B11" s="5" t="s">
        <v>252</v>
      </c>
      <c r="C11" s="20"/>
      <c r="D11" s="20"/>
      <c r="E11" s="20"/>
      <c r="F11" s="20"/>
    </row>
    <row r="12" spans="1:6" ht="15" customHeight="1">
      <c r="A12" s="6" t="s">
        <v>449</v>
      </c>
      <c r="B12" s="7" t="s">
        <v>253</v>
      </c>
      <c r="C12" s="81">
        <v>887842</v>
      </c>
      <c r="D12" s="81"/>
      <c r="E12" s="81"/>
      <c r="F12" s="81">
        <f>SUM(C12:E12)</f>
        <v>887842</v>
      </c>
    </row>
    <row r="13" spans="1:6" ht="15" customHeight="1">
      <c r="A13" s="4" t="s">
        <v>254</v>
      </c>
      <c r="B13" s="5" t="s">
        <v>255</v>
      </c>
      <c r="C13" s="85"/>
      <c r="D13" s="85"/>
      <c r="E13" s="85"/>
      <c r="F13" s="85"/>
    </row>
    <row r="14" spans="1:6" ht="15" customHeight="1">
      <c r="A14" s="4" t="s">
        <v>256</v>
      </c>
      <c r="B14" s="5" t="s">
        <v>257</v>
      </c>
      <c r="C14" s="85"/>
      <c r="D14" s="85"/>
      <c r="E14" s="85"/>
      <c r="F14" s="85"/>
    </row>
    <row r="15" spans="1:6" ht="15" customHeight="1">
      <c r="A15" s="4" t="s">
        <v>412</v>
      </c>
      <c r="B15" s="5" t="s">
        <v>258</v>
      </c>
      <c r="C15" s="85"/>
      <c r="D15" s="85"/>
      <c r="E15" s="85"/>
      <c r="F15" s="85"/>
    </row>
    <row r="16" spans="1:6" ht="15" customHeight="1">
      <c r="A16" s="4" t="s">
        <v>413</v>
      </c>
      <c r="B16" s="5" t="s">
        <v>259</v>
      </c>
      <c r="C16" s="85"/>
      <c r="D16" s="85"/>
      <c r="E16" s="85"/>
      <c r="F16" s="85"/>
    </row>
    <row r="17" spans="1:6" ht="15" customHeight="1">
      <c r="A17" s="4" t="s">
        <v>414</v>
      </c>
      <c r="B17" s="5" t="s">
        <v>260</v>
      </c>
      <c r="C17" s="85">
        <v>257151</v>
      </c>
      <c r="D17" s="85"/>
      <c r="E17" s="85"/>
      <c r="F17" s="85">
        <f>SUM(C17:E17)</f>
        <v>257151</v>
      </c>
    </row>
    <row r="18" spans="1:6" ht="15" customHeight="1">
      <c r="A18" s="32" t="s">
        <v>450</v>
      </c>
      <c r="B18" s="42" t="s">
        <v>261</v>
      </c>
      <c r="C18" s="81">
        <f>SUM(C12:C17)</f>
        <v>1144993</v>
      </c>
      <c r="D18" s="81"/>
      <c r="E18" s="81"/>
      <c r="F18" s="81">
        <f>SUM(F12:F17)</f>
        <v>1144993</v>
      </c>
    </row>
    <row r="19" spans="1:6" ht="15" customHeight="1">
      <c r="A19" s="4" t="s">
        <v>418</v>
      </c>
      <c r="B19" s="5" t="s">
        <v>270</v>
      </c>
      <c r="C19" s="85"/>
      <c r="D19" s="85"/>
      <c r="E19" s="85"/>
      <c r="F19" s="85"/>
    </row>
    <row r="20" spans="1:6" ht="15" customHeight="1">
      <c r="A20" s="4" t="s">
        <v>419</v>
      </c>
      <c r="B20" s="5" t="s">
        <v>271</v>
      </c>
      <c r="C20" s="85"/>
      <c r="D20" s="85"/>
      <c r="E20" s="85"/>
      <c r="F20" s="85"/>
    </row>
    <row r="21" spans="1:6" ht="15" customHeight="1">
      <c r="A21" s="6" t="s">
        <v>1</v>
      </c>
      <c r="B21" s="7" t="s">
        <v>272</v>
      </c>
      <c r="C21" s="85"/>
      <c r="D21" s="85"/>
      <c r="E21" s="85"/>
      <c r="F21" s="85"/>
    </row>
    <row r="22" spans="1:6" ht="15" customHeight="1">
      <c r="A22" s="4" t="s">
        <v>420</v>
      </c>
      <c r="B22" s="5" t="s">
        <v>273</v>
      </c>
      <c r="C22" s="85"/>
      <c r="D22" s="85"/>
      <c r="E22" s="85"/>
      <c r="F22" s="85"/>
    </row>
    <row r="23" spans="1:6" ht="15" customHeight="1">
      <c r="A23" s="4" t="s">
        <v>421</v>
      </c>
      <c r="B23" s="5" t="s">
        <v>274</v>
      </c>
      <c r="C23" s="85"/>
      <c r="D23" s="85"/>
      <c r="E23" s="85"/>
      <c r="F23" s="85"/>
    </row>
    <row r="24" spans="1:6" ht="15" customHeight="1">
      <c r="A24" s="4" t="s">
        <v>422</v>
      </c>
      <c r="B24" s="5" t="s">
        <v>275</v>
      </c>
      <c r="C24" s="85"/>
      <c r="D24" s="85"/>
      <c r="E24" s="85"/>
      <c r="F24" s="85"/>
    </row>
    <row r="25" spans="1:6" ht="15" customHeight="1">
      <c r="A25" s="4" t="s">
        <v>423</v>
      </c>
      <c r="B25" s="5" t="s">
        <v>276</v>
      </c>
      <c r="C25" s="85">
        <v>208828</v>
      </c>
      <c r="D25" s="85">
        <v>27224</v>
      </c>
      <c r="E25" s="85">
        <v>948</v>
      </c>
      <c r="F25" s="85">
        <f>SUM(C25:E25)</f>
        <v>237000</v>
      </c>
    </row>
    <row r="26" spans="1:6" ht="15" customHeight="1">
      <c r="A26" s="4" t="s">
        <v>424</v>
      </c>
      <c r="B26" s="5" t="s">
        <v>277</v>
      </c>
      <c r="C26" s="85"/>
      <c r="D26" s="85"/>
      <c r="E26" s="85"/>
      <c r="F26" s="85"/>
    </row>
    <row r="27" spans="1:6" ht="15" customHeight="1">
      <c r="A27" s="4" t="s">
        <v>278</v>
      </c>
      <c r="B27" s="5" t="s">
        <v>279</v>
      </c>
      <c r="C27" s="85"/>
      <c r="D27" s="85"/>
      <c r="E27" s="85"/>
      <c r="F27" s="85"/>
    </row>
    <row r="28" spans="1:6" ht="15" customHeight="1">
      <c r="A28" s="4" t="s">
        <v>425</v>
      </c>
      <c r="B28" s="5" t="s">
        <v>280</v>
      </c>
      <c r="C28" s="85">
        <v>37400</v>
      </c>
      <c r="D28" s="85"/>
      <c r="E28" s="85"/>
      <c r="F28" s="85">
        <f>SUM(C28:E28)</f>
        <v>37400</v>
      </c>
    </row>
    <row r="29" spans="1:6" ht="15" customHeight="1">
      <c r="A29" s="4" t="s">
        <v>426</v>
      </c>
      <c r="B29" s="5" t="s">
        <v>281</v>
      </c>
      <c r="C29" s="85">
        <v>3080</v>
      </c>
      <c r="D29" s="85"/>
      <c r="E29" s="85"/>
      <c r="F29" s="85">
        <f>SUM(C29:E29)</f>
        <v>3080</v>
      </c>
    </row>
    <row r="30" spans="1:6" ht="15" customHeight="1">
      <c r="A30" s="6" t="s">
        <v>2</v>
      </c>
      <c r="B30" s="7" t="s">
        <v>282</v>
      </c>
      <c r="C30" s="108">
        <f>SUM(C25:C29)</f>
        <v>249308</v>
      </c>
      <c r="D30" s="108">
        <f>SUM(D25:D29)</f>
        <v>27224</v>
      </c>
      <c r="E30" s="108">
        <f>SUM(E25:E29)</f>
        <v>948</v>
      </c>
      <c r="F30" s="108">
        <f>SUM(F25:F29)</f>
        <v>277480</v>
      </c>
    </row>
    <row r="31" spans="1:6" ht="15" customHeight="1">
      <c r="A31" s="4" t="s">
        <v>427</v>
      </c>
      <c r="B31" s="5" t="s">
        <v>283</v>
      </c>
      <c r="C31" s="85">
        <v>5425</v>
      </c>
      <c r="D31" s="85"/>
      <c r="E31" s="85"/>
      <c r="F31" s="85">
        <f>SUM(C31:E31)</f>
        <v>5425</v>
      </c>
    </row>
    <row r="32" spans="1:6" ht="15" customHeight="1">
      <c r="A32" s="32" t="s">
        <v>3</v>
      </c>
      <c r="B32" s="42" t="s">
        <v>284</v>
      </c>
      <c r="C32" s="81">
        <f>SUM(C30:C31)</f>
        <v>254733</v>
      </c>
      <c r="D32" s="81">
        <f>SUM(D30:D31)</f>
        <v>27224</v>
      </c>
      <c r="E32" s="81">
        <f>SUM(E30:E31)</f>
        <v>948</v>
      </c>
      <c r="F32" s="81">
        <f>SUM(F30:F31)</f>
        <v>282905</v>
      </c>
    </row>
    <row r="33" spans="1:6" ht="15" customHeight="1" hidden="1">
      <c r="A33" s="10" t="s">
        <v>285</v>
      </c>
      <c r="B33" s="5" t="s">
        <v>286</v>
      </c>
      <c r="C33" s="85"/>
      <c r="D33" s="85"/>
      <c r="E33" s="85"/>
      <c r="F33" s="85"/>
    </row>
    <row r="34" spans="1:6" ht="15" customHeight="1" hidden="1">
      <c r="A34" s="10" t="s">
        <v>428</v>
      </c>
      <c r="B34" s="5" t="s">
        <v>287</v>
      </c>
      <c r="C34" s="85"/>
      <c r="D34" s="85"/>
      <c r="E34" s="85"/>
      <c r="F34" s="85"/>
    </row>
    <row r="35" spans="1:6" ht="15" customHeight="1" hidden="1">
      <c r="A35" s="10" t="s">
        <v>429</v>
      </c>
      <c r="B35" s="5" t="s">
        <v>288</v>
      </c>
      <c r="C35" s="85"/>
      <c r="D35" s="85"/>
      <c r="E35" s="85"/>
      <c r="F35" s="85"/>
    </row>
    <row r="36" spans="1:6" ht="15" customHeight="1" hidden="1">
      <c r="A36" s="10" t="s">
        <v>430</v>
      </c>
      <c r="B36" s="5" t="s">
        <v>289</v>
      </c>
      <c r="C36" s="85"/>
      <c r="D36" s="85"/>
      <c r="E36" s="85"/>
      <c r="F36" s="85"/>
    </row>
    <row r="37" spans="1:6" ht="15" customHeight="1" hidden="1">
      <c r="A37" s="10" t="s">
        <v>291</v>
      </c>
      <c r="B37" s="5" t="s">
        <v>292</v>
      </c>
      <c r="C37" s="85"/>
      <c r="D37" s="85"/>
      <c r="E37" s="85"/>
      <c r="F37" s="85"/>
    </row>
    <row r="38" spans="1:6" ht="15" customHeight="1" hidden="1">
      <c r="A38" s="10" t="s">
        <v>293</v>
      </c>
      <c r="B38" s="5" t="s">
        <v>294</v>
      </c>
      <c r="C38" s="85"/>
      <c r="D38" s="85"/>
      <c r="E38" s="85"/>
      <c r="F38" s="85"/>
    </row>
    <row r="39" spans="1:6" ht="15" customHeight="1" hidden="1">
      <c r="A39" s="10" t="s">
        <v>295</v>
      </c>
      <c r="B39" s="5" t="s">
        <v>296</v>
      </c>
      <c r="C39" s="85"/>
      <c r="D39" s="85"/>
      <c r="E39" s="85"/>
      <c r="F39" s="85"/>
    </row>
    <row r="40" spans="1:6" ht="15" customHeight="1" hidden="1">
      <c r="A40" s="10" t="s">
        <v>431</v>
      </c>
      <c r="B40" s="5" t="s">
        <v>297</v>
      </c>
      <c r="C40" s="85"/>
      <c r="D40" s="85"/>
      <c r="E40" s="85"/>
      <c r="F40" s="85"/>
    </row>
    <row r="41" spans="1:6" ht="15" customHeight="1" hidden="1">
      <c r="A41" s="10" t="s">
        <v>432</v>
      </c>
      <c r="B41" s="5" t="s">
        <v>298</v>
      </c>
      <c r="C41" s="85"/>
      <c r="D41" s="85"/>
      <c r="E41" s="85"/>
      <c r="F41" s="85"/>
    </row>
    <row r="42" spans="1:6" ht="15" customHeight="1" hidden="1">
      <c r="A42" s="10" t="s">
        <v>433</v>
      </c>
      <c r="B42" s="5" t="s">
        <v>299</v>
      </c>
      <c r="C42" s="85"/>
      <c r="D42" s="85"/>
      <c r="E42" s="85"/>
      <c r="F42" s="85"/>
    </row>
    <row r="43" spans="1:6" ht="15" customHeight="1">
      <c r="A43" s="41" t="s">
        <v>4</v>
      </c>
      <c r="B43" s="42" t="s">
        <v>300</v>
      </c>
      <c r="C43" s="81">
        <v>91959</v>
      </c>
      <c r="D43" s="81">
        <v>4496</v>
      </c>
      <c r="E43" s="81"/>
      <c r="F43" s="81">
        <f>SUM(C43:E43)</f>
        <v>96455</v>
      </c>
    </row>
    <row r="44" spans="1:6" ht="15" customHeight="1">
      <c r="A44" s="10" t="s">
        <v>309</v>
      </c>
      <c r="B44" s="5" t="s">
        <v>310</v>
      </c>
      <c r="C44" s="85"/>
      <c r="D44" s="85"/>
      <c r="E44" s="85"/>
      <c r="F44" s="85"/>
    </row>
    <row r="45" spans="1:6" ht="15" customHeight="1">
      <c r="A45" s="4" t="s">
        <v>437</v>
      </c>
      <c r="B45" s="5" t="s">
        <v>311</v>
      </c>
      <c r="C45" s="85"/>
      <c r="D45" s="85"/>
      <c r="E45" s="85"/>
      <c r="F45" s="85"/>
    </row>
    <row r="46" spans="1:6" ht="15" customHeight="1">
      <c r="A46" s="10" t="s">
        <v>438</v>
      </c>
      <c r="B46" s="5" t="s">
        <v>312</v>
      </c>
      <c r="C46" s="85">
        <v>115</v>
      </c>
      <c r="D46" s="85"/>
      <c r="E46" s="85"/>
      <c r="F46" s="85">
        <f>SUM(C46:E46)</f>
        <v>115</v>
      </c>
    </row>
    <row r="47" spans="1:6" ht="15" customHeight="1">
      <c r="A47" s="32" t="s">
        <v>6</v>
      </c>
      <c r="B47" s="42" t="s">
        <v>313</v>
      </c>
      <c r="C47" s="81">
        <f>SUM(C44:C46)</f>
        <v>115</v>
      </c>
      <c r="D47" s="81"/>
      <c r="E47" s="81"/>
      <c r="F47" s="81">
        <f>SUM(F44:F46)</f>
        <v>115</v>
      </c>
    </row>
    <row r="48" spans="1:6" ht="15" customHeight="1">
      <c r="A48" s="45" t="s">
        <v>18</v>
      </c>
      <c r="B48" s="76"/>
      <c r="C48" s="81">
        <f>C47+C43+C32+C18</f>
        <v>1491800</v>
      </c>
      <c r="D48" s="81">
        <f>D43+D32+D18</f>
        <v>31720</v>
      </c>
      <c r="E48" s="81">
        <f>E43+E32+E18</f>
        <v>948</v>
      </c>
      <c r="F48" s="81">
        <f>F47+F43+F32+F18</f>
        <v>1524468</v>
      </c>
    </row>
    <row r="49" spans="1:6" ht="15" customHeight="1">
      <c r="A49" s="4" t="s">
        <v>262</v>
      </c>
      <c r="B49" s="5" t="s">
        <v>263</v>
      </c>
      <c r="C49" s="85">
        <v>2626</v>
      </c>
      <c r="D49" s="85"/>
      <c r="E49" s="85"/>
      <c r="F49" s="85">
        <f>SUM(C49:E49)</f>
        <v>2626</v>
      </c>
    </row>
    <row r="50" spans="1:6" ht="15" customHeight="1">
      <c r="A50" s="4" t="s">
        <v>264</v>
      </c>
      <c r="B50" s="5" t="s">
        <v>265</v>
      </c>
      <c r="C50" s="85"/>
      <c r="D50" s="85"/>
      <c r="E50" s="85"/>
      <c r="F50" s="85"/>
    </row>
    <row r="51" spans="1:6" ht="15" customHeight="1">
      <c r="A51" s="4" t="s">
        <v>415</v>
      </c>
      <c r="B51" s="5" t="s">
        <v>266</v>
      </c>
      <c r="C51" s="85"/>
      <c r="D51" s="85"/>
      <c r="E51" s="85"/>
      <c r="F51" s="85"/>
    </row>
    <row r="52" spans="1:6" ht="15" customHeight="1">
      <c r="A52" s="4" t="s">
        <v>416</v>
      </c>
      <c r="B52" s="5" t="s">
        <v>267</v>
      </c>
      <c r="C52" s="85"/>
      <c r="D52" s="85"/>
      <c r="E52" s="85"/>
      <c r="F52" s="85"/>
    </row>
    <row r="53" spans="1:6" ht="15" customHeight="1">
      <c r="A53" s="4" t="s">
        <v>417</v>
      </c>
      <c r="B53" s="5" t="s">
        <v>268</v>
      </c>
      <c r="C53" s="85">
        <v>265133</v>
      </c>
      <c r="D53" s="85"/>
      <c r="E53" s="85"/>
      <c r="F53" s="85">
        <f>SUM(C53:E53)</f>
        <v>265133</v>
      </c>
    </row>
    <row r="54" spans="1:6" ht="15" customHeight="1">
      <c r="A54" s="32" t="s">
        <v>0</v>
      </c>
      <c r="B54" s="42" t="s">
        <v>269</v>
      </c>
      <c r="C54" s="81">
        <f>SUM(C49:C53)</f>
        <v>267759</v>
      </c>
      <c r="D54" s="81"/>
      <c r="E54" s="81"/>
      <c r="F54" s="81">
        <f>SUM(F49:F53)</f>
        <v>267759</v>
      </c>
    </row>
    <row r="55" spans="1:6" ht="15" customHeight="1">
      <c r="A55" s="10" t="s">
        <v>434</v>
      </c>
      <c r="B55" s="5" t="s">
        <v>301</v>
      </c>
      <c r="C55" s="85"/>
      <c r="D55" s="85"/>
      <c r="E55" s="85"/>
      <c r="F55" s="85"/>
    </row>
    <row r="56" spans="1:6" ht="15" customHeight="1">
      <c r="A56" s="10" t="s">
        <v>435</v>
      </c>
      <c r="B56" s="5" t="s">
        <v>302</v>
      </c>
      <c r="C56" s="85">
        <v>5808</v>
      </c>
      <c r="D56" s="85"/>
      <c r="E56" s="85"/>
      <c r="F56" s="85">
        <f>SUM(C56:E56)</f>
        <v>5808</v>
      </c>
    </row>
    <row r="57" spans="1:6" ht="15" customHeight="1">
      <c r="A57" s="10" t="s">
        <v>303</v>
      </c>
      <c r="B57" s="5" t="s">
        <v>304</v>
      </c>
      <c r="C57" s="85"/>
      <c r="D57" s="85"/>
      <c r="E57" s="85"/>
      <c r="F57" s="85"/>
    </row>
    <row r="58" spans="1:6" ht="15" customHeight="1">
      <c r="A58" s="10" t="s">
        <v>436</v>
      </c>
      <c r="B58" s="5" t="s">
        <v>305</v>
      </c>
      <c r="C58" s="85"/>
      <c r="D58" s="85"/>
      <c r="E58" s="85"/>
      <c r="F58" s="85"/>
    </row>
    <row r="59" spans="1:6" ht="15" customHeight="1">
      <c r="A59" s="10" t="s">
        <v>306</v>
      </c>
      <c r="B59" s="5" t="s">
        <v>307</v>
      </c>
      <c r="C59" s="85"/>
      <c r="D59" s="85"/>
      <c r="E59" s="85"/>
      <c r="F59" s="85"/>
    </row>
    <row r="60" spans="1:6" ht="15" customHeight="1">
      <c r="A60" s="32" t="s">
        <v>5</v>
      </c>
      <c r="B60" s="42" t="s">
        <v>308</v>
      </c>
      <c r="C60" s="81">
        <f>SUM(C55:C59)</f>
        <v>5808</v>
      </c>
      <c r="D60" s="81"/>
      <c r="E60" s="81"/>
      <c r="F60" s="81">
        <f>SUM(F55:F59)</f>
        <v>5808</v>
      </c>
    </row>
    <row r="61" spans="1:6" ht="15" customHeight="1">
      <c r="A61" s="10" t="s">
        <v>314</v>
      </c>
      <c r="B61" s="5" t="s">
        <v>315</v>
      </c>
      <c r="C61" s="85"/>
      <c r="D61" s="85"/>
      <c r="E61" s="85"/>
      <c r="F61" s="85"/>
    </row>
    <row r="62" spans="1:6" ht="15" customHeight="1">
      <c r="A62" s="4" t="s">
        <v>439</v>
      </c>
      <c r="B62" s="5" t="s">
        <v>316</v>
      </c>
      <c r="C62" s="85"/>
      <c r="D62" s="85"/>
      <c r="E62" s="85"/>
      <c r="F62" s="85"/>
    </row>
    <row r="63" spans="1:6" ht="15" customHeight="1">
      <c r="A63" s="10" t="s">
        <v>440</v>
      </c>
      <c r="B63" s="5" t="s">
        <v>317</v>
      </c>
      <c r="C63" s="85">
        <v>4000</v>
      </c>
      <c r="D63" s="85"/>
      <c r="E63" s="85"/>
      <c r="F63" s="85">
        <v>4000</v>
      </c>
    </row>
    <row r="64" spans="1:6" ht="15" customHeight="1">
      <c r="A64" s="32" t="s">
        <v>8</v>
      </c>
      <c r="B64" s="42" t="s">
        <v>318</v>
      </c>
      <c r="C64" s="81">
        <f>SUM(C61:C63)</f>
        <v>4000</v>
      </c>
      <c r="D64" s="81"/>
      <c r="E64" s="81"/>
      <c r="F64" s="81">
        <f>SUM(C64:E64)</f>
        <v>4000</v>
      </c>
    </row>
    <row r="65" spans="1:6" ht="15" customHeight="1">
      <c r="A65" s="45" t="s">
        <v>17</v>
      </c>
      <c r="B65" s="77"/>
      <c r="C65" s="81">
        <f>C64+C60+C54</f>
        <v>277567</v>
      </c>
      <c r="D65" s="81">
        <f>D64+D60+D54</f>
        <v>0</v>
      </c>
      <c r="E65" s="81">
        <f>E64+E60+E54</f>
        <v>0</v>
      </c>
      <c r="F65" s="81">
        <f>F64+F60+F54</f>
        <v>277567</v>
      </c>
    </row>
    <row r="66" spans="1:6" ht="15.75">
      <c r="A66" s="39" t="s">
        <v>7</v>
      </c>
      <c r="B66" s="28" t="s">
        <v>319</v>
      </c>
      <c r="C66" s="81">
        <f>C64+C47+C60+C43+C32+C18+C54</f>
        <v>1769367</v>
      </c>
      <c r="D66" s="81">
        <f>D64+D47+D60+D43+D32</f>
        <v>31720</v>
      </c>
      <c r="E66" s="81">
        <f>E64+E47+E60+E43+E32</f>
        <v>948</v>
      </c>
      <c r="F66" s="81">
        <f>F64+F47+F60+F43+F32+F18+F54</f>
        <v>1802035</v>
      </c>
    </row>
    <row r="67" spans="1:6" ht="15.75">
      <c r="A67" s="49" t="s">
        <v>28</v>
      </c>
      <c r="B67" s="48"/>
      <c r="C67" s="85">
        <f>C48-'kiadások működés önkormányzat'!C74</f>
        <v>460627</v>
      </c>
      <c r="D67" s="85">
        <f>D48-'kiadások működés önkormányzat'!D74</f>
        <v>-4526</v>
      </c>
      <c r="E67" s="85">
        <f>E48-'kiadások működés önkormányzat'!E74</f>
        <v>78</v>
      </c>
      <c r="F67" s="85">
        <f>SUM(C67:E67)</f>
        <v>456179</v>
      </c>
    </row>
    <row r="68" spans="1:6" ht="15.75">
      <c r="A68" s="49" t="s">
        <v>29</v>
      </c>
      <c r="B68" s="48"/>
      <c r="C68" s="85">
        <f>C65-'kiadások működés önkormányzat'!C97</f>
        <v>-87243</v>
      </c>
      <c r="D68" s="85">
        <f>D65-'kiadások működés önkormányzat'!D97</f>
        <v>0</v>
      </c>
      <c r="E68" s="85">
        <f>E65-'kiadások működés önkormányzat'!E97</f>
        <v>0</v>
      </c>
      <c r="F68" s="85">
        <f>SUM(C68:E68)</f>
        <v>-87243</v>
      </c>
    </row>
    <row r="69" spans="1:6" ht="15" hidden="1">
      <c r="A69" s="30" t="s">
        <v>441</v>
      </c>
      <c r="B69" s="4" t="s">
        <v>320</v>
      </c>
      <c r="C69" s="85"/>
      <c r="D69" s="85"/>
      <c r="E69" s="85"/>
      <c r="F69" s="85"/>
    </row>
    <row r="70" spans="1:6" ht="15" hidden="1">
      <c r="A70" s="10" t="s">
        <v>321</v>
      </c>
      <c r="B70" s="4" t="s">
        <v>322</v>
      </c>
      <c r="C70" s="85"/>
      <c r="D70" s="85"/>
      <c r="E70" s="85"/>
      <c r="F70" s="85"/>
    </row>
    <row r="71" spans="1:6" ht="15" hidden="1">
      <c r="A71" s="30" t="s">
        <v>442</v>
      </c>
      <c r="B71" s="4" t="s">
        <v>323</v>
      </c>
      <c r="C71" s="85"/>
      <c r="D71" s="85"/>
      <c r="E71" s="85"/>
      <c r="F71" s="85"/>
    </row>
    <row r="72" spans="1:6" ht="15">
      <c r="A72" s="12" t="s">
        <v>9</v>
      </c>
      <c r="B72" s="6" t="s">
        <v>324</v>
      </c>
      <c r="C72" s="85">
        <v>50000</v>
      </c>
      <c r="D72" s="85"/>
      <c r="E72" s="85"/>
      <c r="F72" s="85">
        <f>SUM(C72:E72)</f>
        <v>50000</v>
      </c>
    </row>
    <row r="73" spans="1:6" ht="15" hidden="1">
      <c r="A73" s="10" t="s">
        <v>443</v>
      </c>
      <c r="B73" s="4" t="s">
        <v>325</v>
      </c>
      <c r="C73" s="85"/>
      <c r="D73" s="85"/>
      <c r="E73" s="85"/>
      <c r="F73" s="85"/>
    </row>
    <row r="74" spans="1:6" ht="15" hidden="1">
      <c r="A74" s="30" t="s">
        <v>326</v>
      </c>
      <c r="B74" s="4" t="s">
        <v>327</v>
      </c>
      <c r="C74" s="85"/>
      <c r="D74" s="85"/>
      <c r="E74" s="85"/>
      <c r="F74" s="85"/>
    </row>
    <row r="75" spans="1:6" ht="15" hidden="1">
      <c r="A75" s="10" t="s">
        <v>444</v>
      </c>
      <c r="B75" s="4" t="s">
        <v>328</v>
      </c>
      <c r="C75" s="85"/>
      <c r="D75" s="85"/>
      <c r="E75" s="85"/>
      <c r="F75" s="85"/>
    </row>
    <row r="76" spans="1:6" ht="15" hidden="1">
      <c r="A76" s="30" t="s">
        <v>329</v>
      </c>
      <c r="B76" s="4" t="s">
        <v>330</v>
      </c>
      <c r="C76" s="85"/>
      <c r="D76" s="85"/>
      <c r="E76" s="85"/>
      <c r="F76" s="85"/>
    </row>
    <row r="77" spans="1:6" ht="15">
      <c r="A77" s="11" t="s">
        <v>10</v>
      </c>
      <c r="B77" s="6" t="s">
        <v>331</v>
      </c>
      <c r="C77" s="85"/>
      <c r="D77" s="85"/>
      <c r="E77" s="85"/>
      <c r="F77" s="85"/>
    </row>
    <row r="78" spans="1:6" ht="15" hidden="1">
      <c r="A78" s="4" t="s">
        <v>26</v>
      </c>
      <c r="B78" s="4" t="s">
        <v>332</v>
      </c>
      <c r="C78" s="85"/>
      <c r="D78" s="85"/>
      <c r="E78" s="85"/>
      <c r="F78" s="85"/>
    </row>
    <row r="79" spans="1:6" ht="15" hidden="1">
      <c r="A79" s="4" t="s">
        <v>27</v>
      </c>
      <c r="B79" s="4" t="s">
        <v>332</v>
      </c>
      <c r="C79" s="85"/>
      <c r="D79" s="85"/>
      <c r="E79" s="85"/>
      <c r="F79" s="85"/>
    </row>
    <row r="80" spans="1:6" ht="15" hidden="1">
      <c r="A80" s="4" t="s">
        <v>24</v>
      </c>
      <c r="B80" s="4" t="s">
        <v>333</v>
      </c>
      <c r="C80" s="85"/>
      <c r="D80" s="85"/>
      <c r="E80" s="85"/>
      <c r="F80" s="85"/>
    </row>
    <row r="81" spans="1:6" ht="15" hidden="1">
      <c r="A81" s="4" t="s">
        <v>25</v>
      </c>
      <c r="B81" s="4" t="s">
        <v>333</v>
      </c>
      <c r="C81" s="85"/>
      <c r="D81" s="85"/>
      <c r="E81" s="85"/>
      <c r="F81" s="85"/>
    </row>
    <row r="82" spans="1:6" ht="15">
      <c r="A82" s="6" t="s">
        <v>11</v>
      </c>
      <c r="B82" s="6" t="s">
        <v>334</v>
      </c>
      <c r="C82" s="85">
        <v>115953</v>
      </c>
      <c r="D82" s="85"/>
      <c r="E82" s="85"/>
      <c r="F82" s="85">
        <f>SUM(C82:E82)</f>
        <v>115953</v>
      </c>
    </row>
    <row r="83" spans="1:6" ht="15">
      <c r="A83" s="30" t="s">
        <v>335</v>
      </c>
      <c r="B83" s="4" t="s">
        <v>336</v>
      </c>
      <c r="C83" s="85"/>
      <c r="D83" s="85"/>
      <c r="E83" s="85"/>
      <c r="F83" s="85"/>
    </row>
    <row r="84" spans="1:6" ht="15">
      <c r="A84" s="30" t="s">
        <v>337</v>
      </c>
      <c r="B84" s="4" t="s">
        <v>338</v>
      </c>
      <c r="C84" s="85"/>
      <c r="D84" s="85"/>
      <c r="E84" s="85"/>
      <c r="F84" s="85"/>
    </row>
    <row r="85" spans="1:6" ht="15">
      <c r="A85" s="30" t="s">
        <v>339</v>
      </c>
      <c r="B85" s="4" t="s">
        <v>340</v>
      </c>
      <c r="C85" s="85"/>
      <c r="D85" s="85"/>
      <c r="E85" s="85"/>
      <c r="F85" s="85"/>
    </row>
    <row r="86" spans="1:6" ht="15">
      <c r="A86" s="30" t="s">
        <v>341</v>
      </c>
      <c r="B86" s="4" t="s">
        <v>342</v>
      </c>
      <c r="C86" s="85"/>
      <c r="D86" s="85"/>
      <c r="E86" s="85"/>
      <c r="F86" s="85"/>
    </row>
    <row r="87" spans="1:6" ht="15">
      <c r="A87" s="10" t="s">
        <v>445</v>
      </c>
      <c r="B87" s="4" t="s">
        <v>343</v>
      </c>
      <c r="C87" s="85"/>
      <c r="D87" s="85"/>
      <c r="E87" s="85"/>
      <c r="F87" s="85"/>
    </row>
    <row r="88" spans="1:6" ht="15">
      <c r="A88" s="12" t="s">
        <v>12</v>
      </c>
      <c r="B88" s="6" t="s">
        <v>344</v>
      </c>
      <c r="C88" s="81">
        <f>SUM(C72:C87)</f>
        <v>165953</v>
      </c>
      <c r="D88" s="81"/>
      <c r="E88" s="81"/>
      <c r="F88" s="81">
        <f>SUM(C88:E88)</f>
        <v>165953</v>
      </c>
    </row>
    <row r="89" spans="1:6" ht="15">
      <c r="A89" s="10" t="s">
        <v>345</v>
      </c>
      <c r="B89" s="4" t="s">
        <v>346</v>
      </c>
      <c r="C89" s="85"/>
      <c r="D89" s="85"/>
      <c r="E89" s="85"/>
      <c r="F89" s="85"/>
    </row>
    <row r="90" spans="1:6" ht="15">
      <c r="A90" s="10" t="s">
        <v>347</v>
      </c>
      <c r="B90" s="4" t="s">
        <v>348</v>
      </c>
      <c r="C90" s="85"/>
      <c r="D90" s="85"/>
      <c r="E90" s="85"/>
      <c r="F90" s="85"/>
    </row>
    <row r="91" spans="1:6" ht="15">
      <c r="A91" s="30" t="s">
        <v>349</v>
      </c>
      <c r="B91" s="4" t="s">
        <v>350</v>
      </c>
      <c r="C91" s="85"/>
      <c r="D91" s="85"/>
      <c r="E91" s="85"/>
      <c r="F91" s="85"/>
    </row>
    <row r="92" spans="1:6" ht="15">
      <c r="A92" s="30" t="s">
        <v>446</v>
      </c>
      <c r="B92" s="4" t="s">
        <v>351</v>
      </c>
      <c r="C92" s="85"/>
      <c r="D92" s="85"/>
      <c r="E92" s="85"/>
      <c r="F92" s="85"/>
    </row>
    <row r="93" spans="1:6" ht="15">
      <c r="A93" s="11" t="s">
        <v>13</v>
      </c>
      <c r="B93" s="6" t="s">
        <v>352</v>
      </c>
      <c r="C93" s="85"/>
      <c r="D93" s="85"/>
      <c r="E93" s="85"/>
      <c r="F93" s="85"/>
    </row>
    <row r="94" spans="1:6" ht="15">
      <c r="A94" s="12" t="s">
        <v>353</v>
      </c>
      <c r="B94" s="6" t="s">
        <v>354</v>
      </c>
      <c r="C94" s="85"/>
      <c r="D94" s="85"/>
      <c r="E94" s="85"/>
      <c r="F94" s="85"/>
    </row>
    <row r="95" spans="1:6" ht="15.75">
      <c r="A95" s="33" t="s">
        <v>14</v>
      </c>
      <c r="B95" s="34" t="s">
        <v>355</v>
      </c>
      <c r="C95" s="81">
        <f>C88+C93+C94</f>
        <v>165953</v>
      </c>
      <c r="D95" s="81"/>
      <c r="E95" s="81"/>
      <c r="F95" s="81">
        <f>SUM(C95:E95)</f>
        <v>165953</v>
      </c>
    </row>
    <row r="96" spans="1:6" ht="15.75">
      <c r="A96" s="37" t="s">
        <v>448</v>
      </c>
      <c r="B96" s="38"/>
      <c r="C96" s="81">
        <f>C66+C95</f>
        <v>1935320</v>
      </c>
      <c r="D96" s="81">
        <f>D95+D66</f>
        <v>31720</v>
      </c>
      <c r="E96" s="81">
        <f>E95+E66</f>
        <v>948</v>
      </c>
      <c r="F96" s="81">
        <f>F95+F66</f>
        <v>1967988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2/2016.(II.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77" sqref="C77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94" t="s">
        <v>453</v>
      </c>
      <c r="B1" s="195"/>
      <c r="C1" s="195"/>
      <c r="D1" s="195"/>
      <c r="E1" s="195"/>
      <c r="F1" s="196"/>
    </row>
    <row r="2" spans="1:6" ht="18.75" customHeight="1">
      <c r="A2" s="193" t="s">
        <v>16</v>
      </c>
      <c r="B2" s="198"/>
      <c r="C2" s="198"/>
      <c r="D2" s="198"/>
      <c r="E2" s="198"/>
      <c r="F2" s="196"/>
    </row>
    <row r="3" ht="18">
      <c r="A3" s="40"/>
    </row>
    <row r="4" ht="15">
      <c r="A4" t="s">
        <v>23</v>
      </c>
    </row>
    <row r="5" spans="1:6" ht="45">
      <c r="A5" s="1" t="s">
        <v>69</v>
      </c>
      <c r="B5" s="2" t="s">
        <v>70</v>
      </c>
      <c r="C5" s="47" t="s">
        <v>19</v>
      </c>
      <c r="D5" s="47" t="s">
        <v>20</v>
      </c>
      <c r="E5" s="47" t="s">
        <v>21</v>
      </c>
      <c r="F5" s="56" t="s">
        <v>45</v>
      </c>
    </row>
    <row r="6" spans="1:6" ht="15" hidden="1">
      <c r="A6" s="21" t="s">
        <v>71</v>
      </c>
      <c r="B6" s="22" t="s">
        <v>72</v>
      </c>
      <c r="C6" s="35"/>
      <c r="D6" s="35"/>
      <c r="E6" s="35"/>
      <c r="F6" s="20"/>
    </row>
    <row r="7" spans="1:6" ht="15" hidden="1">
      <c r="A7" s="21" t="s">
        <v>73</v>
      </c>
      <c r="B7" s="23" t="s">
        <v>74</v>
      </c>
      <c r="C7" s="35"/>
      <c r="D7" s="35"/>
      <c r="E7" s="35"/>
      <c r="F7" s="20"/>
    </row>
    <row r="8" spans="1:6" ht="15" hidden="1">
      <c r="A8" s="21" t="s">
        <v>75</v>
      </c>
      <c r="B8" s="23" t="s">
        <v>76</v>
      </c>
      <c r="C8" s="35"/>
      <c r="D8" s="35"/>
      <c r="E8" s="35"/>
      <c r="F8" s="20"/>
    </row>
    <row r="9" spans="1:6" ht="15" hidden="1">
      <c r="A9" s="24" t="s">
        <v>77</v>
      </c>
      <c r="B9" s="23" t="s">
        <v>78</v>
      </c>
      <c r="C9" s="35"/>
      <c r="D9" s="35"/>
      <c r="E9" s="35"/>
      <c r="F9" s="20"/>
    </row>
    <row r="10" spans="1:6" ht="15" hidden="1">
      <c r="A10" s="24" t="s">
        <v>79</v>
      </c>
      <c r="B10" s="23" t="s">
        <v>80</v>
      </c>
      <c r="C10" s="35"/>
      <c r="D10" s="35"/>
      <c r="E10" s="35"/>
      <c r="F10" s="20"/>
    </row>
    <row r="11" spans="1:6" ht="15" hidden="1">
      <c r="A11" s="24" t="s">
        <v>81</v>
      </c>
      <c r="B11" s="23" t="s">
        <v>82</v>
      </c>
      <c r="C11" s="35"/>
      <c r="D11" s="35"/>
      <c r="E11" s="35"/>
      <c r="F11" s="20"/>
    </row>
    <row r="12" spans="1:6" ht="15" hidden="1">
      <c r="A12" s="24" t="s">
        <v>83</v>
      </c>
      <c r="B12" s="23" t="s">
        <v>84</v>
      </c>
      <c r="C12" s="35"/>
      <c r="D12" s="35"/>
      <c r="E12" s="35"/>
      <c r="F12" s="20"/>
    </row>
    <row r="13" spans="1:6" ht="15" hidden="1">
      <c r="A13" s="24" t="s">
        <v>85</v>
      </c>
      <c r="B13" s="23" t="s">
        <v>86</v>
      </c>
      <c r="C13" s="35"/>
      <c r="D13" s="35"/>
      <c r="E13" s="35"/>
      <c r="F13" s="20"/>
    </row>
    <row r="14" spans="1:6" ht="15" hidden="1">
      <c r="A14" s="4" t="s">
        <v>87</v>
      </c>
      <c r="B14" s="23" t="s">
        <v>88</v>
      </c>
      <c r="C14" s="35"/>
      <c r="D14" s="35"/>
      <c r="E14" s="35"/>
      <c r="F14" s="20"/>
    </row>
    <row r="15" spans="1:6" ht="15" hidden="1">
      <c r="A15" s="4" t="s">
        <v>89</v>
      </c>
      <c r="B15" s="23" t="s">
        <v>90</v>
      </c>
      <c r="C15" s="35"/>
      <c r="D15" s="35"/>
      <c r="E15" s="35"/>
      <c r="F15" s="20"/>
    </row>
    <row r="16" spans="1:6" ht="15" hidden="1">
      <c r="A16" s="4" t="s">
        <v>91</v>
      </c>
      <c r="B16" s="23" t="s">
        <v>92</v>
      </c>
      <c r="C16" s="35"/>
      <c r="D16" s="35"/>
      <c r="E16" s="35"/>
      <c r="F16" s="20"/>
    </row>
    <row r="17" spans="1:6" ht="15" hidden="1">
      <c r="A17" s="4" t="s">
        <v>93</v>
      </c>
      <c r="B17" s="23" t="s">
        <v>94</v>
      </c>
      <c r="C17" s="35"/>
      <c r="D17" s="35"/>
      <c r="E17" s="35"/>
      <c r="F17" s="20"/>
    </row>
    <row r="18" spans="1:6" ht="15" hidden="1">
      <c r="A18" s="4" t="s">
        <v>378</v>
      </c>
      <c r="B18" s="23" t="s">
        <v>95</v>
      </c>
      <c r="C18" s="35"/>
      <c r="D18" s="35"/>
      <c r="E18" s="35"/>
      <c r="F18" s="20"/>
    </row>
    <row r="19" spans="1:6" ht="15">
      <c r="A19" s="25" t="s">
        <v>356</v>
      </c>
      <c r="B19" s="26" t="s">
        <v>96</v>
      </c>
      <c r="C19" s="94">
        <v>196291</v>
      </c>
      <c r="D19" s="94"/>
      <c r="E19" s="94"/>
      <c r="F19" s="95">
        <f>SUM(C19:E19)</f>
        <v>196291</v>
      </c>
    </row>
    <row r="20" spans="1:6" ht="15" hidden="1">
      <c r="A20" s="4" t="s">
        <v>97</v>
      </c>
      <c r="B20" s="23" t="s">
        <v>98</v>
      </c>
      <c r="C20" s="94"/>
      <c r="D20" s="94"/>
      <c r="E20" s="94"/>
      <c r="F20" s="95"/>
    </row>
    <row r="21" spans="1:6" ht="15" hidden="1">
      <c r="A21" s="4" t="s">
        <v>99</v>
      </c>
      <c r="B21" s="23" t="s">
        <v>100</v>
      </c>
      <c r="C21" s="94"/>
      <c r="D21" s="94"/>
      <c r="E21" s="94"/>
      <c r="F21" s="95"/>
    </row>
    <row r="22" spans="1:6" ht="15" hidden="1">
      <c r="A22" s="5" t="s">
        <v>101</v>
      </c>
      <c r="B22" s="23" t="s">
        <v>102</v>
      </c>
      <c r="C22" s="94"/>
      <c r="D22" s="94"/>
      <c r="E22" s="94"/>
      <c r="F22" s="95"/>
    </row>
    <row r="23" spans="1:6" ht="15">
      <c r="A23" s="6" t="s">
        <v>357</v>
      </c>
      <c r="B23" s="26" t="s">
        <v>103</v>
      </c>
      <c r="C23" s="94">
        <v>14838</v>
      </c>
      <c r="D23" s="94">
        <v>16064</v>
      </c>
      <c r="E23" s="94"/>
      <c r="F23" s="95">
        <f>SUM(C23:E23)</f>
        <v>30902</v>
      </c>
    </row>
    <row r="24" spans="1:6" ht="15">
      <c r="A24" s="43" t="s">
        <v>408</v>
      </c>
      <c r="B24" s="44" t="s">
        <v>104</v>
      </c>
      <c r="C24" s="96">
        <f>SUM(C19:C23)</f>
        <v>211129</v>
      </c>
      <c r="D24" s="96">
        <f>SUM(D23)</f>
        <v>16064</v>
      </c>
      <c r="E24" s="94"/>
      <c r="F24" s="96">
        <f>SUM(C24:E24)</f>
        <v>227193</v>
      </c>
    </row>
    <row r="25" spans="1:6" ht="15">
      <c r="A25" s="32" t="s">
        <v>379</v>
      </c>
      <c r="B25" s="44" t="s">
        <v>105</v>
      </c>
      <c r="C25" s="96">
        <v>34344</v>
      </c>
      <c r="D25" s="96">
        <v>4337</v>
      </c>
      <c r="E25" s="94"/>
      <c r="F25" s="96">
        <f>SUM(C25:E25)</f>
        <v>38681</v>
      </c>
    </row>
    <row r="26" spans="1:6" ht="15" hidden="1">
      <c r="A26" s="4" t="s">
        <v>106</v>
      </c>
      <c r="B26" s="23" t="s">
        <v>107</v>
      </c>
      <c r="C26" s="94"/>
      <c r="D26" s="94"/>
      <c r="E26" s="94"/>
      <c r="F26" s="95"/>
    </row>
    <row r="27" spans="1:6" ht="15" hidden="1">
      <c r="A27" s="4" t="s">
        <v>108</v>
      </c>
      <c r="B27" s="23" t="s">
        <v>109</v>
      </c>
      <c r="C27" s="94"/>
      <c r="D27" s="94"/>
      <c r="E27" s="94"/>
      <c r="F27" s="95"/>
    </row>
    <row r="28" spans="1:6" ht="15" hidden="1">
      <c r="A28" s="4" t="s">
        <v>110</v>
      </c>
      <c r="B28" s="23" t="s">
        <v>111</v>
      </c>
      <c r="C28" s="94"/>
      <c r="D28" s="94"/>
      <c r="E28" s="94"/>
      <c r="F28" s="95"/>
    </row>
    <row r="29" spans="1:6" ht="15">
      <c r="A29" s="6" t="s">
        <v>358</v>
      </c>
      <c r="B29" s="26" t="s">
        <v>112</v>
      </c>
      <c r="C29" s="94">
        <v>27364</v>
      </c>
      <c r="D29" s="94">
        <v>5300</v>
      </c>
      <c r="E29" s="94">
        <v>380</v>
      </c>
      <c r="F29" s="95">
        <f>SUM(C29:E29)</f>
        <v>33044</v>
      </c>
    </row>
    <row r="30" spans="1:6" ht="15" hidden="1">
      <c r="A30" s="4" t="s">
        <v>113</v>
      </c>
      <c r="B30" s="23" t="s">
        <v>114</v>
      </c>
      <c r="C30" s="94"/>
      <c r="D30" s="94"/>
      <c r="E30" s="94"/>
      <c r="F30" s="95"/>
    </row>
    <row r="31" spans="1:6" ht="15" hidden="1">
      <c r="A31" s="4" t="s">
        <v>115</v>
      </c>
      <c r="B31" s="23" t="s">
        <v>116</v>
      </c>
      <c r="C31" s="94"/>
      <c r="D31" s="94"/>
      <c r="E31" s="94"/>
      <c r="F31" s="95"/>
    </row>
    <row r="32" spans="1:6" ht="15" customHeight="1">
      <c r="A32" s="6" t="s">
        <v>409</v>
      </c>
      <c r="B32" s="26" t="s">
        <v>117</v>
      </c>
      <c r="C32" s="94">
        <v>2342</v>
      </c>
      <c r="D32" s="94"/>
      <c r="E32" s="94">
        <v>130</v>
      </c>
      <c r="F32" s="95">
        <f>SUM(C32:E32)</f>
        <v>2472</v>
      </c>
    </row>
    <row r="33" spans="1:6" ht="15" hidden="1">
      <c r="A33" s="4" t="s">
        <v>118</v>
      </c>
      <c r="B33" s="23" t="s">
        <v>119</v>
      </c>
      <c r="C33" s="94"/>
      <c r="D33" s="94"/>
      <c r="E33" s="94"/>
      <c r="F33" s="95"/>
    </row>
    <row r="34" spans="1:6" ht="15" hidden="1">
      <c r="A34" s="4" t="s">
        <v>120</v>
      </c>
      <c r="B34" s="23" t="s">
        <v>121</v>
      </c>
      <c r="C34" s="94"/>
      <c r="D34" s="94"/>
      <c r="E34" s="94"/>
      <c r="F34" s="95"/>
    </row>
    <row r="35" spans="1:6" ht="15" hidden="1">
      <c r="A35" s="4" t="s">
        <v>380</v>
      </c>
      <c r="B35" s="23" t="s">
        <v>122</v>
      </c>
      <c r="C35" s="94"/>
      <c r="D35" s="94"/>
      <c r="E35" s="94"/>
      <c r="F35" s="95"/>
    </row>
    <row r="36" spans="1:6" ht="15" hidden="1">
      <c r="A36" s="4" t="s">
        <v>123</v>
      </c>
      <c r="B36" s="23" t="s">
        <v>124</v>
      </c>
      <c r="C36" s="94"/>
      <c r="D36" s="94"/>
      <c r="E36" s="94"/>
      <c r="F36" s="95"/>
    </row>
    <row r="37" spans="1:6" ht="15" hidden="1">
      <c r="A37" s="8" t="s">
        <v>381</v>
      </c>
      <c r="B37" s="23" t="s">
        <v>125</v>
      </c>
      <c r="C37" s="94"/>
      <c r="D37" s="94"/>
      <c r="E37" s="94"/>
      <c r="F37" s="95"/>
    </row>
    <row r="38" spans="1:6" ht="15" hidden="1">
      <c r="A38" s="5" t="s">
        <v>126</v>
      </c>
      <c r="B38" s="23" t="s">
        <v>127</v>
      </c>
      <c r="C38" s="94"/>
      <c r="D38" s="94"/>
      <c r="E38" s="94"/>
      <c r="F38" s="95"/>
    </row>
    <row r="39" spans="1:6" ht="15" hidden="1">
      <c r="A39" s="4" t="s">
        <v>382</v>
      </c>
      <c r="B39" s="23" t="s">
        <v>128</v>
      </c>
      <c r="C39" s="94"/>
      <c r="D39" s="94"/>
      <c r="E39" s="94"/>
      <c r="F39" s="95"/>
    </row>
    <row r="40" spans="1:6" ht="15">
      <c r="A40" s="6" t="s">
        <v>359</v>
      </c>
      <c r="B40" s="26" t="s">
        <v>129</v>
      </c>
      <c r="C40" s="94">
        <v>243535</v>
      </c>
      <c r="D40" s="94"/>
      <c r="E40" s="94">
        <v>160</v>
      </c>
      <c r="F40" s="95">
        <f>SUM(C40:E40)</f>
        <v>243695</v>
      </c>
    </row>
    <row r="41" spans="1:6" ht="15" hidden="1">
      <c r="A41" s="4" t="s">
        <v>130</v>
      </c>
      <c r="B41" s="23" t="s">
        <v>131</v>
      </c>
      <c r="C41" s="94"/>
      <c r="D41" s="94"/>
      <c r="E41" s="94"/>
      <c r="F41" s="95"/>
    </row>
    <row r="42" spans="1:6" ht="15" hidden="1">
      <c r="A42" s="4" t="s">
        <v>132</v>
      </c>
      <c r="B42" s="23" t="s">
        <v>133</v>
      </c>
      <c r="C42" s="94"/>
      <c r="D42" s="94"/>
      <c r="E42" s="94"/>
      <c r="F42" s="95"/>
    </row>
    <row r="43" spans="1:6" ht="15">
      <c r="A43" s="6" t="s">
        <v>360</v>
      </c>
      <c r="B43" s="26" t="s">
        <v>134</v>
      </c>
      <c r="C43" s="94">
        <v>1325</v>
      </c>
      <c r="D43" s="94"/>
      <c r="E43" s="94"/>
      <c r="F43" s="95">
        <f>SUM(C43:E43)</f>
        <v>1325</v>
      </c>
    </row>
    <row r="44" spans="1:6" ht="15" hidden="1">
      <c r="A44" s="4" t="s">
        <v>135</v>
      </c>
      <c r="B44" s="23" t="s">
        <v>136</v>
      </c>
      <c r="C44" s="94"/>
      <c r="D44" s="94"/>
      <c r="E44" s="94"/>
      <c r="F44" s="95"/>
    </row>
    <row r="45" spans="1:6" ht="15" hidden="1">
      <c r="A45" s="4" t="s">
        <v>137</v>
      </c>
      <c r="B45" s="23" t="s">
        <v>138</v>
      </c>
      <c r="C45" s="94"/>
      <c r="D45" s="94"/>
      <c r="E45" s="94"/>
      <c r="F45" s="95"/>
    </row>
    <row r="46" spans="1:6" ht="15" hidden="1">
      <c r="A46" s="4" t="s">
        <v>383</v>
      </c>
      <c r="B46" s="23" t="s">
        <v>139</v>
      </c>
      <c r="C46" s="94"/>
      <c r="D46" s="94"/>
      <c r="E46" s="94"/>
      <c r="F46" s="95"/>
    </row>
    <row r="47" spans="1:6" ht="15" hidden="1">
      <c r="A47" s="4" t="s">
        <v>384</v>
      </c>
      <c r="B47" s="23" t="s">
        <v>140</v>
      </c>
      <c r="C47" s="94"/>
      <c r="D47" s="94"/>
      <c r="E47" s="94"/>
      <c r="F47" s="95"/>
    </row>
    <row r="48" spans="1:6" ht="15" hidden="1">
      <c r="A48" s="4" t="s">
        <v>141</v>
      </c>
      <c r="B48" s="23" t="s">
        <v>142</v>
      </c>
      <c r="C48" s="94"/>
      <c r="D48" s="94"/>
      <c r="E48" s="94"/>
      <c r="F48" s="95"/>
    </row>
    <row r="49" spans="1:6" ht="15">
      <c r="A49" s="6" t="s">
        <v>361</v>
      </c>
      <c r="B49" s="26" t="s">
        <v>143</v>
      </c>
      <c r="C49" s="94">
        <v>76593</v>
      </c>
      <c r="D49" s="94"/>
      <c r="E49" s="94">
        <v>200</v>
      </c>
      <c r="F49" s="95">
        <f>SUM(C49:E49)</f>
        <v>76793</v>
      </c>
    </row>
    <row r="50" spans="1:6" ht="15">
      <c r="A50" s="32" t="s">
        <v>362</v>
      </c>
      <c r="B50" s="44" t="s">
        <v>144</v>
      </c>
      <c r="C50" s="96">
        <f>SUM(C29:C49)</f>
        <v>351159</v>
      </c>
      <c r="D50" s="96">
        <f>SUM(D29:D49)</f>
        <v>5300</v>
      </c>
      <c r="E50" s="96">
        <f>SUM(E29:E49)</f>
        <v>870</v>
      </c>
      <c r="F50" s="96">
        <f>SUM(F29:F49)</f>
        <v>357329</v>
      </c>
    </row>
    <row r="51" spans="1:6" ht="15" hidden="1">
      <c r="A51" s="10" t="s">
        <v>145</v>
      </c>
      <c r="B51" s="23" t="s">
        <v>146</v>
      </c>
      <c r="C51" s="94"/>
      <c r="D51" s="94"/>
      <c r="E51" s="94"/>
      <c r="F51" s="95"/>
    </row>
    <row r="52" spans="1:6" ht="15" hidden="1">
      <c r="A52" s="10" t="s">
        <v>363</v>
      </c>
      <c r="B52" s="23" t="s">
        <v>147</v>
      </c>
      <c r="C52" s="94"/>
      <c r="D52" s="94"/>
      <c r="E52" s="94"/>
      <c r="F52" s="95"/>
    </row>
    <row r="53" spans="1:6" ht="15" hidden="1">
      <c r="A53" s="13" t="s">
        <v>385</v>
      </c>
      <c r="B53" s="23" t="s">
        <v>148</v>
      </c>
      <c r="C53" s="94"/>
      <c r="D53" s="94"/>
      <c r="E53" s="94"/>
      <c r="F53" s="95"/>
    </row>
    <row r="54" spans="1:6" ht="15" hidden="1">
      <c r="A54" s="13" t="s">
        <v>386</v>
      </c>
      <c r="B54" s="23" t="s">
        <v>149</v>
      </c>
      <c r="C54" s="94"/>
      <c r="D54" s="94"/>
      <c r="E54" s="94"/>
      <c r="F54" s="95"/>
    </row>
    <row r="55" spans="1:6" ht="15" hidden="1">
      <c r="A55" s="13" t="s">
        <v>387</v>
      </c>
      <c r="B55" s="23" t="s">
        <v>150</v>
      </c>
      <c r="C55" s="94"/>
      <c r="D55" s="94"/>
      <c r="E55" s="94"/>
      <c r="F55" s="95"/>
    </row>
    <row r="56" spans="1:6" ht="15" hidden="1">
      <c r="A56" s="10" t="s">
        <v>388</v>
      </c>
      <c r="B56" s="23" t="s">
        <v>151</v>
      </c>
      <c r="C56" s="94"/>
      <c r="D56" s="94"/>
      <c r="E56" s="94"/>
      <c r="F56" s="95"/>
    </row>
    <row r="57" spans="1:6" ht="15" hidden="1">
      <c r="A57" s="10" t="s">
        <v>389</v>
      </c>
      <c r="B57" s="23" t="s">
        <v>152</v>
      </c>
      <c r="C57" s="94"/>
      <c r="D57" s="94"/>
      <c r="E57" s="94"/>
      <c r="F57" s="95"/>
    </row>
    <row r="58" spans="1:6" ht="15" hidden="1">
      <c r="A58" s="10" t="s">
        <v>390</v>
      </c>
      <c r="B58" s="23" t="s">
        <v>153</v>
      </c>
      <c r="C58" s="94"/>
      <c r="D58" s="94"/>
      <c r="E58" s="94"/>
      <c r="F58" s="95"/>
    </row>
    <row r="59" spans="1:6" ht="15">
      <c r="A59" s="41" t="s">
        <v>365</v>
      </c>
      <c r="B59" s="44" t="s">
        <v>154</v>
      </c>
      <c r="C59" s="96">
        <v>84223</v>
      </c>
      <c r="D59" s="96"/>
      <c r="E59" s="96"/>
      <c r="F59" s="96">
        <f>SUM(C59:E59)</f>
        <v>84223</v>
      </c>
    </row>
    <row r="60" spans="1:6" ht="15">
      <c r="A60" s="9" t="s">
        <v>391</v>
      </c>
      <c r="B60" s="23" t="s">
        <v>155</v>
      </c>
      <c r="C60" s="94"/>
      <c r="D60" s="94"/>
      <c r="E60" s="94"/>
      <c r="F60" s="95"/>
    </row>
    <row r="61" spans="1:6" ht="15">
      <c r="A61" s="9" t="s">
        <v>156</v>
      </c>
      <c r="B61" s="23" t="s">
        <v>157</v>
      </c>
      <c r="C61" s="94">
        <v>110951</v>
      </c>
      <c r="D61" s="94"/>
      <c r="E61" s="94"/>
      <c r="F61" s="95">
        <f>SUM(C61:E61)</f>
        <v>110951</v>
      </c>
    </row>
    <row r="62" spans="1:6" ht="15">
      <c r="A62" s="9" t="s">
        <v>158</v>
      </c>
      <c r="B62" s="23" t="s">
        <v>159</v>
      </c>
      <c r="C62" s="94"/>
      <c r="D62" s="94"/>
      <c r="E62" s="94"/>
      <c r="F62" s="95"/>
    </row>
    <row r="63" spans="1:6" ht="15">
      <c r="A63" s="9" t="s">
        <v>366</v>
      </c>
      <c r="B63" s="23" t="s">
        <v>160</v>
      </c>
      <c r="C63" s="94"/>
      <c r="D63" s="94"/>
      <c r="E63" s="94"/>
      <c r="F63" s="95"/>
    </row>
    <row r="64" spans="1:6" ht="15">
      <c r="A64" s="9" t="s">
        <v>392</v>
      </c>
      <c r="B64" s="23" t="s">
        <v>161</v>
      </c>
      <c r="C64" s="94"/>
      <c r="D64" s="94"/>
      <c r="E64" s="94"/>
      <c r="F64" s="95"/>
    </row>
    <row r="65" spans="1:6" ht="15">
      <c r="A65" s="9" t="s">
        <v>367</v>
      </c>
      <c r="B65" s="23" t="s">
        <v>162</v>
      </c>
      <c r="C65" s="94">
        <v>188132</v>
      </c>
      <c r="D65" s="94">
        <v>100</v>
      </c>
      <c r="E65" s="94"/>
      <c r="F65" s="95">
        <f>SUM(C65:E65)</f>
        <v>188232</v>
      </c>
    </row>
    <row r="66" spans="1:6" ht="15">
      <c r="A66" s="9" t="s">
        <v>393</v>
      </c>
      <c r="B66" s="23" t="s">
        <v>163</v>
      </c>
      <c r="C66" s="94"/>
      <c r="D66" s="94"/>
      <c r="E66" s="94"/>
      <c r="F66" s="95"/>
    </row>
    <row r="67" spans="1:6" ht="15">
      <c r="A67" s="9" t="s">
        <v>394</v>
      </c>
      <c r="B67" s="23" t="s">
        <v>164</v>
      </c>
      <c r="C67" s="94"/>
      <c r="D67" s="94"/>
      <c r="E67" s="94"/>
      <c r="F67" s="95"/>
    </row>
    <row r="68" spans="1:6" ht="15">
      <c r="A68" s="9" t="s">
        <v>165</v>
      </c>
      <c r="B68" s="23" t="s">
        <v>166</v>
      </c>
      <c r="C68" s="94"/>
      <c r="D68" s="94"/>
      <c r="E68" s="94"/>
      <c r="F68" s="95"/>
    </row>
    <row r="69" spans="1:6" ht="15">
      <c r="A69" s="14" t="s">
        <v>167</v>
      </c>
      <c r="B69" s="23" t="s">
        <v>168</v>
      </c>
      <c r="C69" s="94"/>
      <c r="D69" s="94"/>
      <c r="E69" s="94"/>
      <c r="F69" s="95"/>
    </row>
    <row r="70" spans="1:6" ht="15">
      <c r="A70" s="9" t="s">
        <v>395</v>
      </c>
      <c r="B70" s="23" t="s">
        <v>170</v>
      </c>
      <c r="C70" s="94">
        <v>38398</v>
      </c>
      <c r="D70" s="94">
        <v>10445</v>
      </c>
      <c r="E70" s="94"/>
      <c r="F70" s="95">
        <f>SUM(C70:E70)</f>
        <v>48843</v>
      </c>
    </row>
    <row r="71" spans="1:6" ht="15">
      <c r="A71" s="14" t="s">
        <v>30</v>
      </c>
      <c r="B71" s="23" t="s">
        <v>465</v>
      </c>
      <c r="C71" s="94">
        <v>12837</v>
      </c>
      <c r="D71" s="94"/>
      <c r="E71" s="94"/>
      <c r="F71" s="95">
        <f>SUM(C71:E71)</f>
        <v>12837</v>
      </c>
    </row>
    <row r="72" spans="1:6" ht="15">
      <c r="A72" s="14" t="s">
        <v>31</v>
      </c>
      <c r="B72" s="23" t="s">
        <v>465</v>
      </c>
      <c r="C72" s="94"/>
      <c r="D72" s="94"/>
      <c r="E72" s="94"/>
      <c r="F72" s="95"/>
    </row>
    <row r="73" spans="1:6" ht="15">
      <c r="A73" s="41" t="s">
        <v>368</v>
      </c>
      <c r="B73" s="44" t="s">
        <v>171</v>
      </c>
      <c r="C73" s="96">
        <f>SUM(C60:C72)</f>
        <v>350318</v>
      </c>
      <c r="D73" s="96">
        <f>SUM(D60:D72)</f>
        <v>10545</v>
      </c>
      <c r="E73" s="96"/>
      <c r="F73" s="96">
        <f>SUM(F60:F72)</f>
        <v>360863</v>
      </c>
    </row>
    <row r="74" spans="1:6" ht="15.75">
      <c r="A74" s="45" t="s">
        <v>18</v>
      </c>
      <c r="B74" s="44"/>
      <c r="C74" s="96">
        <f>C73+C59+C50+C25+C24</f>
        <v>1031173</v>
      </c>
      <c r="D74" s="96">
        <f>D73+D59+D50+D25+D24</f>
        <v>36246</v>
      </c>
      <c r="E74" s="96">
        <f>E73+E59+E50+E25+E24</f>
        <v>870</v>
      </c>
      <c r="F74" s="96">
        <f>F73+F59+F50+F25+F24</f>
        <v>1068289</v>
      </c>
    </row>
    <row r="75" spans="1:6" ht="15">
      <c r="A75" s="27" t="s">
        <v>172</v>
      </c>
      <c r="B75" s="23" t="s">
        <v>173</v>
      </c>
      <c r="C75" s="94"/>
      <c r="D75" s="94"/>
      <c r="E75" s="94"/>
      <c r="F75" s="95"/>
    </row>
    <row r="76" spans="1:6" ht="15">
      <c r="A76" s="27" t="s">
        <v>396</v>
      </c>
      <c r="B76" s="23" t="s">
        <v>174</v>
      </c>
      <c r="C76" s="94">
        <v>46869</v>
      </c>
      <c r="D76" s="94"/>
      <c r="E76" s="94"/>
      <c r="F76" s="95">
        <f>SUM(C76:E76)</f>
        <v>46869</v>
      </c>
    </row>
    <row r="77" spans="1:6" ht="15">
      <c r="A77" s="27" t="s">
        <v>175</v>
      </c>
      <c r="B77" s="23" t="s">
        <v>176</v>
      </c>
      <c r="C77" s="94">
        <v>490</v>
      </c>
      <c r="D77" s="94"/>
      <c r="E77" s="94"/>
      <c r="F77" s="95">
        <f>SUM(C77:E77)</f>
        <v>490</v>
      </c>
    </row>
    <row r="78" spans="1:6" ht="15">
      <c r="A78" s="27" t="s">
        <v>177</v>
      </c>
      <c r="B78" s="23" t="s">
        <v>178</v>
      </c>
      <c r="C78" s="94">
        <v>12039</v>
      </c>
      <c r="D78" s="94"/>
      <c r="E78" s="94"/>
      <c r="F78" s="95">
        <f>SUM(C78:E78)</f>
        <v>12039</v>
      </c>
    </row>
    <row r="79" spans="1:6" ht="15">
      <c r="A79" s="5" t="s">
        <v>179</v>
      </c>
      <c r="B79" s="23" t="s">
        <v>180</v>
      </c>
      <c r="C79" s="94"/>
      <c r="D79" s="94"/>
      <c r="E79" s="94"/>
      <c r="F79" s="95">
        <f>SUM(C79:E79)</f>
        <v>0</v>
      </c>
    </row>
    <row r="80" spans="1:6" ht="15">
      <c r="A80" s="5" t="s">
        <v>181</v>
      </c>
      <c r="B80" s="23" t="s">
        <v>182</v>
      </c>
      <c r="C80" s="94"/>
      <c r="D80" s="94"/>
      <c r="E80" s="94"/>
      <c r="F80" s="95"/>
    </row>
    <row r="81" spans="1:6" ht="15">
      <c r="A81" s="5" t="s">
        <v>183</v>
      </c>
      <c r="B81" s="23" t="s">
        <v>184</v>
      </c>
      <c r="C81" s="94">
        <v>16039</v>
      </c>
      <c r="D81" s="94"/>
      <c r="E81" s="94"/>
      <c r="F81" s="95">
        <f>SUM(C81:E81)</f>
        <v>16039</v>
      </c>
    </row>
    <row r="82" spans="1:6" ht="15">
      <c r="A82" s="42" t="s">
        <v>369</v>
      </c>
      <c r="B82" s="44" t="s">
        <v>185</v>
      </c>
      <c r="C82" s="96">
        <f>SUM(C75:C81)</f>
        <v>75437</v>
      </c>
      <c r="D82" s="96"/>
      <c r="E82" s="96"/>
      <c r="F82" s="96">
        <f>SUM(F75:F81)</f>
        <v>75437</v>
      </c>
    </row>
    <row r="83" spans="1:6" ht="15">
      <c r="A83" s="10" t="s">
        <v>186</v>
      </c>
      <c r="B83" s="23" t="s">
        <v>187</v>
      </c>
      <c r="C83" s="94">
        <v>225226</v>
      </c>
      <c r="D83" s="94"/>
      <c r="E83" s="94"/>
      <c r="F83" s="95">
        <f>SUM(C83:E83)</f>
        <v>225226</v>
      </c>
    </row>
    <row r="84" spans="1:6" ht="15">
      <c r="A84" s="10" t="s">
        <v>188</v>
      </c>
      <c r="B84" s="23" t="s">
        <v>189</v>
      </c>
      <c r="C84" s="94"/>
      <c r="D84" s="94"/>
      <c r="E84" s="94"/>
      <c r="F84" s="95"/>
    </row>
    <row r="85" spans="1:6" ht="15">
      <c r="A85" s="10" t="s">
        <v>190</v>
      </c>
      <c r="B85" s="23" t="s">
        <v>191</v>
      </c>
      <c r="C85" s="94"/>
      <c r="D85" s="94"/>
      <c r="E85" s="94"/>
      <c r="F85" s="95"/>
    </row>
    <row r="86" spans="1:6" ht="15">
      <c r="A86" s="10" t="s">
        <v>192</v>
      </c>
      <c r="B86" s="23" t="s">
        <v>193</v>
      </c>
      <c r="C86" s="94">
        <v>60767</v>
      </c>
      <c r="D86" s="94"/>
      <c r="E86" s="94"/>
      <c r="F86" s="95">
        <f>SUM(C86:E86)</f>
        <v>60767</v>
      </c>
    </row>
    <row r="87" spans="1:6" ht="15">
      <c r="A87" s="41" t="s">
        <v>370</v>
      </c>
      <c r="B87" s="44" t="s">
        <v>194</v>
      </c>
      <c r="C87" s="96">
        <f>SUM(C83:C86)</f>
        <v>285993</v>
      </c>
      <c r="D87" s="96"/>
      <c r="E87" s="96"/>
      <c r="F87" s="96">
        <f>SUM(F83:F86)</f>
        <v>285993</v>
      </c>
    </row>
    <row r="88" spans="1:6" ht="30">
      <c r="A88" s="10" t="s">
        <v>195</v>
      </c>
      <c r="B88" s="23" t="s">
        <v>196</v>
      </c>
      <c r="C88" s="94"/>
      <c r="D88" s="94"/>
      <c r="E88" s="94"/>
      <c r="F88" s="95"/>
    </row>
    <row r="89" spans="1:6" ht="15">
      <c r="A89" s="10" t="s">
        <v>397</v>
      </c>
      <c r="B89" s="23" t="s">
        <v>197</v>
      </c>
      <c r="C89" s="94"/>
      <c r="D89" s="94"/>
      <c r="E89" s="94"/>
      <c r="F89" s="95"/>
    </row>
    <row r="90" spans="1:6" ht="30">
      <c r="A90" s="10" t="s">
        <v>398</v>
      </c>
      <c r="B90" s="23" t="s">
        <v>198</v>
      </c>
      <c r="C90" s="94"/>
      <c r="D90" s="94"/>
      <c r="E90" s="94"/>
      <c r="F90" s="95"/>
    </row>
    <row r="91" spans="1:6" ht="15">
      <c r="A91" s="10" t="s">
        <v>399</v>
      </c>
      <c r="B91" s="23" t="s">
        <v>199</v>
      </c>
      <c r="C91" s="94">
        <v>3380</v>
      </c>
      <c r="D91" s="94"/>
      <c r="E91" s="94"/>
      <c r="F91" s="95">
        <f>SUM(C91:E91)</f>
        <v>3380</v>
      </c>
    </row>
    <row r="92" spans="1:6" ht="30">
      <c r="A92" s="10" t="s">
        <v>400</v>
      </c>
      <c r="B92" s="23" t="s">
        <v>200</v>
      </c>
      <c r="C92" s="94"/>
      <c r="D92" s="94"/>
      <c r="E92" s="94"/>
      <c r="F92" s="95"/>
    </row>
    <row r="93" spans="1:6" ht="15">
      <c r="A93" s="10" t="s">
        <v>401</v>
      </c>
      <c r="B93" s="23" t="s">
        <v>201</v>
      </c>
      <c r="C93" s="94"/>
      <c r="D93" s="94"/>
      <c r="E93" s="94"/>
      <c r="F93" s="95"/>
    </row>
    <row r="94" spans="1:6" ht="15">
      <c r="A94" s="10" t="s">
        <v>202</v>
      </c>
      <c r="B94" s="23" t="s">
        <v>203</v>
      </c>
      <c r="C94" s="94"/>
      <c r="D94" s="94"/>
      <c r="E94" s="94"/>
      <c r="F94" s="95"/>
    </row>
    <row r="95" spans="1:6" ht="15">
      <c r="A95" s="10" t="s">
        <v>402</v>
      </c>
      <c r="B95" s="23" t="s">
        <v>204</v>
      </c>
      <c r="C95" s="94"/>
      <c r="D95" s="94"/>
      <c r="E95" s="94"/>
      <c r="F95" s="95"/>
    </row>
    <row r="96" spans="1:6" ht="15">
      <c r="A96" s="41" t="s">
        <v>371</v>
      </c>
      <c r="B96" s="44" t="s">
        <v>205</v>
      </c>
      <c r="C96" s="96">
        <f>SUM(C88:C95)</f>
        <v>3380</v>
      </c>
      <c r="D96" s="96"/>
      <c r="E96" s="96"/>
      <c r="F96" s="96">
        <f>SUM(F88:F95)</f>
        <v>3380</v>
      </c>
    </row>
    <row r="97" spans="1:6" ht="15.75">
      <c r="A97" s="45" t="s">
        <v>17</v>
      </c>
      <c r="B97" s="44"/>
      <c r="C97" s="94">
        <f>C96+C87+C82</f>
        <v>364810</v>
      </c>
      <c r="D97" s="94">
        <f>D96+D87+D82</f>
        <v>0</v>
      </c>
      <c r="E97" s="94">
        <f>E96+E87+E82</f>
        <v>0</v>
      </c>
      <c r="F97" s="95">
        <f>F96+F87+F82</f>
        <v>364810</v>
      </c>
    </row>
    <row r="98" spans="1:6" ht="15.75">
      <c r="A98" s="28" t="s">
        <v>410</v>
      </c>
      <c r="B98" s="29" t="s">
        <v>206</v>
      </c>
      <c r="C98" s="96">
        <f>C96+C87+C82+C73+C59+C50+C25+C24</f>
        <v>1395983</v>
      </c>
      <c r="D98" s="96">
        <f>D73+D50+D25+D24</f>
        <v>36246</v>
      </c>
      <c r="E98" s="96">
        <f>E50</f>
        <v>870</v>
      </c>
      <c r="F98" s="96">
        <f>F96+F87+F82+F73+F59+F50+F25+F24</f>
        <v>1433099</v>
      </c>
    </row>
    <row r="99" spans="1:25" ht="15">
      <c r="A99" s="10" t="s">
        <v>403</v>
      </c>
      <c r="B99" s="4" t="s">
        <v>207</v>
      </c>
      <c r="C99" s="109"/>
      <c r="D99" s="109"/>
      <c r="E99" s="109"/>
      <c r="F99" s="109">
        <f>SUM(C99:E99)</f>
        <v>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208</v>
      </c>
      <c r="B100" s="4" t="s">
        <v>209</v>
      </c>
      <c r="C100" s="109"/>
      <c r="D100" s="109"/>
      <c r="E100" s="109"/>
      <c r="F100" s="109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404</v>
      </c>
      <c r="B101" s="4" t="s">
        <v>210</v>
      </c>
      <c r="C101" s="109"/>
      <c r="D101" s="109"/>
      <c r="E101" s="109"/>
      <c r="F101" s="109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372</v>
      </c>
      <c r="B102" s="6" t="s">
        <v>211</v>
      </c>
      <c r="C102" s="110">
        <f>SUM(C99:C101)</f>
        <v>0</v>
      </c>
      <c r="D102" s="110"/>
      <c r="E102" s="110"/>
      <c r="F102" s="110">
        <f>SUM(F99:F101)</f>
        <v>0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405</v>
      </c>
      <c r="B103" s="4" t="s">
        <v>212</v>
      </c>
      <c r="C103" s="111"/>
      <c r="D103" s="111"/>
      <c r="E103" s="111"/>
      <c r="F103" s="111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375</v>
      </c>
      <c r="B104" s="4" t="s">
        <v>213</v>
      </c>
      <c r="C104" s="111"/>
      <c r="D104" s="111"/>
      <c r="E104" s="111"/>
      <c r="F104" s="111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214</v>
      </c>
      <c r="B105" s="4" t="s">
        <v>215</v>
      </c>
      <c r="C105" s="109"/>
      <c r="D105" s="109"/>
      <c r="E105" s="109"/>
      <c r="F105" s="109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406</v>
      </c>
      <c r="B106" s="4" t="s">
        <v>216</v>
      </c>
      <c r="C106" s="109"/>
      <c r="D106" s="109"/>
      <c r="E106" s="109"/>
      <c r="F106" s="109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373</v>
      </c>
      <c r="B107" s="6" t="s">
        <v>217</v>
      </c>
      <c r="C107" s="112"/>
      <c r="D107" s="112"/>
      <c r="E107" s="112"/>
      <c r="F107" s="112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218</v>
      </c>
      <c r="B108" s="4" t="s">
        <v>219</v>
      </c>
      <c r="C108" s="111"/>
      <c r="D108" s="111"/>
      <c r="E108" s="111"/>
      <c r="F108" s="111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220</v>
      </c>
      <c r="B109" s="4" t="s">
        <v>221</v>
      </c>
      <c r="C109" s="111">
        <v>25291</v>
      </c>
      <c r="D109" s="111"/>
      <c r="E109" s="111"/>
      <c r="F109" s="111">
        <v>25291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222</v>
      </c>
      <c r="B110" s="6" t="s">
        <v>223</v>
      </c>
      <c r="C110" s="112">
        <v>509598</v>
      </c>
      <c r="D110" s="112"/>
      <c r="E110" s="112"/>
      <c r="F110" s="112">
        <f>SUM(C110:E110)</f>
        <v>509598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224</v>
      </c>
      <c r="B111" s="4" t="s">
        <v>225</v>
      </c>
      <c r="C111" s="111"/>
      <c r="D111" s="111"/>
      <c r="E111" s="111"/>
      <c r="F111" s="111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226</v>
      </c>
      <c r="B112" s="4" t="s">
        <v>227</v>
      </c>
      <c r="C112" s="111"/>
      <c r="D112" s="111"/>
      <c r="E112" s="111"/>
      <c r="F112" s="111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228</v>
      </c>
      <c r="B113" s="4" t="s">
        <v>229</v>
      </c>
      <c r="C113" s="111"/>
      <c r="D113" s="111"/>
      <c r="E113" s="111"/>
      <c r="F113" s="111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374</v>
      </c>
      <c r="B114" s="32" t="s">
        <v>230</v>
      </c>
      <c r="C114" s="112">
        <f>SUM(C109:C113)</f>
        <v>534889</v>
      </c>
      <c r="D114" s="112">
        <f>SUM(D109:D113)</f>
        <v>0</v>
      </c>
      <c r="E114" s="112">
        <f>SUM(E109:E113)</f>
        <v>0</v>
      </c>
      <c r="F114" s="112">
        <f>SUM(F109:F113)</f>
        <v>534889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231</v>
      </c>
      <c r="B115" s="4" t="s">
        <v>232</v>
      </c>
      <c r="C115" s="111"/>
      <c r="D115" s="111"/>
      <c r="E115" s="111"/>
      <c r="F115" s="111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233</v>
      </c>
      <c r="B116" s="4" t="s">
        <v>234</v>
      </c>
      <c r="C116" s="109"/>
      <c r="D116" s="109"/>
      <c r="E116" s="109"/>
      <c r="F116" s="109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407</v>
      </c>
      <c r="B117" s="4" t="s">
        <v>235</v>
      </c>
      <c r="C117" s="111"/>
      <c r="D117" s="111"/>
      <c r="E117" s="111"/>
      <c r="F117" s="111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376</v>
      </c>
      <c r="B118" s="4" t="s">
        <v>236</v>
      </c>
      <c r="C118" s="111"/>
      <c r="D118" s="111"/>
      <c r="E118" s="111"/>
      <c r="F118" s="111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377</v>
      </c>
      <c r="B119" s="32" t="s">
        <v>237</v>
      </c>
      <c r="C119" s="112"/>
      <c r="D119" s="112"/>
      <c r="E119" s="112"/>
      <c r="F119" s="112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238</v>
      </c>
      <c r="B120" s="4" t="s">
        <v>239</v>
      </c>
      <c r="C120" s="109"/>
      <c r="D120" s="109"/>
      <c r="E120" s="109"/>
      <c r="F120" s="109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411</v>
      </c>
      <c r="B121" s="34" t="s">
        <v>240</v>
      </c>
      <c r="C121" s="112">
        <f>C114+C119</f>
        <v>534889</v>
      </c>
      <c r="D121" s="112">
        <f>D114+D119</f>
        <v>0</v>
      </c>
      <c r="E121" s="112">
        <f>E114+E119</f>
        <v>0</v>
      </c>
      <c r="F121" s="112">
        <f>F114+F119</f>
        <v>534889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37" t="s">
        <v>447</v>
      </c>
      <c r="B122" s="38"/>
      <c r="C122" s="113">
        <f>C98+C121</f>
        <v>1930872</v>
      </c>
      <c r="D122" s="113">
        <f>D98</f>
        <v>36246</v>
      </c>
      <c r="E122" s="113">
        <f>E98</f>
        <v>870</v>
      </c>
      <c r="F122" s="113">
        <f>F121+F98</f>
        <v>1967988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2/2016(.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77">
      <selection activeCell="C32" sqref="C3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94" t="s">
        <v>453</v>
      </c>
      <c r="B1" s="195"/>
      <c r="C1" s="195"/>
      <c r="D1" s="195"/>
      <c r="E1" s="195"/>
      <c r="F1" s="196"/>
    </row>
    <row r="2" spans="1:6" ht="23.25" customHeight="1">
      <c r="A2" s="197" t="s">
        <v>15</v>
      </c>
      <c r="B2" s="198"/>
      <c r="C2" s="198"/>
      <c r="D2" s="198"/>
      <c r="E2" s="198"/>
      <c r="F2" s="196"/>
    </row>
    <row r="3" ht="18">
      <c r="A3" s="63"/>
    </row>
    <row r="4" ht="15">
      <c r="A4" t="s">
        <v>460</v>
      </c>
    </row>
    <row r="5" spans="1:6" ht="45">
      <c r="A5" s="1" t="s">
        <v>69</v>
      </c>
      <c r="B5" s="2" t="s">
        <v>48</v>
      </c>
      <c r="C5" s="65" t="s">
        <v>19</v>
      </c>
      <c r="D5" s="65" t="s">
        <v>20</v>
      </c>
      <c r="E5" s="65" t="s">
        <v>21</v>
      </c>
      <c r="F5" s="66" t="s">
        <v>45</v>
      </c>
    </row>
    <row r="6" spans="1:6" ht="15" customHeight="1" hidden="1">
      <c r="A6" s="24" t="s">
        <v>241</v>
      </c>
      <c r="B6" s="5" t="s">
        <v>242</v>
      </c>
      <c r="C6" s="20"/>
      <c r="D6" s="20"/>
      <c r="E6" s="20"/>
      <c r="F6" s="20"/>
    </row>
    <row r="7" spans="1:6" ht="15" customHeight="1" hidden="1">
      <c r="A7" s="4" t="s">
        <v>243</v>
      </c>
      <c r="B7" s="5" t="s">
        <v>244</v>
      </c>
      <c r="C7" s="20"/>
      <c r="D7" s="20"/>
      <c r="E7" s="20"/>
      <c r="F7" s="20"/>
    </row>
    <row r="8" spans="1:6" ht="15" customHeight="1" hidden="1">
      <c r="A8" s="4" t="s">
        <v>245</v>
      </c>
      <c r="B8" s="5" t="s">
        <v>246</v>
      </c>
      <c r="C8" s="20"/>
      <c r="D8" s="20"/>
      <c r="E8" s="20"/>
      <c r="F8" s="20"/>
    </row>
    <row r="9" spans="1:6" ht="15" customHeight="1" hidden="1">
      <c r="A9" s="4" t="s">
        <v>247</v>
      </c>
      <c r="B9" s="5" t="s">
        <v>248</v>
      </c>
      <c r="C9" s="20"/>
      <c r="D9" s="20"/>
      <c r="E9" s="20"/>
      <c r="F9" s="20"/>
    </row>
    <row r="10" spans="1:6" ht="15" customHeight="1" hidden="1">
      <c r="A10" s="4" t="s">
        <v>249</v>
      </c>
      <c r="B10" s="5" t="s">
        <v>250</v>
      </c>
      <c r="C10" s="20"/>
      <c r="D10" s="20"/>
      <c r="E10" s="20"/>
      <c r="F10" s="20"/>
    </row>
    <row r="11" spans="1:6" ht="15" customHeight="1" hidden="1">
      <c r="A11" s="4" t="s">
        <v>251</v>
      </c>
      <c r="B11" s="5" t="s">
        <v>252</v>
      </c>
      <c r="C11" s="20"/>
      <c r="D11" s="20"/>
      <c r="E11" s="20"/>
      <c r="F11" s="20"/>
    </row>
    <row r="12" spans="1:6" ht="15" customHeight="1">
      <c r="A12" s="6" t="s">
        <v>449</v>
      </c>
      <c r="B12" s="7" t="s">
        <v>253</v>
      </c>
      <c r="C12" s="81">
        <f>'bevételek önkorm.'!C12</f>
        <v>887842</v>
      </c>
      <c r="D12" s="81"/>
      <c r="E12" s="81"/>
      <c r="F12" s="81">
        <f>SUM(C12:E12)</f>
        <v>887842</v>
      </c>
    </row>
    <row r="13" spans="1:6" ht="15" customHeight="1">
      <c r="A13" s="4" t="s">
        <v>254</v>
      </c>
      <c r="B13" s="5" t="s">
        <v>255</v>
      </c>
      <c r="C13" s="85"/>
      <c r="D13" s="85"/>
      <c r="E13" s="85"/>
      <c r="F13" s="85"/>
    </row>
    <row r="14" spans="1:6" ht="15" customHeight="1">
      <c r="A14" s="4" t="s">
        <v>256</v>
      </c>
      <c r="B14" s="5" t="s">
        <v>257</v>
      </c>
      <c r="C14" s="85"/>
      <c r="D14" s="85"/>
      <c r="E14" s="85"/>
      <c r="F14" s="85"/>
    </row>
    <row r="15" spans="1:6" ht="15" customHeight="1">
      <c r="A15" s="4" t="s">
        <v>412</v>
      </c>
      <c r="B15" s="5" t="s">
        <v>258</v>
      </c>
      <c r="C15" s="85"/>
      <c r="D15" s="85"/>
      <c r="E15" s="85"/>
      <c r="F15" s="85"/>
    </row>
    <row r="16" spans="1:6" ht="15" customHeight="1">
      <c r="A16" s="4" t="s">
        <v>413</v>
      </c>
      <c r="B16" s="5" t="s">
        <v>259</v>
      </c>
      <c r="C16" s="85"/>
      <c r="D16" s="85"/>
      <c r="E16" s="85"/>
      <c r="F16" s="85"/>
    </row>
    <row r="17" spans="1:6" ht="15" customHeight="1">
      <c r="A17" s="4" t="s">
        <v>414</v>
      </c>
      <c r="B17" s="5" t="s">
        <v>260</v>
      </c>
      <c r="C17" s="85">
        <f>'bevételek önkorm.'!C17</f>
        <v>257151</v>
      </c>
      <c r="D17" s="85"/>
      <c r="E17" s="85"/>
      <c r="F17" s="85">
        <f>SUM(C17:E17)</f>
        <v>257151</v>
      </c>
    </row>
    <row r="18" spans="1:6" ht="15" customHeight="1">
      <c r="A18" s="32" t="s">
        <v>450</v>
      </c>
      <c r="B18" s="42" t="s">
        <v>261</v>
      </c>
      <c r="C18" s="81">
        <f>SUM(C12:C17)</f>
        <v>1144993</v>
      </c>
      <c r="D18" s="81"/>
      <c r="E18" s="81"/>
      <c r="F18" s="81">
        <f>SUM(F12:F17)</f>
        <v>1144993</v>
      </c>
    </row>
    <row r="19" spans="1:6" ht="15" customHeight="1">
      <c r="A19" s="4" t="s">
        <v>418</v>
      </c>
      <c r="B19" s="5" t="s">
        <v>270</v>
      </c>
      <c r="C19" s="85"/>
      <c r="D19" s="85"/>
      <c r="E19" s="85"/>
      <c r="F19" s="85"/>
    </row>
    <row r="20" spans="1:6" ht="15" customHeight="1">
      <c r="A20" s="4" t="s">
        <v>419</v>
      </c>
      <c r="B20" s="5" t="s">
        <v>271</v>
      </c>
      <c r="C20" s="85"/>
      <c r="D20" s="85"/>
      <c r="E20" s="85"/>
      <c r="F20" s="85"/>
    </row>
    <row r="21" spans="1:6" ht="15" customHeight="1">
      <c r="A21" s="6" t="s">
        <v>1</v>
      </c>
      <c r="B21" s="7" t="s">
        <v>272</v>
      </c>
      <c r="C21" s="85"/>
      <c r="D21" s="85"/>
      <c r="E21" s="85"/>
      <c r="F21" s="85"/>
    </row>
    <row r="22" spans="1:6" ht="15" customHeight="1">
      <c r="A22" s="4" t="s">
        <v>420</v>
      </c>
      <c r="B22" s="5" t="s">
        <v>273</v>
      </c>
      <c r="C22" s="85"/>
      <c r="D22" s="85"/>
      <c r="E22" s="85"/>
      <c r="F22" s="85"/>
    </row>
    <row r="23" spans="1:6" ht="15" customHeight="1">
      <c r="A23" s="4" t="s">
        <v>421</v>
      </c>
      <c r="B23" s="5" t="s">
        <v>274</v>
      </c>
      <c r="C23" s="85"/>
      <c r="D23" s="85"/>
      <c r="E23" s="85"/>
      <c r="F23" s="85"/>
    </row>
    <row r="24" spans="1:6" ht="15" customHeight="1">
      <c r="A24" s="4" t="s">
        <v>422</v>
      </c>
      <c r="B24" s="5" t="s">
        <v>275</v>
      </c>
      <c r="C24" s="85"/>
      <c r="D24" s="85"/>
      <c r="E24" s="85"/>
      <c r="F24" s="85"/>
    </row>
    <row r="25" spans="1:6" ht="15" customHeight="1">
      <c r="A25" s="4" t="s">
        <v>423</v>
      </c>
      <c r="B25" s="5" t="s">
        <v>276</v>
      </c>
      <c r="C25" s="85">
        <v>208828</v>
      </c>
      <c r="D25" s="85">
        <v>27224</v>
      </c>
      <c r="E25" s="85">
        <v>948</v>
      </c>
      <c r="F25" s="85">
        <f>SUM(C25:E25)</f>
        <v>237000</v>
      </c>
    </row>
    <row r="26" spans="1:6" ht="15" customHeight="1">
      <c r="A26" s="4" t="s">
        <v>424</v>
      </c>
      <c r="B26" s="5" t="s">
        <v>277</v>
      </c>
      <c r="C26" s="85"/>
      <c r="D26" s="85"/>
      <c r="E26" s="85"/>
      <c r="F26" s="85"/>
    </row>
    <row r="27" spans="1:6" ht="15" customHeight="1">
      <c r="A27" s="4" t="s">
        <v>278</v>
      </c>
      <c r="B27" s="5" t="s">
        <v>279</v>
      </c>
      <c r="C27" s="85"/>
      <c r="D27" s="85"/>
      <c r="E27" s="85"/>
      <c r="F27" s="85"/>
    </row>
    <row r="28" spans="1:6" ht="15" customHeight="1">
      <c r="A28" s="4" t="s">
        <v>425</v>
      </c>
      <c r="B28" s="5" t="s">
        <v>280</v>
      </c>
      <c r="C28" s="85">
        <v>37400</v>
      </c>
      <c r="D28" s="85"/>
      <c r="E28" s="85"/>
      <c r="F28" s="85">
        <f>SUM(C28:E28)</f>
        <v>37400</v>
      </c>
    </row>
    <row r="29" spans="1:6" ht="15" customHeight="1">
      <c r="A29" s="4" t="s">
        <v>426</v>
      </c>
      <c r="B29" s="5" t="s">
        <v>281</v>
      </c>
      <c r="C29" s="85">
        <v>3080</v>
      </c>
      <c r="D29" s="85"/>
      <c r="E29" s="85"/>
      <c r="F29" s="85">
        <f>SUM(C29:E29)</f>
        <v>3080</v>
      </c>
    </row>
    <row r="30" spans="1:6" ht="15" customHeight="1">
      <c r="A30" s="6" t="s">
        <v>2</v>
      </c>
      <c r="B30" s="7" t="s">
        <v>282</v>
      </c>
      <c r="C30" s="80">
        <f>SUM(C25:C29)</f>
        <v>249308</v>
      </c>
      <c r="D30" s="80">
        <f>SUM(D25:D29)</f>
        <v>27224</v>
      </c>
      <c r="E30" s="80">
        <f>SUM(E25:E29)</f>
        <v>948</v>
      </c>
      <c r="F30" s="80">
        <f>SUM(F25:F29)</f>
        <v>277480</v>
      </c>
    </row>
    <row r="31" spans="1:6" ht="15" customHeight="1">
      <c r="A31" s="4" t="s">
        <v>427</v>
      </c>
      <c r="B31" s="5" t="s">
        <v>283</v>
      </c>
      <c r="C31" s="85">
        <v>5538</v>
      </c>
      <c r="D31" s="85"/>
      <c r="E31" s="85">
        <v>37</v>
      </c>
      <c r="F31" s="85">
        <f>SUM(C31:E31)</f>
        <v>5575</v>
      </c>
    </row>
    <row r="32" spans="1:6" ht="15" customHeight="1">
      <c r="A32" s="32" t="s">
        <v>3</v>
      </c>
      <c r="B32" s="42" t="s">
        <v>284</v>
      </c>
      <c r="C32" s="81">
        <f>SUM(C30:C31)</f>
        <v>254846</v>
      </c>
      <c r="D32" s="81">
        <f>SUM(D30:D31)</f>
        <v>27224</v>
      </c>
      <c r="E32" s="81">
        <f>SUM(E30:E31)</f>
        <v>985</v>
      </c>
      <c r="F32" s="81">
        <f>SUM(F30:F31)</f>
        <v>283055</v>
      </c>
    </row>
    <row r="33" spans="1:6" ht="15" customHeight="1" hidden="1">
      <c r="A33" s="10" t="s">
        <v>285</v>
      </c>
      <c r="B33" s="5" t="s">
        <v>286</v>
      </c>
      <c r="C33" s="85"/>
      <c r="D33" s="85"/>
      <c r="E33" s="85"/>
      <c r="F33" s="85"/>
    </row>
    <row r="34" spans="1:6" ht="15" customHeight="1" hidden="1">
      <c r="A34" s="10" t="s">
        <v>428</v>
      </c>
      <c r="B34" s="5" t="s">
        <v>287</v>
      </c>
      <c r="C34" s="85"/>
      <c r="D34" s="85"/>
      <c r="E34" s="85"/>
      <c r="F34" s="85"/>
    </row>
    <row r="35" spans="1:6" ht="15" customHeight="1" hidden="1">
      <c r="A35" s="10" t="s">
        <v>429</v>
      </c>
      <c r="B35" s="5" t="s">
        <v>288</v>
      </c>
      <c r="C35" s="85"/>
      <c r="D35" s="85"/>
      <c r="E35" s="85"/>
      <c r="F35" s="85"/>
    </row>
    <row r="36" spans="1:6" ht="15" customHeight="1" hidden="1">
      <c r="A36" s="10" t="s">
        <v>430</v>
      </c>
      <c r="B36" s="5" t="s">
        <v>289</v>
      </c>
      <c r="C36" s="85"/>
      <c r="D36" s="85"/>
      <c r="E36" s="85"/>
      <c r="F36" s="85"/>
    </row>
    <row r="37" spans="1:6" ht="15" customHeight="1" hidden="1">
      <c r="A37" s="10" t="s">
        <v>291</v>
      </c>
      <c r="B37" s="5" t="s">
        <v>292</v>
      </c>
      <c r="C37" s="85"/>
      <c r="D37" s="85"/>
      <c r="E37" s="85"/>
      <c r="F37" s="85"/>
    </row>
    <row r="38" spans="1:6" ht="15" customHeight="1" hidden="1">
      <c r="A38" s="10" t="s">
        <v>293</v>
      </c>
      <c r="B38" s="5" t="s">
        <v>294</v>
      </c>
      <c r="C38" s="85"/>
      <c r="D38" s="85"/>
      <c r="E38" s="85"/>
      <c r="F38" s="85"/>
    </row>
    <row r="39" spans="1:6" ht="15" customHeight="1" hidden="1">
      <c r="A39" s="10" t="s">
        <v>295</v>
      </c>
      <c r="B39" s="5" t="s">
        <v>296</v>
      </c>
      <c r="C39" s="85"/>
      <c r="D39" s="85"/>
      <c r="E39" s="85"/>
      <c r="F39" s="85"/>
    </row>
    <row r="40" spans="1:6" ht="15" customHeight="1" hidden="1">
      <c r="A40" s="10" t="s">
        <v>431</v>
      </c>
      <c r="B40" s="5" t="s">
        <v>297</v>
      </c>
      <c r="C40" s="85"/>
      <c r="D40" s="85"/>
      <c r="E40" s="85"/>
      <c r="F40" s="85"/>
    </row>
    <row r="41" spans="1:6" ht="15" customHeight="1" hidden="1">
      <c r="A41" s="10" t="s">
        <v>432</v>
      </c>
      <c r="B41" s="5" t="s">
        <v>298</v>
      </c>
      <c r="C41" s="85"/>
      <c r="D41" s="85"/>
      <c r="E41" s="85"/>
      <c r="F41" s="85"/>
    </row>
    <row r="42" spans="1:6" ht="15" customHeight="1" hidden="1">
      <c r="A42" s="10" t="s">
        <v>433</v>
      </c>
      <c r="B42" s="5" t="s">
        <v>299</v>
      </c>
      <c r="C42" s="85"/>
      <c r="D42" s="85"/>
      <c r="E42" s="85"/>
      <c r="F42" s="85"/>
    </row>
    <row r="43" spans="1:6" ht="15" customHeight="1">
      <c r="A43" s="41" t="s">
        <v>4</v>
      </c>
      <c r="B43" s="42" t="s">
        <v>300</v>
      </c>
      <c r="C43" s="81">
        <v>132631</v>
      </c>
      <c r="D43" s="81">
        <v>4496</v>
      </c>
      <c r="E43" s="81"/>
      <c r="F43" s="81">
        <f>SUM(C43:E43)</f>
        <v>137127</v>
      </c>
    </row>
    <row r="44" spans="1:6" ht="15" customHeight="1">
      <c r="A44" s="10" t="s">
        <v>309</v>
      </c>
      <c r="B44" s="5" t="s">
        <v>310</v>
      </c>
      <c r="C44" s="85"/>
      <c r="D44" s="85"/>
      <c r="E44" s="85"/>
      <c r="F44" s="85"/>
    </row>
    <row r="45" spans="1:6" ht="15" customHeight="1">
      <c r="A45" s="4" t="s">
        <v>437</v>
      </c>
      <c r="B45" s="5" t="s">
        <v>311</v>
      </c>
      <c r="C45" s="85"/>
      <c r="D45" s="85"/>
      <c r="E45" s="85"/>
      <c r="F45" s="85"/>
    </row>
    <row r="46" spans="1:6" ht="15" customHeight="1">
      <c r="A46" s="10" t="s">
        <v>438</v>
      </c>
      <c r="B46" s="5" t="s">
        <v>312</v>
      </c>
      <c r="C46" s="85">
        <v>115</v>
      </c>
      <c r="D46" s="85"/>
      <c r="E46" s="85"/>
      <c r="F46" s="85">
        <f>SUM(C46:E46)</f>
        <v>115</v>
      </c>
    </row>
    <row r="47" spans="1:6" ht="15" customHeight="1">
      <c r="A47" s="32" t="s">
        <v>6</v>
      </c>
      <c r="B47" s="42" t="s">
        <v>313</v>
      </c>
      <c r="C47" s="81">
        <f>SUM(C44:C46)</f>
        <v>115</v>
      </c>
      <c r="D47" s="81"/>
      <c r="E47" s="81"/>
      <c r="F47" s="81">
        <f>SUM(F44:F46)</f>
        <v>115</v>
      </c>
    </row>
    <row r="48" spans="1:6" ht="15" customHeight="1">
      <c r="A48" s="45" t="s">
        <v>18</v>
      </c>
      <c r="B48" s="76"/>
      <c r="C48" s="81">
        <f>C47+C43+C32+C18</f>
        <v>1532585</v>
      </c>
      <c r="D48" s="81">
        <f>D47+D43+D32+D18</f>
        <v>31720</v>
      </c>
      <c r="E48" s="81">
        <f>E43+E32+E18</f>
        <v>985</v>
      </c>
      <c r="F48" s="81">
        <f>F47+F43+F32+F18</f>
        <v>1565290</v>
      </c>
    </row>
    <row r="49" spans="1:6" ht="15" customHeight="1">
      <c r="A49" s="4" t="s">
        <v>262</v>
      </c>
      <c r="B49" s="5" t="s">
        <v>263</v>
      </c>
      <c r="C49" s="85">
        <f>'bevételek önkorm.'!C49</f>
        <v>2626</v>
      </c>
      <c r="D49" s="85"/>
      <c r="E49" s="85"/>
      <c r="F49" s="85">
        <f>SUM(C49:E49)</f>
        <v>2626</v>
      </c>
    </row>
    <row r="50" spans="1:6" ht="15" customHeight="1">
      <c r="A50" s="4" t="s">
        <v>264</v>
      </c>
      <c r="B50" s="5" t="s">
        <v>265</v>
      </c>
      <c r="C50" s="85"/>
      <c r="D50" s="85"/>
      <c r="E50" s="85"/>
      <c r="F50" s="85"/>
    </row>
    <row r="51" spans="1:6" ht="15" customHeight="1">
      <c r="A51" s="4" t="s">
        <v>415</v>
      </c>
      <c r="B51" s="5" t="s">
        <v>266</v>
      </c>
      <c r="C51" s="85"/>
      <c r="D51" s="85"/>
      <c r="E51" s="85"/>
      <c r="F51" s="85"/>
    </row>
    <row r="52" spans="1:6" ht="15" customHeight="1">
      <c r="A52" s="4" t="s">
        <v>416</v>
      </c>
      <c r="B52" s="5" t="s">
        <v>267</v>
      </c>
      <c r="C52" s="85"/>
      <c r="D52" s="85"/>
      <c r="E52" s="85"/>
      <c r="F52" s="85"/>
    </row>
    <row r="53" spans="1:6" ht="15" customHeight="1">
      <c r="A53" s="4" t="s">
        <v>417</v>
      </c>
      <c r="B53" s="5" t="s">
        <v>268</v>
      </c>
      <c r="C53" s="85">
        <f>'bevételek önkorm.'!C53</f>
        <v>265133</v>
      </c>
      <c r="D53" s="85"/>
      <c r="E53" s="85"/>
      <c r="F53" s="85">
        <f>SUM(C53:E53)</f>
        <v>265133</v>
      </c>
    </row>
    <row r="54" spans="1:6" ht="15" customHeight="1">
      <c r="A54" s="32" t="s">
        <v>0</v>
      </c>
      <c r="B54" s="42" t="s">
        <v>269</v>
      </c>
      <c r="C54" s="81">
        <f>SUM(C49:C53)</f>
        <v>267759</v>
      </c>
      <c r="D54" s="81"/>
      <c r="E54" s="81"/>
      <c r="F54" s="81">
        <f>SUM(F49:F53)</f>
        <v>267759</v>
      </c>
    </row>
    <row r="55" spans="1:6" ht="15" customHeight="1">
      <c r="A55" s="10" t="s">
        <v>434</v>
      </c>
      <c r="B55" s="5" t="s">
        <v>301</v>
      </c>
      <c r="C55" s="85"/>
      <c r="D55" s="85"/>
      <c r="E55" s="85"/>
      <c r="F55" s="85"/>
    </row>
    <row r="56" spans="1:6" ht="15" customHeight="1">
      <c r="A56" s="10" t="s">
        <v>435</v>
      </c>
      <c r="B56" s="5" t="s">
        <v>302</v>
      </c>
      <c r="C56" s="85">
        <v>5808</v>
      </c>
      <c r="D56" s="85"/>
      <c r="E56" s="85"/>
      <c r="F56" s="85">
        <f>SUM(C56:E56)</f>
        <v>5808</v>
      </c>
    </row>
    <row r="57" spans="1:6" ht="15" customHeight="1">
      <c r="A57" s="10" t="s">
        <v>303</v>
      </c>
      <c r="B57" s="5" t="s">
        <v>304</v>
      </c>
      <c r="C57" s="85"/>
      <c r="D57" s="85"/>
      <c r="E57" s="85"/>
      <c r="F57" s="85"/>
    </row>
    <row r="58" spans="1:6" ht="15" customHeight="1">
      <c r="A58" s="10" t="s">
        <v>436</v>
      </c>
      <c r="B58" s="5" t="s">
        <v>305</v>
      </c>
      <c r="C58" s="85"/>
      <c r="D58" s="85"/>
      <c r="E58" s="85"/>
      <c r="F58" s="85"/>
    </row>
    <row r="59" spans="1:6" ht="15" customHeight="1">
      <c r="A59" s="10" t="s">
        <v>306</v>
      </c>
      <c r="B59" s="5" t="s">
        <v>307</v>
      </c>
      <c r="C59" s="85"/>
      <c r="D59" s="85"/>
      <c r="E59" s="85"/>
      <c r="F59" s="85"/>
    </row>
    <row r="60" spans="1:6" ht="15" customHeight="1">
      <c r="A60" s="32" t="s">
        <v>5</v>
      </c>
      <c r="B60" s="42" t="s">
        <v>308</v>
      </c>
      <c r="C60" s="81">
        <f>SUM(C55:C59)</f>
        <v>5808</v>
      </c>
      <c r="D60" s="81"/>
      <c r="E60" s="81"/>
      <c r="F60" s="81">
        <f>SUM(F55:F59)</f>
        <v>5808</v>
      </c>
    </row>
    <row r="61" spans="1:6" ht="15" customHeight="1">
      <c r="A61" s="10" t="s">
        <v>314</v>
      </c>
      <c r="B61" s="5" t="s">
        <v>315</v>
      </c>
      <c r="C61" s="85"/>
      <c r="D61" s="85"/>
      <c r="E61" s="85"/>
      <c r="F61" s="85"/>
    </row>
    <row r="62" spans="1:6" ht="15" customHeight="1">
      <c r="A62" s="4" t="s">
        <v>439</v>
      </c>
      <c r="B62" s="5" t="s">
        <v>316</v>
      </c>
      <c r="C62" s="85"/>
      <c r="D62" s="85"/>
      <c r="E62" s="85"/>
      <c r="F62" s="85"/>
    </row>
    <row r="63" spans="1:6" ht="15" customHeight="1">
      <c r="A63" s="10" t="s">
        <v>440</v>
      </c>
      <c r="B63" s="5" t="s">
        <v>317</v>
      </c>
      <c r="C63" s="85">
        <v>4000</v>
      </c>
      <c r="D63" s="85"/>
      <c r="E63" s="85"/>
      <c r="F63" s="85">
        <f>SUM(C63:E63)</f>
        <v>4000</v>
      </c>
    </row>
    <row r="64" spans="1:6" ht="15" customHeight="1">
      <c r="A64" s="32" t="s">
        <v>8</v>
      </c>
      <c r="B64" s="42" t="s">
        <v>318</v>
      </c>
      <c r="C64" s="81">
        <f>SUM(C63)</f>
        <v>4000</v>
      </c>
      <c r="D64" s="81"/>
      <c r="E64" s="81"/>
      <c r="F64" s="81">
        <f>SUM(C64:E64)</f>
        <v>4000</v>
      </c>
    </row>
    <row r="65" spans="1:6" ht="15" customHeight="1">
      <c r="A65" s="45" t="s">
        <v>17</v>
      </c>
      <c r="B65" s="76"/>
      <c r="C65" s="81">
        <f>C64+C60+C54</f>
        <v>277567</v>
      </c>
      <c r="D65" s="81">
        <f>D64+D60+D54</f>
        <v>0</v>
      </c>
      <c r="E65" s="81">
        <f>E64+E60+E54</f>
        <v>0</v>
      </c>
      <c r="F65" s="81">
        <f>F64+F60+F54</f>
        <v>277567</v>
      </c>
    </row>
    <row r="66" spans="1:6" ht="15.75">
      <c r="A66" s="39" t="s">
        <v>7</v>
      </c>
      <c r="B66" s="28" t="s">
        <v>319</v>
      </c>
      <c r="C66" s="81">
        <f>C64+C47+C60+C43+C32+C18+C54</f>
        <v>1810152</v>
      </c>
      <c r="D66" s="81">
        <f>D64+D47+D60+D43+D32</f>
        <v>31720</v>
      </c>
      <c r="E66" s="81">
        <f>E64+E47+E60+E43+E32</f>
        <v>985</v>
      </c>
      <c r="F66" s="81">
        <f>F64+F47+F60+F43+F32+F18+F54</f>
        <v>1842857</v>
      </c>
    </row>
    <row r="67" spans="1:6" ht="15.75">
      <c r="A67" s="70" t="s">
        <v>28</v>
      </c>
      <c r="B67" s="48"/>
      <c r="C67" s="85">
        <f>C48-'kiadások működés önk+költs.szer'!C74</f>
        <v>-9942</v>
      </c>
      <c r="D67" s="85">
        <f>D48-'kiadások működés önk+költs.szer'!D74</f>
        <v>-4526</v>
      </c>
      <c r="E67" s="85">
        <f>E48-'kiadások működés önk+költs.szer'!E74</f>
        <v>-48132</v>
      </c>
      <c r="F67" s="85">
        <f>F48-'kiadások működés önk+költs.szer'!F74</f>
        <v>-62600</v>
      </c>
    </row>
    <row r="68" spans="1:6" ht="15.75">
      <c r="A68" s="70" t="s">
        <v>29</v>
      </c>
      <c r="B68" s="48"/>
      <c r="C68" s="85">
        <f>C65-'kiadások működés önk+költs.szer'!C97</f>
        <v>-91344</v>
      </c>
      <c r="D68" s="85">
        <f>D65-'kiadások működés önk+költs.szer'!D97</f>
        <v>0</v>
      </c>
      <c r="E68" s="85">
        <f>E65-'kiadások működés önk+költs.szer'!E97</f>
        <v>0</v>
      </c>
      <c r="F68" s="85">
        <f>F65-'kiadások működés önk+költs.szer'!F97</f>
        <v>-91344</v>
      </c>
    </row>
    <row r="69" spans="1:6" ht="15" hidden="1">
      <c r="A69" s="30" t="s">
        <v>441</v>
      </c>
      <c r="B69" s="4" t="s">
        <v>320</v>
      </c>
      <c r="C69" s="85"/>
      <c r="D69" s="85"/>
      <c r="E69" s="85"/>
      <c r="F69" s="85"/>
    </row>
    <row r="70" spans="1:6" ht="15" hidden="1">
      <c r="A70" s="10" t="s">
        <v>321</v>
      </c>
      <c r="B70" s="4" t="s">
        <v>322</v>
      </c>
      <c r="C70" s="85"/>
      <c r="D70" s="85"/>
      <c r="E70" s="85"/>
      <c r="F70" s="85"/>
    </row>
    <row r="71" spans="1:6" ht="15" hidden="1">
      <c r="A71" s="30" t="s">
        <v>442</v>
      </c>
      <c r="B71" s="4" t="s">
        <v>323</v>
      </c>
      <c r="C71" s="85"/>
      <c r="D71" s="85"/>
      <c r="E71" s="85"/>
      <c r="F71" s="85"/>
    </row>
    <row r="72" spans="1:6" ht="15">
      <c r="A72" s="12" t="s">
        <v>9</v>
      </c>
      <c r="B72" s="6" t="s">
        <v>324</v>
      </c>
      <c r="C72" s="85">
        <f>'bevételek önkorm.'!C72</f>
        <v>50000</v>
      </c>
      <c r="D72" s="85"/>
      <c r="E72" s="85"/>
      <c r="F72" s="85">
        <f>SUM(C72:E72)</f>
        <v>50000</v>
      </c>
    </row>
    <row r="73" spans="1:6" ht="15" hidden="1">
      <c r="A73" s="10" t="s">
        <v>443</v>
      </c>
      <c r="B73" s="4" t="s">
        <v>325</v>
      </c>
      <c r="C73" s="85"/>
      <c r="D73" s="85"/>
      <c r="E73" s="85"/>
      <c r="F73" s="85"/>
    </row>
    <row r="74" spans="1:6" ht="15" hidden="1">
      <c r="A74" s="30" t="s">
        <v>326</v>
      </c>
      <c r="B74" s="4" t="s">
        <v>327</v>
      </c>
      <c r="C74" s="85"/>
      <c r="D74" s="85"/>
      <c r="E74" s="85"/>
      <c r="F74" s="85"/>
    </row>
    <row r="75" spans="1:6" ht="15" hidden="1">
      <c r="A75" s="10" t="s">
        <v>444</v>
      </c>
      <c r="B75" s="4" t="s">
        <v>328</v>
      </c>
      <c r="C75" s="85"/>
      <c r="D75" s="85"/>
      <c r="E75" s="85"/>
      <c r="F75" s="85"/>
    </row>
    <row r="76" spans="1:6" ht="15" hidden="1">
      <c r="A76" s="30" t="s">
        <v>329</v>
      </c>
      <c r="B76" s="4" t="s">
        <v>330</v>
      </c>
      <c r="C76" s="85"/>
      <c r="D76" s="85"/>
      <c r="E76" s="85"/>
      <c r="F76" s="85"/>
    </row>
    <row r="77" spans="1:6" ht="15">
      <c r="A77" s="11" t="s">
        <v>10</v>
      </c>
      <c r="B77" s="6" t="s">
        <v>331</v>
      </c>
      <c r="C77" s="85"/>
      <c r="D77" s="85"/>
      <c r="E77" s="85"/>
      <c r="F77" s="85"/>
    </row>
    <row r="78" spans="1:6" ht="15" hidden="1">
      <c r="A78" s="4" t="s">
        <v>26</v>
      </c>
      <c r="B78" s="4" t="s">
        <v>332</v>
      </c>
      <c r="C78" s="85"/>
      <c r="D78" s="85"/>
      <c r="E78" s="85"/>
      <c r="F78" s="85"/>
    </row>
    <row r="79" spans="1:6" ht="15" hidden="1">
      <c r="A79" s="4" t="s">
        <v>27</v>
      </c>
      <c r="B79" s="4" t="s">
        <v>332</v>
      </c>
      <c r="C79" s="85"/>
      <c r="D79" s="85"/>
      <c r="E79" s="85"/>
      <c r="F79" s="85"/>
    </row>
    <row r="80" spans="1:6" ht="15" hidden="1">
      <c r="A80" s="4" t="s">
        <v>24</v>
      </c>
      <c r="B80" s="4" t="s">
        <v>333</v>
      </c>
      <c r="C80" s="85"/>
      <c r="D80" s="85"/>
      <c r="E80" s="85"/>
      <c r="F80" s="85"/>
    </row>
    <row r="81" spans="1:6" ht="15" hidden="1">
      <c r="A81" s="4" t="s">
        <v>25</v>
      </c>
      <c r="B81" s="4" t="s">
        <v>333</v>
      </c>
      <c r="C81" s="85"/>
      <c r="D81" s="85"/>
      <c r="E81" s="85"/>
      <c r="F81" s="85"/>
    </row>
    <row r="82" spans="1:6" ht="15">
      <c r="A82" s="6" t="s">
        <v>11</v>
      </c>
      <c r="B82" s="6" t="s">
        <v>334</v>
      </c>
      <c r="C82" s="85">
        <v>129235</v>
      </c>
      <c r="D82" s="85"/>
      <c r="E82" s="85"/>
      <c r="F82" s="85">
        <f>SUM(C82:E82)</f>
        <v>129235</v>
      </c>
    </row>
    <row r="83" spans="1:6" ht="15">
      <c r="A83" s="30" t="s">
        <v>335</v>
      </c>
      <c r="B83" s="4" t="s">
        <v>336</v>
      </c>
      <c r="C83" s="85"/>
      <c r="D83" s="85"/>
      <c r="E83" s="85"/>
      <c r="F83" s="85"/>
    </row>
    <row r="84" spans="1:6" ht="15">
      <c r="A84" s="30" t="s">
        <v>337</v>
      </c>
      <c r="B84" s="4" t="s">
        <v>338</v>
      </c>
      <c r="C84" s="85"/>
      <c r="D84" s="85"/>
      <c r="E84" s="85"/>
      <c r="F84" s="85"/>
    </row>
    <row r="85" spans="1:6" ht="15">
      <c r="A85" s="30" t="s">
        <v>339</v>
      </c>
      <c r="B85" s="4" t="s">
        <v>340</v>
      </c>
      <c r="C85" s="85"/>
      <c r="D85" s="85"/>
      <c r="E85" s="85"/>
      <c r="F85" s="85">
        <f>SUM(C85:E85)</f>
        <v>0</v>
      </c>
    </row>
    <row r="86" spans="1:6" ht="15">
      <c r="A86" s="30" t="s">
        <v>341</v>
      </c>
      <c r="B86" s="4" t="s">
        <v>342</v>
      </c>
      <c r="C86" s="85"/>
      <c r="D86" s="85"/>
      <c r="E86" s="85"/>
      <c r="F86" s="85"/>
    </row>
    <row r="87" spans="1:6" ht="15">
      <c r="A87" s="10" t="s">
        <v>445</v>
      </c>
      <c r="B87" s="4" t="s">
        <v>343</v>
      </c>
      <c r="C87" s="85"/>
      <c r="D87" s="85"/>
      <c r="E87" s="85"/>
      <c r="F87" s="85"/>
    </row>
    <row r="88" spans="1:6" ht="15">
      <c r="A88" s="12" t="s">
        <v>12</v>
      </c>
      <c r="B88" s="6" t="s">
        <v>344</v>
      </c>
      <c r="C88" s="81">
        <f>SUM(C72:C87)</f>
        <v>179235</v>
      </c>
      <c r="D88" s="81">
        <f>SUM(D72:D87)</f>
        <v>0</v>
      </c>
      <c r="E88" s="81">
        <f>SUM(E72:E87)</f>
        <v>0</v>
      </c>
      <c r="F88" s="81">
        <f>SUM(C88:E88)</f>
        <v>179235</v>
      </c>
    </row>
    <row r="89" spans="1:6" ht="15">
      <c r="A89" s="10" t="s">
        <v>345</v>
      </c>
      <c r="B89" s="4" t="s">
        <v>346</v>
      </c>
      <c r="C89" s="85"/>
      <c r="D89" s="85"/>
      <c r="E89" s="85"/>
      <c r="F89" s="85"/>
    </row>
    <row r="90" spans="1:6" ht="15">
      <c r="A90" s="10" t="s">
        <v>347</v>
      </c>
      <c r="B90" s="4" t="s">
        <v>348</v>
      </c>
      <c r="C90" s="85"/>
      <c r="D90" s="85"/>
      <c r="E90" s="85"/>
      <c r="F90" s="85"/>
    </row>
    <row r="91" spans="1:6" ht="15">
      <c r="A91" s="30" t="s">
        <v>349</v>
      </c>
      <c r="B91" s="4" t="s">
        <v>350</v>
      </c>
      <c r="C91" s="85"/>
      <c r="D91" s="85"/>
      <c r="E91" s="85"/>
      <c r="F91" s="85"/>
    </row>
    <row r="92" spans="1:6" ht="15">
      <c r="A92" s="30" t="s">
        <v>446</v>
      </c>
      <c r="B92" s="4" t="s">
        <v>351</v>
      </c>
      <c r="C92" s="85"/>
      <c r="D92" s="85"/>
      <c r="E92" s="85"/>
      <c r="F92" s="85"/>
    </row>
    <row r="93" spans="1:6" ht="15">
      <c r="A93" s="11" t="s">
        <v>13</v>
      </c>
      <c r="B93" s="6" t="s">
        <v>352</v>
      </c>
      <c r="C93" s="85"/>
      <c r="D93" s="85"/>
      <c r="E93" s="85"/>
      <c r="F93" s="85"/>
    </row>
    <row r="94" spans="1:6" ht="15">
      <c r="A94" s="12" t="s">
        <v>353</v>
      </c>
      <c r="B94" s="6" t="s">
        <v>354</v>
      </c>
      <c r="C94" s="85"/>
      <c r="D94" s="85"/>
      <c r="E94" s="85"/>
      <c r="F94" s="85"/>
    </row>
    <row r="95" spans="1:6" ht="15.75">
      <c r="A95" s="33" t="s">
        <v>14</v>
      </c>
      <c r="B95" s="34" t="s">
        <v>355</v>
      </c>
      <c r="C95" s="81">
        <f>C88+C93+C94</f>
        <v>179235</v>
      </c>
      <c r="D95" s="81">
        <f>SUM(D72:D94)</f>
        <v>0</v>
      </c>
      <c r="E95" s="81">
        <f>SUM(E72:E94)</f>
        <v>0</v>
      </c>
      <c r="F95" s="81">
        <f>SUM(C95:E95)</f>
        <v>179235</v>
      </c>
    </row>
    <row r="96" spans="1:6" ht="15.75">
      <c r="A96" s="68" t="s">
        <v>448</v>
      </c>
      <c r="B96" s="69"/>
      <c r="C96" s="81">
        <f>C66+C95</f>
        <v>1989387</v>
      </c>
      <c r="D96" s="81">
        <f>D95+D66</f>
        <v>31720</v>
      </c>
      <c r="E96" s="81">
        <f>E95+E66</f>
        <v>985</v>
      </c>
      <c r="F96" s="81">
        <f>F95+F66</f>
        <v>2022092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2/2016.(II.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95">
      <selection activeCell="C110" sqref="C110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94" t="s">
        <v>453</v>
      </c>
      <c r="B1" s="198"/>
      <c r="C1" s="198"/>
      <c r="D1" s="198"/>
      <c r="E1" s="198"/>
      <c r="F1" s="196"/>
    </row>
    <row r="2" spans="1:6" ht="18.75" customHeight="1">
      <c r="A2" s="197" t="s">
        <v>16</v>
      </c>
      <c r="B2" s="198"/>
      <c r="C2" s="198"/>
      <c r="D2" s="198"/>
      <c r="E2" s="198"/>
      <c r="F2" s="196"/>
    </row>
    <row r="3" ht="18">
      <c r="A3" s="63"/>
    </row>
    <row r="4" ht="15">
      <c r="A4" s="3" t="s">
        <v>39</v>
      </c>
    </row>
    <row r="5" spans="1:6" ht="45">
      <c r="A5" s="1" t="s">
        <v>69</v>
      </c>
      <c r="B5" s="2" t="s">
        <v>70</v>
      </c>
      <c r="C5" s="65" t="s">
        <v>19</v>
      </c>
      <c r="D5" s="65" t="s">
        <v>20</v>
      </c>
      <c r="E5" s="65" t="s">
        <v>21</v>
      </c>
      <c r="F5" s="66" t="s">
        <v>45</v>
      </c>
    </row>
    <row r="6" spans="1:6" ht="15" hidden="1">
      <c r="A6" s="21" t="s">
        <v>71</v>
      </c>
      <c r="B6" s="22" t="s">
        <v>72</v>
      </c>
      <c r="C6" s="67"/>
      <c r="D6" s="67"/>
      <c r="E6" s="67"/>
      <c r="F6" s="20"/>
    </row>
    <row r="7" spans="1:6" ht="15" hidden="1">
      <c r="A7" s="21" t="s">
        <v>73</v>
      </c>
      <c r="B7" s="23" t="s">
        <v>74</v>
      </c>
      <c r="C7" s="67"/>
      <c r="D7" s="67"/>
      <c r="E7" s="67"/>
      <c r="F7" s="20"/>
    </row>
    <row r="8" spans="1:6" ht="15" hidden="1">
      <c r="A8" s="21" t="s">
        <v>75</v>
      </c>
      <c r="B8" s="23" t="s">
        <v>76</v>
      </c>
      <c r="C8" s="67"/>
      <c r="D8" s="67"/>
      <c r="E8" s="67"/>
      <c r="F8" s="20"/>
    </row>
    <row r="9" spans="1:6" ht="15" hidden="1">
      <c r="A9" s="24" t="s">
        <v>77</v>
      </c>
      <c r="B9" s="23" t="s">
        <v>78</v>
      </c>
      <c r="C9" s="67"/>
      <c r="D9" s="67"/>
      <c r="E9" s="67"/>
      <c r="F9" s="20"/>
    </row>
    <row r="10" spans="1:6" ht="15" hidden="1">
      <c r="A10" s="24" t="s">
        <v>79</v>
      </c>
      <c r="B10" s="23" t="s">
        <v>80</v>
      </c>
      <c r="C10" s="67"/>
      <c r="D10" s="67"/>
      <c r="E10" s="67"/>
      <c r="F10" s="20"/>
    </row>
    <row r="11" spans="1:6" ht="15" hidden="1">
      <c r="A11" s="24" t="s">
        <v>81</v>
      </c>
      <c r="B11" s="23" t="s">
        <v>82</v>
      </c>
      <c r="C11" s="67"/>
      <c r="D11" s="67"/>
      <c r="E11" s="67"/>
      <c r="F11" s="20"/>
    </row>
    <row r="12" spans="1:6" ht="15" hidden="1">
      <c r="A12" s="24" t="s">
        <v>83</v>
      </c>
      <c r="B12" s="23" t="s">
        <v>84</v>
      </c>
      <c r="C12" s="67"/>
      <c r="D12" s="67"/>
      <c r="E12" s="67"/>
      <c r="F12" s="20"/>
    </row>
    <row r="13" spans="1:6" ht="15" hidden="1">
      <c r="A13" s="24" t="s">
        <v>85</v>
      </c>
      <c r="B13" s="23" t="s">
        <v>86</v>
      </c>
      <c r="C13" s="67"/>
      <c r="D13" s="67"/>
      <c r="E13" s="67"/>
      <c r="F13" s="20"/>
    </row>
    <row r="14" spans="1:6" ht="15" hidden="1">
      <c r="A14" s="4" t="s">
        <v>87</v>
      </c>
      <c r="B14" s="23" t="s">
        <v>88</v>
      </c>
      <c r="C14" s="67"/>
      <c r="D14" s="67"/>
      <c r="E14" s="67"/>
      <c r="F14" s="20"/>
    </row>
    <row r="15" spans="1:6" ht="15" hidden="1">
      <c r="A15" s="4" t="s">
        <v>89</v>
      </c>
      <c r="B15" s="23" t="s">
        <v>90</v>
      </c>
      <c r="C15" s="67"/>
      <c r="D15" s="67"/>
      <c r="E15" s="67"/>
      <c r="F15" s="20"/>
    </row>
    <row r="16" spans="1:6" ht="15" hidden="1">
      <c r="A16" s="4" t="s">
        <v>91</v>
      </c>
      <c r="B16" s="23" t="s">
        <v>92</v>
      </c>
      <c r="C16" s="67"/>
      <c r="D16" s="67"/>
      <c r="E16" s="67"/>
      <c r="F16" s="20"/>
    </row>
    <row r="17" spans="1:6" ht="15" hidden="1">
      <c r="A17" s="4" t="s">
        <v>93</v>
      </c>
      <c r="B17" s="23" t="s">
        <v>94</v>
      </c>
      <c r="C17" s="67"/>
      <c r="D17" s="67"/>
      <c r="E17" s="67"/>
      <c r="F17" s="20"/>
    </row>
    <row r="18" spans="1:6" ht="15" hidden="1">
      <c r="A18" s="4" t="s">
        <v>378</v>
      </c>
      <c r="B18" s="23" t="s">
        <v>95</v>
      </c>
      <c r="C18" s="67"/>
      <c r="D18" s="67"/>
      <c r="E18" s="67"/>
      <c r="F18" s="20"/>
    </row>
    <row r="19" spans="1:6" ht="15">
      <c r="A19" s="25" t="s">
        <v>356</v>
      </c>
      <c r="B19" s="26" t="s">
        <v>96</v>
      </c>
      <c r="C19" s="84">
        <f>'kiadások működés Bölcsőde'!C19+'kiadások működés Könyvtár'!C19+'kiadások működés önkormányzat'!C19+'kiadások működés Zengő Óvoda'!C19+'kiadások működés Polg.Hiv'!C19</f>
        <v>481984</v>
      </c>
      <c r="D19" s="84"/>
      <c r="E19" s="84">
        <v>28505</v>
      </c>
      <c r="F19" s="85">
        <f>SUM(C19:E19)</f>
        <v>510489</v>
      </c>
    </row>
    <row r="20" spans="1:6" ht="15" hidden="1">
      <c r="A20" s="4" t="s">
        <v>97</v>
      </c>
      <c r="B20" s="23" t="s">
        <v>98</v>
      </c>
      <c r="C20" s="84"/>
      <c r="D20" s="84"/>
      <c r="E20" s="84"/>
      <c r="F20" s="85"/>
    </row>
    <row r="21" spans="1:6" ht="15" hidden="1">
      <c r="A21" s="4" t="s">
        <v>99</v>
      </c>
      <c r="B21" s="23" t="s">
        <v>100</v>
      </c>
      <c r="C21" s="84"/>
      <c r="D21" s="84"/>
      <c r="E21" s="84"/>
      <c r="F21" s="85"/>
    </row>
    <row r="22" spans="1:6" ht="15" hidden="1">
      <c r="A22" s="5" t="s">
        <v>101</v>
      </c>
      <c r="B22" s="23" t="s">
        <v>102</v>
      </c>
      <c r="C22" s="84"/>
      <c r="D22" s="84"/>
      <c r="E22" s="84"/>
      <c r="F22" s="85"/>
    </row>
    <row r="23" spans="1:6" ht="15">
      <c r="A23" s="6" t="s">
        <v>357</v>
      </c>
      <c r="B23" s="26" t="s">
        <v>103</v>
      </c>
      <c r="C23" s="84">
        <f>'kiadások működés Bölcsőde'!C23+'kiadások működés Könyvtár'!C23+'kiadások működés önkormányzat'!C23+'kiadások működés Zengő Óvoda'!C23+'kiadások működés Polg.Hiv'!C23</f>
        <v>15911</v>
      </c>
      <c r="D23" s="84">
        <f>'kiadások működés önkormányzat'!D23</f>
        <v>16064</v>
      </c>
      <c r="E23" s="84">
        <v>340</v>
      </c>
      <c r="F23" s="85">
        <f>SUM(C23:E23)</f>
        <v>32315</v>
      </c>
    </row>
    <row r="24" spans="1:6" ht="15">
      <c r="A24" s="43" t="s">
        <v>408</v>
      </c>
      <c r="B24" s="44" t="s">
        <v>104</v>
      </c>
      <c r="C24" s="81">
        <f>SUM(C19:C23)</f>
        <v>497895</v>
      </c>
      <c r="D24" s="81">
        <f>SUM(D23)</f>
        <v>16064</v>
      </c>
      <c r="E24" s="81">
        <f>SUM(E19:E23)</f>
        <v>28845</v>
      </c>
      <c r="F24" s="81">
        <f>SUM(C24:E24)</f>
        <v>542804</v>
      </c>
    </row>
    <row r="25" spans="1:6" ht="15">
      <c r="A25" s="32" t="s">
        <v>379</v>
      </c>
      <c r="B25" s="44" t="s">
        <v>105</v>
      </c>
      <c r="C25" s="81">
        <f>'kiadások működés Bölcsőde'!C25+'kiadások működés Könyvtár'!C25+'kiadások működés Zengő Óvoda'!C25+'kiadások működés Polg.Hiv'!C25+'kiadások működés önkormányzat'!C25</f>
        <v>116959</v>
      </c>
      <c r="D25" s="81">
        <f>'kiadások működés önkormányzat'!D25</f>
        <v>4337</v>
      </c>
      <c r="E25" s="81">
        <v>8308</v>
      </c>
      <c r="F25" s="81">
        <f>SUM(C25:E25)</f>
        <v>129604</v>
      </c>
    </row>
    <row r="26" spans="1:6" ht="15" hidden="1">
      <c r="A26" s="4" t="s">
        <v>106</v>
      </c>
      <c r="B26" s="23" t="s">
        <v>107</v>
      </c>
      <c r="C26" s="84"/>
      <c r="D26" s="84"/>
      <c r="E26" s="84"/>
      <c r="F26" s="85"/>
    </row>
    <row r="27" spans="1:6" ht="15" hidden="1">
      <c r="A27" s="4" t="s">
        <v>108</v>
      </c>
      <c r="B27" s="23" t="s">
        <v>109</v>
      </c>
      <c r="C27" s="84"/>
      <c r="D27" s="84"/>
      <c r="E27" s="84"/>
      <c r="F27" s="85"/>
    </row>
    <row r="28" spans="1:6" ht="15" hidden="1">
      <c r="A28" s="4" t="s">
        <v>110</v>
      </c>
      <c r="B28" s="23" t="s">
        <v>111</v>
      </c>
      <c r="C28" s="84"/>
      <c r="D28" s="84"/>
      <c r="E28" s="84"/>
      <c r="F28" s="85"/>
    </row>
    <row r="29" spans="1:6" ht="15">
      <c r="A29" s="6" t="s">
        <v>358</v>
      </c>
      <c r="B29" s="26" t="s">
        <v>112</v>
      </c>
      <c r="C29" s="84">
        <f>'kiadások működés Bölcsőde'!C29+'kiadások működés Könyvtár'!C29+'kiadások működés Zengő Óvoda'!C29+'kiadások működés Polg.Hiv'!C29+'kiadások működés önkormányzat'!C29</f>
        <v>38347</v>
      </c>
      <c r="D29" s="84">
        <v>5300</v>
      </c>
      <c r="E29" s="84">
        <v>1680</v>
      </c>
      <c r="F29" s="85">
        <f>SUM(C29:E29)</f>
        <v>45327</v>
      </c>
    </row>
    <row r="30" spans="1:6" ht="15" hidden="1">
      <c r="A30" s="4" t="s">
        <v>113</v>
      </c>
      <c r="B30" s="23" t="s">
        <v>114</v>
      </c>
      <c r="C30" s="84"/>
      <c r="D30" s="84"/>
      <c r="E30" s="84"/>
      <c r="F30" s="85"/>
    </row>
    <row r="31" spans="1:6" ht="15" hidden="1">
      <c r="A31" s="4" t="s">
        <v>115</v>
      </c>
      <c r="B31" s="23" t="s">
        <v>116</v>
      </c>
      <c r="C31" s="84"/>
      <c r="D31" s="84"/>
      <c r="E31" s="84"/>
      <c r="F31" s="85"/>
    </row>
    <row r="32" spans="1:6" ht="15" customHeight="1">
      <c r="A32" s="6" t="s">
        <v>409</v>
      </c>
      <c r="B32" s="26" t="s">
        <v>117</v>
      </c>
      <c r="C32" s="84">
        <f>'kiadások működés Bölcsőde'!C32+'kiadások működés Könyvtár'!C32+'kiadások működés Zengő Óvoda'!C32+'kiadások működés Polg.Hiv'!C32+'kiadások működés önkormányzat'!C32</f>
        <v>6369</v>
      </c>
      <c r="D32" s="84"/>
      <c r="E32" s="84">
        <v>440</v>
      </c>
      <c r="F32" s="85">
        <f>SUM(C32:E32)</f>
        <v>6809</v>
      </c>
    </row>
    <row r="33" spans="1:6" ht="15" hidden="1">
      <c r="A33" s="4" t="s">
        <v>118</v>
      </c>
      <c r="B33" s="23" t="s">
        <v>119</v>
      </c>
      <c r="C33" s="84"/>
      <c r="D33" s="84"/>
      <c r="E33" s="84"/>
      <c r="F33" s="85"/>
    </row>
    <row r="34" spans="1:6" ht="15" hidden="1">
      <c r="A34" s="4" t="s">
        <v>120</v>
      </c>
      <c r="B34" s="23" t="s">
        <v>121</v>
      </c>
      <c r="C34" s="84"/>
      <c r="D34" s="84"/>
      <c r="E34" s="84"/>
      <c r="F34" s="85"/>
    </row>
    <row r="35" spans="1:6" ht="15" hidden="1">
      <c r="A35" s="4" t="s">
        <v>380</v>
      </c>
      <c r="B35" s="23" t="s">
        <v>122</v>
      </c>
      <c r="C35" s="84"/>
      <c r="D35" s="84"/>
      <c r="E35" s="84"/>
      <c r="F35" s="85"/>
    </row>
    <row r="36" spans="1:6" ht="15" hidden="1">
      <c r="A36" s="4" t="s">
        <v>123</v>
      </c>
      <c r="B36" s="23" t="s">
        <v>124</v>
      </c>
      <c r="C36" s="84"/>
      <c r="D36" s="84"/>
      <c r="E36" s="84"/>
      <c r="F36" s="85"/>
    </row>
    <row r="37" spans="1:6" ht="15" hidden="1">
      <c r="A37" s="8" t="s">
        <v>381</v>
      </c>
      <c r="B37" s="23" t="s">
        <v>125</v>
      </c>
      <c r="C37" s="84"/>
      <c r="D37" s="84"/>
      <c r="E37" s="84"/>
      <c r="F37" s="85"/>
    </row>
    <row r="38" spans="1:6" ht="15" hidden="1">
      <c r="A38" s="5" t="s">
        <v>126</v>
      </c>
      <c r="B38" s="23" t="s">
        <v>127</v>
      </c>
      <c r="C38" s="84"/>
      <c r="D38" s="84"/>
      <c r="E38" s="84"/>
      <c r="F38" s="85"/>
    </row>
    <row r="39" spans="1:6" ht="15" hidden="1">
      <c r="A39" s="4" t="s">
        <v>382</v>
      </c>
      <c r="B39" s="23" t="s">
        <v>128</v>
      </c>
      <c r="C39" s="84"/>
      <c r="D39" s="84"/>
      <c r="E39" s="84"/>
      <c r="F39" s="85"/>
    </row>
    <row r="40" spans="1:6" ht="15">
      <c r="A40" s="6" t="s">
        <v>359</v>
      </c>
      <c r="B40" s="26" t="s">
        <v>129</v>
      </c>
      <c r="C40" s="84">
        <f>'kiadások működés Bölcsőde'!C40+'kiadások működés Könyvtár'!C40+'kiadások működés Zengő Óvoda'!C40+'kiadások működés Polg.Hiv'!C40+'kiadások működés önkormányzat'!C40</f>
        <v>341409</v>
      </c>
      <c r="D40" s="84"/>
      <c r="E40" s="84">
        <v>7630</v>
      </c>
      <c r="F40" s="85">
        <f>SUM(C40:E40)</f>
        <v>349039</v>
      </c>
    </row>
    <row r="41" spans="1:6" ht="15" hidden="1">
      <c r="A41" s="4" t="s">
        <v>130</v>
      </c>
      <c r="B41" s="23" t="s">
        <v>131</v>
      </c>
      <c r="C41" s="84">
        <f>'kiadások működés Bölcsőde'!C41+'kiadások működés Könyvtár'!C41+'kiadások működés Zengő Óvoda'!C41+'kiadások működés Polg.Hiv'!C41+'kiadások működés önkormányzat'!C41</f>
        <v>0</v>
      </c>
      <c r="D41" s="84"/>
      <c r="E41" s="84"/>
      <c r="F41" s="85"/>
    </row>
    <row r="42" spans="1:6" ht="15" hidden="1">
      <c r="A42" s="4" t="s">
        <v>132</v>
      </c>
      <c r="B42" s="23" t="s">
        <v>133</v>
      </c>
      <c r="C42" s="84">
        <f>'kiadások működés Bölcsőde'!C42+'kiadások működés Könyvtár'!C42+'kiadások működés Zengő Óvoda'!C42+'kiadások működés Polg.Hiv'!C42+'kiadások működés önkormányzat'!C42</f>
        <v>0</v>
      </c>
      <c r="D42" s="84"/>
      <c r="E42" s="84"/>
      <c r="F42" s="85"/>
    </row>
    <row r="43" spans="1:6" ht="15">
      <c r="A43" s="6" t="s">
        <v>360</v>
      </c>
      <c r="B43" s="26" t="s">
        <v>134</v>
      </c>
      <c r="C43" s="84">
        <f>'kiadások működés Bölcsőde'!C43+'kiadások működés Könyvtár'!C43+'kiadások működés Zengő Óvoda'!C43+'kiadások működés Polg.Hiv'!C43+'kiadások működés önkormányzat'!C43</f>
        <v>2150</v>
      </c>
      <c r="D43" s="84"/>
      <c r="E43" s="84">
        <v>125</v>
      </c>
      <c r="F43" s="85">
        <f>SUM(C43:E43)</f>
        <v>2275</v>
      </c>
    </row>
    <row r="44" spans="1:6" ht="15" hidden="1">
      <c r="A44" s="4" t="s">
        <v>135</v>
      </c>
      <c r="B44" s="23" t="s">
        <v>136</v>
      </c>
      <c r="C44" s="84">
        <f>'kiadások működés Bölcsőde'!C44+'kiadások működés Könyvtár'!C44+'kiadások működés Zengő Óvoda'!C44+'kiadások működés Polg.Hiv'!C44+'kiadások működés önkormányzat'!C44</f>
        <v>0</v>
      </c>
      <c r="D44" s="84"/>
      <c r="E44" s="84"/>
      <c r="F44" s="85"/>
    </row>
    <row r="45" spans="1:6" ht="15" hidden="1">
      <c r="A45" s="4" t="s">
        <v>137</v>
      </c>
      <c r="B45" s="23" t="s">
        <v>138</v>
      </c>
      <c r="C45" s="84">
        <f>'kiadások működés Bölcsőde'!C45+'kiadások működés Könyvtár'!C45+'kiadások működés Zengő Óvoda'!C45+'kiadások működés Polg.Hiv'!C45+'kiadások működés önkormányzat'!C45</f>
        <v>0</v>
      </c>
      <c r="D45" s="84"/>
      <c r="E45" s="84"/>
      <c r="F45" s="85"/>
    </row>
    <row r="46" spans="1:6" ht="15" hidden="1">
      <c r="A46" s="4" t="s">
        <v>383</v>
      </c>
      <c r="B46" s="23" t="s">
        <v>139</v>
      </c>
      <c r="C46" s="84">
        <f>'kiadások működés Bölcsőde'!C46+'kiadások működés Könyvtár'!C46+'kiadások működés Zengő Óvoda'!C46+'kiadások működés Polg.Hiv'!C46+'kiadások működés önkormányzat'!C46</f>
        <v>0</v>
      </c>
      <c r="D46" s="84"/>
      <c r="E46" s="84"/>
      <c r="F46" s="85"/>
    </row>
    <row r="47" spans="1:6" ht="15" hidden="1">
      <c r="A47" s="4" t="s">
        <v>384</v>
      </c>
      <c r="B47" s="23" t="s">
        <v>140</v>
      </c>
      <c r="C47" s="84">
        <f>'kiadások működés Bölcsőde'!C47+'kiadások működés Könyvtár'!C47+'kiadások működés Zengő Óvoda'!C47+'kiadások működés Polg.Hiv'!C47+'kiadások működés önkormányzat'!C47</f>
        <v>0</v>
      </c>
      <c r="D47" s="84"/>
      <c r="E47" s="84"/>
      <c r="F47" s="85"/>
    </row>
    <row r="48" spans="1:6" ht="15" hidden="1">
      <c r="A48" s="4" t="s">
        <v>141</v>
      </c>
      <c r="B48" s="23" t="s">
        <v>142</v>
      </c>
      <c r="C48" s="84">
        <f>'kiadások működés Bölcsőde'!C48+'kiadások működés Könyvtár'!C48+'kiadások működés Zengő Óvoda'!C48+'kiadások működés Polg.Hiv'!C48+'kiadások működés önkormányzat'!C48</f>
        <v>0</v>
      </c>
      <c r="D48" s="84"/>
      <c r="E48" s="84"/>
      <c r="F48" s="85"/>
    </row>
    <row r="49" spans="1:6" ht="15">
      <c r="A49" s="6" t="s">
        <v>361</v>
      </c>
      <c r="B49" s="26" t="s">
        <v>143</v>
      </c>
      <c r="C49" s="84">
        <f>'kiadások működés Bölcsőde'!C49+'kiadások működés Könyvtár'!C49+'kiadások működés Zengő Óvoda'!C49+'kiadások működés Polg.Hiv'!C49+'kiadások működés önkormányzat'!C49</f>
        <v>104532</v>
      </c>
      <c r="D49" s="84"/>
      <c r="E49" s="84">
        <v>2089</v>
      </c>
      <c r="F49" s="85">
        <f>SUM(C49:E49)</f>
        <v>106621</v>
      </c>
    </row>
    <row r="50" spans="1:6" ht="15">
      <c r="A50" s="32" t="s">
        <v>362</v>
      </c>
      <c r="B50" s="44" t="s">
        <v>144</v>
      </c>
      <c r="C50" s="84">
        <f>'kiadások működés Bölcsőde'!C50+'kiadások működés Könyvtár'!C50+'kiadások működés Zengő Óvoda'!C50+'kiadások működés Polg.Hiv'!C50+'kiadások működés önkormányzat'!C50</f>
        <v>492807</v>
      </c>
      <c r="D50" s="81">
        <f>SUM(D29:D49)</f>
        <v>5300</v>
      </c>
      <c r="E50" s="81">
        <f>SUM(E29:E49)</f>
        <v>11964</v>
      </c>
      <c r="F50" s="81">
        <f>SUM(F29:F49)</f>
        <v>510071</v>
      </c>
    </row>
    <row r="51" spans="1:6" ht="15" hidden="1">
      <c r="A51" s="10" t="s">
        <v>145</v>
      </c>
      <c r="B51" s="23" t="s">
        <v>146</v>
      </c>
      <c r="C51" s="84">
        <f>'kiadások működés Bölcsőde'!C51+'kiadások működés Könyvtár'!C51+'kiadások működés Zengő Óvoda'!C51+'kiadások működés Polg.Hiv'!C51+'kiadások működés önkormányzat'!C51</f>
        <v>0</v>
      </c>
      <c r="D51" s="84"/>
      <c r="E51" s="84"/>
      <c r="F51" s="85"/>
    </row>
    <row r="52" spans="1:6" ht="15" hidden="1">
      <c r="A52" s="10" t="s">
        <v>363</v>
      </c>
      <c r="B52" s="23" t="s">
        <v>147</v>
      </c>
      <c r="C52" s="84">
        <f>'kiadások működés Bölcsőde'!C52+'kiadások működés Könyvtár'!C52+'kiadások működés Zengő Óvoda'!C52+'kiadások működés Polg.Hiv'!C52+'kiadások működés önkormányzat'!C52</f>
        <v>0</v>
      </c>
      <c r="D52" s="84"/>
      <c r="E52" s="84"/>
      <c r="F52" s="85"/>
    </row>
    <row r="53" spans="1:6" ht="15" hidden="1">
      <c r="A53" s="13" t="s">
        <v>385</v>
      </c>
      <c r="B53" s="23" t="s">
        <v>148</v>
      </c>
      <c r="C53" s="84">
        <f>'kiadások működés Bölcsőde'!C53+'kiadások működés Könyvtár'!C53+'kiadások működés Zengő Óvoda'!C53+'kiadások működés Polg.Hiv'!C53+'kiadások működés önkormányzat'!C53</f>
        <v>0</v>
      </c>
      <c r="D53" s="84"/>
      <c r="E53" s="84"/>
      <c r="F53" s="85"/>
    </row>
    <row r="54" spans="1:6" ht="15" hidden="1">
      <c r="A54" s="13" t="s">
        <v>386</v>
      </c>
      <c r="B54" s="23" t="s">
        <v>149</v>
      </c>
      <c r="C54" s="84">
        <f>'kiadások működés Bölcsőde'!C54+'kiadások működés Könyvtár'!C54+'kiadások működés Zengő Óvoda'!C54+'kiadások működés Polg.Hiv'!C54+'kiadások működés önkormányzat'!C54</f>
        <v>0</v>
      </c>
      <c r="D54" s="84"/>
      <c r="E54" s="84"/>
      <c r="F54" s="85"/>
    </row>
    <row r="55" spans="1:6" ht="15" hidden="1">
      <c r="A55" s="13" t="s">
        <v>387</v>
      </c>
      <c r="B55" s="23" t="s">
        <v>150</v>
      </c>
      <c r="C55" s="84">
        <f>'kiadások működés Bölcsőde'!C55+'kiadások működés Könyvtár'!C55+'kiadások működés Zengő Óvoda'!C55+'kiadások működés Polg.Hiv'!C55+'kiadások működés önkormányzat'!C55</f>
        <v>0</v>
      </c>
      <c r="D55" s="84"/>
      <c r="E55" s="84"/>
      <c r="F55" s="85"/>
    </row>
    <row r="56" spans="1:6" ht="15" hidden="1">
      <c r="A56" s="10" t="s">
        <v>388</v>
      </c>
      <c r="B56" s="23" t="s">
        <v>151</v>
      </c>
      <c r="C56" s="84">
        <f>'kiadások működés Bölcsőde'!C56+'kiadások működés Könyvtár'!C56+'kiadások működés Zengő Óvoda'!C56+'kiadások működés Polg.Hiv'!C56+'kiadások működés önkormányzat'!C56</f>
        <v>0</v>
      </c>
      <c r="D56" s="84"/>
      <c r="E56" s="84"/>
      <c r="F56" s="85"/>
    </row>
    <row r="57" spans="1:6" ht="15" hidden="1">
      <c r="A57" s="10" t="s">
        <v>389</v>
      </c>
      <c r="B57" s="23" t="s">
        <v>152</v>
      </c>
      <c r="C57" s="84">
        <f>'kiadások működés Bölcsőde'!C57+'kiadások működés Könyvtár'!C57+'kiadások működés Zengő Óvoda'!C57+'kiadások működés Polg.Hiv'!C57+'kiadások működés önkormányzat'!C57</f>
        <v>0</v>
      </c>
      <c r="D57" s="84"/>
      <c r="E57" s="84"/>
      <c r="F57" s="85"/>
    </row>
    <row r="58" spans="1:6" ht="15" hidden="1">
      <c r="A58" s="10" t="s">
        <v>390</v>
      </c>
      <c r="B58" s="23" t="s">
        <v>153</v>
      </c>
      <c r="C58" s="84">
        <f>'kiadások működés Bölcsőde'!C58+'kiadások működés Könyvtár'!C58+'kiadások működés Zengő Óvoda'!C58+'kiadások működés Polg.Hiv'!C58+'kiadások működés önkormányzat'!C58</f>
        <v>0</v>
      </c>
      <c r="D58" s="84"/>
      <c r="E58" s="84"/>
      <c r="F58" s="85"/>
    </row>
    <row r="59" spans="1:6" ht="15">
      <c r="A59" s="41" t="s">
        <v>365</v>
      </c>
      <c r="B59" s="44" t="s">
        <v>154</v>
      </c>
      <c r="C59" s="81">
        <v>84223</v>
      </c>
      <c r="D59" s="81"/>
      <c r="E59" s="81"/>
      <c r="F59" s="81">
        <f>SUM(C59:E59)</f>
        <v>84223</v>
      </c>
    </row>
    <row r="60" spans="1:6" ht="15">
      <c r="A60" s="9" t="s">
        <v>391</v>
      </c>
      <c r="B60" s="23" t="s">
        <v>155</v>
      </c>
      <c r="C60" s="84"/>
      <c r="D60" s="84"/>
      <c r="E60" s="84"/>
      <c r="F60" s="85"/>
    </row>
    <row r="61" spans="1:6" ht="15">
      <c r="A61" s="9" t="s">
        <v>156</v>
      </c>
      <c r="B61" s="23" t="s">
        <v>157</v>
      </c>
      <c r="C61" s="84">
        <f>'kiadások működés Bölcsőde'!C61+'kiadások működés Könyvtár'!C61+'kiadások működés Zengő Óvoda'!C61+'kiadások működés Polg.Hiv'!C61+'kiadások működés önkormányzat'!C61</f>
        <v>111276</v>
      </c>
      <c r="D61" s="84"/>
      <c r="E61" s="84"/>
      <c r="F61" s="85">
        <f>SUM(C61:E61)</f>
        <v>111276</v>
      </c>
    </row>
    <row r="62" spans="1:6" ht="15">
      <c r="A62" s="9" t="s">
        <v>158</v>
      </c>
      <c r="B62" s="23" t="s">
        <v>159</v>
      </c>
      <c r="C62" s="84"/>
      <c r="D62" s="84"/>
      <c r="E62" s="84"/>
      <c r="F62" s="85"/>
    </row>
    <row r="63" spans="1:6" ht="15">
      <c r="A63" s="9" t="s">
        <v>366</v>
      </c>
      <c r="B63" s="23" t="s">
        <v>160</v>
      </c>
      <c r="C63" s="84"/>
      <c r="D63" s="84"/>
      <c r="E63" s="84"/>
      <c r="F63" s="85"/>
    </row>
    <row r="64" spans="1:6" ht="15">
      <c r="A64" s="9" t="s">
        <v>392</v>
      </c>
      <c r="B64" s="23" t="s">
        <v>161</v>
      </c>
      <c r="C64" s="84"/>
      <c r="D64" s="84"/>
      <c r="E64" s="84"/>
      <c r="F64" s="85"/>
    </row>
    <row r="65" spans="1:6" ht="15">
      <c r="A65" s="9" t="s">
        <v>367</v>
      </c>
      <c r="B65" s="23" t="s">
        <v>162</v>
      </c>
      <c r="C65" s="84">
        <f>'kiadások működés önkormányzat'!C65</f>
        <v>188132</v>
      </c>
      <c r="D65" s="84">
        <v>100</v>
      </c>
      <c r="E65" s="84"/>
      <c r="F65" s="85">
        <f>SUM(C65:E65)</f>
        <v>188232</v>
      </c>
    </row>
    <row r="66" spans="1:6" ht="15">
      <c r="A66" s="9" t="s">
        <v>393</v>
      </c>
      <c r="B66" s="23" t="s">
        <v>163</v>
      </c>
      <c r="C66" s="84"/>
      <c r="D66" s="84"/>
      <c r="E66" s="84"/>
      <c r="F66" s="85"/>
    </row>
    <row r="67" spans="1:6" ht="15">
      <c r="A67" s="9" t="s">
        <v>394</v>
      </c>
      <c r="B67" s="23" t="s">
        <v>164</v>
      </c>
      <c r="C67" s="84"/>
      <c r="D67" s="84"/>
      <c r="E67" s="84"/>
      <c r="F67" s="85"/>
    </row>
    <row r="68" spans="1:6" ht="15">
      <c r="A68" s="9" t="s">
        <v>165</v>
      </c>
      <c r="B68" s="23" t="s">
        <v>166</v>
      </c>
      <c r="C68" s="84"/>
      <c r="D68" s="84"/>
      <c r="E68" s="84"/>
      <c r="F68" s="85"/>
    </row>
    <row r="69" spans="1:6" ht="15">
      <c r="A69" s="14" t="s">
        <v>167</v>
      </c>
      <c r="B69" s="23" t="s">
        <v>168</v>
      </c>
      <c r="C69" s="84"/>
      <c r="D69" s="84"/>
      <c r="E69" s="84"/>
      <c r="F69" s="85"/>
    </row>
    <row r="70" spans="1:6" ht="15">
      <c r="A70" s="9" t="s">
        <v>395</v>
      </c>
      <c r="B70" s="23" t="s">
        <v>170</v>
      </c>
      <c r="C70" s="84">
        <f>'kiadások működés önkormányzat'!C70</f>
        <v>38398</v>
      </c>
      <c r="D70" s="84">
        <v>10445</v>
      </c>
      <c r="E70" s="84"/>
      <c r="F70" s="85">
        <f>SUM(C70:E70)</f>
        <v>48843</v>
      </c>
    </row>
    <row r="71" spans="1:6" ht="15">
      <c r="A71" s="14" t="s">
        <v>30</v>
      </c>
      <c r="B71" s="23" t="s">
        <v>465</v>
      </c>
      <c r="C71" s="84">
        <f>'kiadások működés önkormányzat'!C71</f>
        <v>12837</v>
      </c>
      <c r="D71" s="84"/>
      <c r="E71" s="84"/>
      <c r="F71" s="85">
        <f>SUM(C71:E71)</f>
        <v>12837</v>
      </c>
    </row>
    <row r="72" spans="1:6" ht="15">
      <c r="A72" s="14" t="s">
        <v>31</v>
      </c>
      <c r="B72" s="23" t="s">
        <v>465</v>
      </c>
      <c r="C72" s="84"/>
      <c r="D72" s="84"/>
      <c r="E72" s="84"/>
      <c r="F72" s="85"/>
    </row>
    <row r="73" spans="1:6" ht="15">
      <c r="A73" s="41" t="s">
        <v>368</v>
      </c>
      <c r="B73" s="44" t="s">
        <v>171</v>
      </c>
      <c r="C73" s="81">
        <f>SUM(C60:C72)</f>
        <v>350643</v>
      </c>
      <c r="D73" s="81">
        <f>SUM(D60:D72)</f>
        <v>10545</v>
      </c>
      <c r="E73" s="81"/>
      <c r="F73" s="81">
        <f>SUM(F60:F72)</f>
        <v>361188</v>
      </c>
    </row>
    <row r="74" spans="1:6" ht="15.75">
      <c r="A74" s="45" t="s">
        <v>18</v>
      </c>
      <c r="B74" s="78"/>
      <c r="C74" s="81">
        <f>C73+C59+C50+C25+C24</f>
        <v>1542527</v>
      </c>
      <c r="D74" s="81">
        <f>D73+D59+D50+D25+D24</f>
        <v>36246</v>
      </c>
      <c r="E74" s="81">
        <f>E73+E59+E50+E25+E24</f>
        <v>49117</v>
      </c>
      <c r="F74" s="81">
        <f>F73+F59+F50+F25+F24</f>
        <v>1627890</v>
      </c>
    </row>
    <row r="75" spans="1:6" ht="15">
      <c r="A75" s="27" t="s">
        <v>172</v>
      </c>
      <c r="B75" s="23" t="s">
        <v>173</v>
      </c>
      <c r="C75" s="84">
        <f>'kiadások működés Bölcsőde'!C76+'kiadások működés Könyvtár'!C75+'kiadások működés Zengő Óvoda'!C75+'kiadások működés Polg.Hiv'!C75+'kiadások működés önkormányzat'!C75</f>
        <v>550</v>
      </c>
      <c r="D75" s="84"/>
      <c r="E75" s="84"/>
      <c r="F75" s="85">
        <f>SUM(C75:E75)</f>
        <v>550</v>
      </c>
    </row>
    <row r="76" spans="1:6" ht="15">
      <c r="A76" s="27" t="s">
        <v>396</v>
      </c>
      <c r="B76" s="23" t="s">
        <v>174</v>
      </c>
      <c r="C76" s="84">
        <f>'kiadások működés Bölcsőde'!C77+'kiadások működés Könyvtár'!C76+'kiadások működés Zengő Óvoda'!C76+'kiadások működés Polg.Hiv'!C76+'kiadások működés önkormányzat'!C76</f>
        <v>46869</v>
      </c>
      <c r="D76" s="84"/>
      <c r="E76" s="84"/>
      <c r="F76" s="85">
        <f aca="true" t="shared" si="0" ref="F76:F81">SUM(C76:E76)</f>
        <v>46869</v>
      </c>
    </row>
    <row r="77" spans="1:6" ht="15">
      <c r="A77" s="27" t="s">
        <v>175</v>
      </c>
      <c r="B77" s="23" t="s">
        <v>176</v>
      </c>
      <c r="C77" s="84">
        <f>'kiadások működés Bölcsőde'!C78+'kiadások működés Könyvtár'!C77+'kiadások működés Zengő Óvoda'!C77+'kiadások működés Polg.Hiv'!C77+'kiadások működés önkormányzat'!C77</f>
        <v>2667</v>
      </c>
      <c r="D77" s="84"/>
      <c r="E77" s="84"/>
      <c r="F77" s="85">
        <f t="shared" si="0"/>
        <v>2667</v>
      </c>
    </row>
    <row r="78" spans="1:6" ht="15">
      <c r="A78" s="27" t="s">
        <v>177</v>
      </c>
      <c r="B78" s="23" t="s">
        <v>178</v>
      </c>
      <c r="C78" s="84">
        <f>'kiadások működés Bölcsőde'!C79+'kiadások működés Könyvtár'!C78+'kiadások működés Zengő Óvoda'!C78+'kiadások működés Polg.Hiv'!C78+'kiadások működés önkormányzat'!C78</f>
        <v>12539</v>
      </c>
      <c r="D78" s="84"/>
      <c r="E78" s="84"/>
      <c r="F78" s="85">
        <f t="shared" si="0"/>
        <v>12539</v>
      </c>
    </row>
    <row r="79" spans="1:6" ht="15">
      <c r="A79" s="5" t="s">
        <v>179</v>
      </c>
      <c r="B79" s="23" t="s">
        <v>180</v>
      </c>
      <c r="C79" s="84">
        <f>'kiadások működés Bölcsőde'!C80+'kiadások működés Könyvtár'!C79+'kiadások működés Zengő Óvoda'!C79+'kiadások működés Polg.Hiv'!C79+'kiadások működés önkormányzat'!C79</f>
        <v>0</v>
      </c>
      <c r="D79" s="84"/>
      <c r="E79" s="84"/>
      <c r="F79" s="85">
        <f t="shared" si="0"/>
        <v>0</v>
      </c>
    </row>
    <row r="80" spans="1:6" ht="15">
      <c r="A80" s="5" t="s">
        <v>181</v>
      </c>
      <c r="B80" s="23" t="s">
        <v>182</v>
      </c>
      <c r="C80" s="84">
        <f>'kiadások működés Bölcsőde'!C81+'kiadások működés Könyvtár'!C80+'kiadások működés Zengő Óvoda'!C80+'kiadások működés Polg.Hiv'!C80+'kiadások működés önkormányzat'!C80</f>
        <v>0</v>
      </c>
      <c r="D80" s="84"/>
      <c r="E80" s="84"/>
      <c r="F80" s="85">
        <f t="shared" si="0"/>
        <v>0</v>
      </c>
    </row>
    <row r="81" spans="1:6" ht="15">
      <c r="A81" s="5" t="s">
        <v>183</v>
      </c>
      <c r="B81" s="23" t="s">
        <v>184</v>
      </c>
      <c r="C81" s="84">
        <f>'kiadások működés Bölcsőde'!C82+'kiadások működés Könyvtár'!C81+'kiadások működés Zengő Óvoda'!C81+'kiadások működés Polg.Hiv'!C81+'kiadások működés önkormányzat'!C81</f>
        <v>16913</v>
      </c>
      <c r="D81" s="84"/>
      <c r="E81" s="84"/>
      <c r="F81" s="85">
        <f t="shared" si="0"/>
        <v>16913</v>
      </c>
    </row>
    <row r="82" spans="1:6" ht="15">
      <c r="A82" s="42" t="s">
        <v>369</v>
      </c>
      <c r="B82" s="44" t="s">
        <v>185</v>
      </c>
      <c r="C82" s="81">
        <f>SUM(C75:C81)</f>
        <v>79538</v>
      </c>
      <c r="D82" s="81"/>
      <c r="E82" s="81"/>
      <c r="F82" s="81">
        <f>SUM(F75:F81)</f>
        <v>79538</v>
      </c>
    </row>
    <row r="83" spans="1:6" ht="15">
      <c r="A83" s="10" t="s">
        <v>186</v>
      </c>
      <c r="B83" s="23" t="s">
        <v>187</v>
      </c>
      <c r="C83" s="84">
        <f>'kiadások működés önkormányzat'!C83</f>
        <v>225226</v>
      </c>
      <c r="D83" s="84"/>
      <c r="E83" s="84"/>
      <c r="F83" s="85">
        <f>SUM(C83:E83)</f>
        <v>225226</v>
      </c>
    </row>
    <row r="84" spans="1:6" ht="15">
      <c r="A84" s="10" t="s">
        <v>188</v>
      </c>
      <c r="B84" s="23" t="s">
        <v>189</v>
      </c>
      <c r="C84" s="84"/>
      <c r="D84" s="84"/>
      <c r="E84" s="84"/>
      <c r="F84" s="85"/>
    </row>
    <row r="85" spans="1:6" ht="15">
      <c r="A85" s="10" t="s">
        <v>190</v>
      </c>
      <c r="B85" s="23" t="s">
        <v>191</v>
      </c>
      <c r="C85" s="84"/>
      <c r="D85" s="84"/>
      <c r="E85" s="84"/>
      <c r="F85" s="85"/>
    </row>
    <row r="86" spans="1:6" ht="15">
      <c r="A86" s="10" t="s">
        <v>192</v>
      </c>
      <c r="B86" s="23" t="s">
        <v>193</v>
      </c>
      <c r="C86" s="84">
        <f>'kiadások működés önkormányzat'!C86</f>
        <v>60767</v>
      </c>
      <c r="D86" s="84"/>
      <c r="E86" s="84"/>
      <c r="F86" s="85">
        <f>SUM(C86:E86)</f>
        <v>60767</v>
      </c>
    </row>
    <row r="87" spans="1:6" ht="15">
      <c r="A87" s="41" t="s">
        <v>370</v>
      </c>
      <c r="B87" s="44" t="s">
        <v>194</v>
      </c>
      <c r="C87" s="81">
        <f>SUM(C83:C86)</f>
        <v>285993</v>
      </c>
      <c r="D87" s="81"/>
      <c r="E87" s="81"/>
      <c r="F87" s="81">
        <f>SUM(F83:F86)</f>
        <v>285993</v>
      </c>
    </row>
    <row r="88" spans="1:6" ht="30">
      <c r="A88" s="10" t="s">
        <v>195</v>
      </c>
      <c r="B88" s="23" t="s">
        <v>196</v>
      </c>
      <c r="C88" s="84"/>
      <c r="D88" s="84"/>
      <c r="E88" s="84"/>
      <c r="F88" s="85"/>
    </row>
    <row r="89" spans="1:6" ht="15">
      <c r="A89" s="10" t="s">
        <v>397</v>
      </c>
      <c r="B89" s="23" t="s">
        <v>197</v>
      </c>
      <c r="C89" s="84"/>
      <c r="D89" s="84"/>
      <c r="E89" s="84"/>
      <c r="F89" s="85"/>
    </row>
    <row r="90" spans="1:6" ht="30">
      <c r="A90" s="10" t="s">
        <v>398</v>
      </c>
      <c r="B90" s="23" t="s">
        <v>198</v>
      </c>
      <c r="C90" s="84"/>
      <c r="D90" s="84"/>
      <c r="E90" s="84"/>
      <c r="F90" s="85"/>
    </row>
    <row r="91" spans="1:6" ht="15">
      <c r="A91" s="10" t="s">
        <v>399</v>
      </c>
      <c r="B91" s="23" t="s">
        <v>199</v>
      </c>
      <c r="C91" s="84">
        <f>'kiadások működés önkormányzat'!C91</f>
        <v>3380</v>
      </c>
      <c r="D91" s="84"/>
      <c r="E91" s="84"/>
      <c r="F91" s="85">
        <f>SUM(C91:E91)</f>
        <v>3380</v>
      </c>
    </row>
    <row r="92" spans="1:6" ht="30">
      <c r="A92" s="10" t="s">
        <v>400</v>
      </c>
      <c r="B92" s="23" t="s">
        <v>200</v>
      </c>
      <c r="C92" s="84"/>
      <c r="D92" s="84"/>
      <c r="E92" s="84"/>
      <c r="F92" s="85"/>
    </row>
    <row r="93" spans="1:6" ht="15">
      <c r="A93" s="10" t="s">
        <v>401</v>
      </c>
      <c r="B93" s="23" t="s">
        <v>201</v>
      </c>
      <c r="C93" s="84"/>
      <c r="D93" s="84"/>
      <c r="E93" s="84"/>
      <c r="F93" s="85"/>
    </row>
    <row r="94" spans="1:6" ht="15">
      <c r="A94" s="10" t="s">
        <v>202</v>
      </c>
      <c r="B94" s="23" t="s">
        <v>203</v>
      </c>
      <c r="C94" s="84"/>
      <c r="D94" s="84"/>
      <c r="E94" s="84"/>
      <c r="F94" s="85"/>
    </row>
    <row r="95" spans="1:6" ht="15">
      <c r="A95" s="10" t="s">
        <v>402</v>
      </c>
      <c r="B95" s="23" t="s">
        <v>204</v>
      </c>
      <c r="C95" s="84"/>
      <c r="D95" s="84"/>
      <c r="E95" s="84"/>
      <c r="F95" s="85"/>
    </row>
    <row r="96" spans="1:6" ht="15">
      <c r="A96" s="41" t="s">
        <v>371</v>
      </c>
      <c r="B96" s="44" t="s">
        <v>205</v>
      </c>
      <c r="C96" s="81">
        <f>SUM(C88:C95)</f>
        <v>3380</v>
      </c>
      <c r="D96" s="81"/>
      <c r="E96" s="81"/>
      <c r="F96" s="81">
        <f>SUM(F88:F95)</f>
        <v>3380</v>
      </c>
    </row>
    <row r="97" spans="1:6" ht="15.75">
      <c r="A97" s="45" t="s">
        <v>17</v>
      </c>
      <c r="B97" s="78"/>
      <c r="C97" s="81">
        <f>C96+C87+C82</f>
        <v>368911</v>
      </c>
      <c r="D97" s="84">
        <f>D96+D87+D82</f>
        <v>0</v>
      </c>
      <c r="E97" s="84">
        <f>E96+E87+E82</f>
        <v>0</v>
      </c>
      <c r="F97" s="81">
        <f>F96+F87+F82</f>
        <v>368911</v>
      </c>
    </row>
    <row r="98" spans="1:6" ht="15.75">
      <c r="A98" s="28" t="s">
        <v>410</v>
      </c>
      <c r="B98" s="29" t="s">
        <v>206</v>
      </c>
      <c r="C98" s="81">
        <f>C96+C87+C82+C73+C59+C50+C25+C24</f>
        <v>1911438</v>
      </c>
      <c r="D98" s="81">
        <f>D73+D50+D25+D24</f>
        <v>36246</v>
      </c>
      <c r="E98" s="81">
        <f>E50+E25+E24</f>
        <v>49117</v>
      </c>
      <c r="F98" s="81">
        <f>F96+F87+F82+F73+F59+F50+F25+F24</f>
        <v>1996801</v>
      </c>
    </row>
    <row r="99" spans="1:25" ht="15">
      <c r="A99" s="10" t="s">
        <v>403</v>
      </c>
      <c r="B99" s="4" t="s">
        <v>207</v>
      </c>
      <c r="C99" s="114"/>
      <c r="D99" s="114"/>
      <c r="E99" s="114"/>
      <c r="F99" s="114">
        <f>SUM(C99:E99)</f>
        <v>0</v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208</v>
      </c>
      <c r="B100" s="4" t="s">
        <v>209</v>
      </c>
      <c r="C100" s="114"/>
      <c r="D100" s="114"/>
      <c r="E100" s="114"/>
      <c r="F100" s="1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404</v>
      </c>
      <c r="B101" s="4" t="s">
        <v>210</v>
      </c>
      <c r="C101" s="114"/>
      <c r="D101" s="114"/>
      <c r="E101" s="114"/>
      <c r="F101" s="1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372</v>
      </c>
      <c r="B102" s="6" t="s">
        <v>211</v>
      </c>
      <c r="C102" s="115">
        <f>SUM(C99:C101)</f>
        <v>0</v>
      </c>
      <c r="D102" s="115"/>
      <c r="E102" s="115"/>
      <c r="F102" s="115">
        <f>SUM(F99:F101)</f>
        <v>0</v>
      </c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405</v>
      </c>
      <c r="B103" s="4" t="s">
        <v>212</v>
      </c>
      <c r="C103" s="116"/>
      <c r="D103" s="116"/>
      <c r="E103" s="116"/>
      <c r="F103" s="116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375</v>
      </c>
      <c r="B104" s="4" t="s">
        <v>213</v>
      </c>
      <c r="C104" s="116"/>
      <c r="D104" s="116"/>
      <c r="E104" s="116"/>
      <c r="F104" s="116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214</v>
      </c>
      <c r="B105" s="4" t="s">
        <v>215</v>
      </c>
      <c r="C105" s="114"/>
      <c r="D105" s="114"/>
      <c r="E105" s="114"/>
      <c r="F105" s="11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406</v>
      </c>
      <c r="B106" s="4" t="s">
        <v>216</v>
      </c>
      <c r="C106" s="114"/>
      <c r="D106" s="114"/>
      <c r="E106" s="114"/>
      <c r="F106" s="11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373</v>
      </c>
      <c r="B107" s="6" t="s">
        <v>217</v>
      </c>
      <c r="C107" s="117"/>
      <c r="D107" s="117"/>
      <c r="E107" s="117"/>
      <c r="F107" s="11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218</v>
      </c>
      <c r="B108" s="4" t="s">
        <v>219</v>
      </c>
      <c r="C108" s="116"/>
      <c r="D108" s="116"/>
      <c r="E108" s="116"/>
      <c r="F108" s="116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220</v>
      </c>
      <c r="B109" s="4" t="s">
        <v>221</v>
      </c>
      <c r="C109" s="116">
        <v>25291</v>
      </c>
      <c r="D109" s="116"/>
      <c r="E109" s="116"/>
      <c r="F109" s="116">
        <v>25291</v>
      </c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222</v>
      </c>
      <c r="B110" s="6" t="s">
        <v>223</v>
      </c>
      <c r="C110" s="117"/>
      <c r="D110" s="117"/>
      <c r="E110" s="117"/>
      <c r="F110" s="1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224</v>
      </c>
      <c r="B111" s="4" t="s">
        <v>225</v>
      </c>
      <c r="C111" s="116"/>
      <c r="D111" s="116"/>
      <c r="E111" s="116"/>
      <c r="F111" s="116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226</v>
      </c>
      <c r="B112" s="4" t="s">
        <v>227</v>
      </c>
      <c r="C112" s="116"/>
      <c r="D112" s="116"/>
      <c r="E112" s="116"/>
      <c r="F112" s="116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228</v>
      </c>
      <c r="B113" s="4" t="s">
        <v>229</v>
      </c>
      <c r="C113" s="116"/>
      <c r="D113" s="116"/>
      <c r="E113" s="116"/>
      <c r="F113" s="116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374</v>
      </c>
      <c r="B114" s="32" t="s">
        <v>230</v>
      </c>
      <c r="C114" s="117">
        <f>SUM(C109:C113)</f>
        <v>25291</v>
      </c>
      <c r="D114" s="117"/>
      <c r="E114" s="117"/>
      <c r="F114" s="117">
        <f>SUM(C114:E114)</f>
        <v>25291</v>
      </c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231</v>
      </c>
      <c r="B115" s="4" t="s">
        <v>232</v>
      </c>
      <c r="C115" s="116"/>
      <c r="D115" s="116"/>
      <c r="E115" s="116"/>
      <c r="F115" s="116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233</v>
      </c>
      <c r="B116" s="4" t="s">
        <v>234</v>
      </c>
      <c r="C116" s="114"/>
      <c r="D116" s="114"/>
      <c r="E116" s="114"/>
      <c r="F116" s="114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407</v>
      </c>
      <c r="B117" s="4" t="s">
        <v>235</v>
      </c>
      <c r="C117" s="116"/>
      <c r="D117" s="116"/>
      <c r="E117" s="116"/>
      <c r="F117" s="116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376</v>
      </c>
      <c r="B118" s="4" t="s">
        <v>236</v>
      </c>
      <c r="C118" s="116"/>
      <c r="D118" s="116"/>
      <c r="E118" s="116"/>
      <c r="F118" s="116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377</v>
      </c>
      <c r="B119" s="32" t="s">
        <v>237</v>
      </c>
      <c r="C119" s="117"/>
      <c r="D119" s="117"/>
      <c r="E119" s="117"/>
      <c r="F119" s="117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238</v>
      </c>
      <c r="B120" s="4" t="s">
        <v>239</v>
      </c>
      <c r="C120" s="114"/>
      <c r="D120" s="114"/>
      <c r="E120" s="114"/>
      <c r="F120" s="114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411</v>
      </c>
      <c r="B121" s="34" t="s">
        <v>240</v>
      </c>
      <c r="C121" s="117">
        <f>SUM(+C114)</f>
        <v>25291</v>
      </c>
      <c r="D121" s="117"/>
      <c r="E121" s="117"/>
      <c r="F121" s="117">
        <f>SUM(F114)</f>
        <v>25291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68" t="s">
        <v>447</v>
      </c>
      <c r="B122" s="69"/>
      <c r="C122" s="118">
        <f>SUM(C98)</f>
        <v>1911438</v>
      </c>
      <c r="D122" s="118">
        <f>SUM(D98)</f>
        <v>36246</v>
      </c>
      <c r="E122" s="118">
        <f>SUM(E98)</f>
        <v>49117</v>
      </c>
      <c r="F122" s="118">
        <f>SUM(F98+F121)</f>
        <v>2022092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2/2065(II.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 topLeftCell="A55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94" t="s">
        <v>453</v>
      </c>
      <c r="B1" s="198"/>
      <c r="C1" s="198"/>
    </row>
    <row r="2" spans="1:3" ht="27" customHeight="1">
      <c r="A2" s="197" t="s">
        <v>484</v>
      </c>
      <c r="B2" s="198"/>
      <c r="C2" s="198"/>
    </row>
    <row r="3" spans="1:3" ht="19.5" customHeight="1">
      <c r="A3" s="122"/>
      <c r="B3" s="50"/>
      <c r="C3" s="50"/>
    </row>
    <row r="4" ht="15">
      <c r="A4" s="64" t="s">
        <v>37</v>
      </c>
    </row>
    <row r="5" spans="1:3" ht="25.5">
      <c r="A5" s="58" t="s">
        <v>34</v>
      </c>
      <c r="B5" s="2" t="s">
        <v>70</v>
      </c>
      <c r="C5" s="123" t="s">
        <v>485</v>
      </c>
    </row>
    <row r="6" spans="1:3" ht="15" hidden="1">
      <c r="A6" s="10" t="s">
        <v>486</v>
      </c>
      <c r="B6" s="5" t="s">
        <v>160</v>
      </c>
      <c r="C6" s="20"/>
    </row>
    <row r="7" spans="1:3" ht="15" hidden="1">
      <c r="A7" s="10" t="s">
        <v>487</v>
      </c>
      <c r="B7" s="5" t="s">
        <v>160</v>
      </c>
      <c r="C7" s="20"/>
    </row>
    <row r="8" spans="1:3" ht="15" hidden="1">
      <c r="A8" s="10" t="s">
        <v>488</v>
      </c>
      <c r="B8" s="5" t="s">
        <v>160</v>
      </c>
      <c r="C8" s="20"/>
    </row>
    <row r="9" spans="1:3" ht="15" hidden="1">
      <c r="A9" s="10" t="s">
        <v>489</v>
      </c>
      <c r="B9" s="5" t="s">
        <v>160</v>
      </c>
      <c r="C9" s="20"/>
    </row>
    <row r="10" spans="1:3" ht="15" hidden="1">
      <c r="A10" s="10" t="s">
        <v>490</v>
      </c>
      <c r="B10" s="5" t="s">
        <v>160</v>
      </c>
      <c r="C10" s="20"/>
    </row>
    <row r="11" spans="1:3" ht="15" hidden="1">
      <c r="A11" s="10" t="s">
        <v>491</v>
      </c>
      <c r="B11" s="5" t="s">
        <v>160</v>
      </c>
      <c r="C11" s="20"/>
    </row>
    <row r="12" spans="1:3" ht="15" hidden="1">
      <c r="A12" s="10" t="s">
        <v>492</v>
      </c>
      <c r="B12" s="5" t="s">
        <v>160</v>
      </c>
      <c r="C12" s="20"/>
    </row>
    <row r="13" spans="1:3" ht="15" hidden="1">
      <c r="A13" s="10" t="s">
        <v>493</v>
      </c>
      <c r="B13" s="5" t="s">
        <v>160</v>
      </c>
      <c r="C13" s="20"/>
    </row>
    <row r="14" spans="1:3" ht="15" hidden="1">
      <c r="A14" s="10" t="s">
        <v>494</v>
      </c>
      <c r="B14" s="5" t="s">
        <v>160</v>
      </c>
      <c r="C14" s="20"/>
    </row>
    <row r="15" spans="1:3" ht="15" hidden="1">
      <c r="A15" s="10" t="s">
        <v>495</v>
      </c>
      <c r="B15" s="5" t="s">
        <v>160</v>
      </c>
      <c r="C15" s="20"/>
    </row>
    <row r="16" spans="1:3" ht="25.5">
      <c r="A16" s="124" t="s">
        <v>366</v>
      </c>
      <c r="B16" s="7" t="s">
        <v>160</v>
      </c>
      <c r="C16" s="105"/>
    </row>
    <row r="17" spans="1:3" ht="15" hidden="1">
      <c r="A17" s="10" t="s">
        <v>486</v>
      </c>
      <c r="B17" s="5" t="s">
        <v>161</v>
      </c>
      <c r="C17" s="105"/>
    </row>
    <row r="18" spans="1:3" ht="15" hidden="1">
      <c r="A18" s="10" t="s">
        <v>487</v>
      </c>
      <c r="B18" s="5" t="s">
        <v>161</v>
      </c>
      <c r="C18" s="105"/>
    </row>
    <row r="19" spans="1:3" ht="15" hidden="1">
      <c r="A19" s="10" t="s">
        <v>488</v>
      </c>
      <c r="B19" s="5" t="s">
        <v>161</v>
      </c>
      <c r="C19" s="105"/>
    </row>
    <row r="20" spans="1:3" ht="15" hidden="1">
      <c r="A20" s="10" t="s">
        <v>489</v>
      </c>
      <c r="B20" s="5" t="s">
        <v>161</v>
      </c>
      <c r="C20" s="105"/>
    </row>
    <row r="21" spans="1:3" ht="15" hidden="1">
      <c r="A21" s="10" t="s">
        <v>490</v>
      </c>
      <c r="B21" s="5" t="s">
        <v>161</v>
      </c>
      <c r="C21" s="105"/>
    </row>
    <row r="22" spans="1:3" ht="15" hidden="1">
      <c r="A22" s="10" t="s">
        <v>491</v>
      </c>
      <c r="B22" s="5" t="s">
        <v>161</v>
      </c>
      <c r="C22" s="105"/>
    </row>
    <row r="23" spans="1:3" ht="15" hidden="1">
      <c r="A23" s="10" t="s">
        <v>492</v>
      </c>
      <c r="B23" s="5" t="s">
        <v>161</v>
      </c>
      <c r="C23" s="105"/>
    </row>
    <row r="24" spans="1:3" ht="15" hidden="1">
      <c r="A24" s="10" t="s">
        <v>493</v>
      </c>
      <c r="B24" s="5" t="s">
        <v>161</v>
      </c>
      <c r="C24" s="105"/>
    </row>
    <row r="25" spans="1:3" ht="15" hidden="1">
      <c r="A25" s="10" t="s">
        <v>494</v>
      </c>
      <c r="B25" s="5" t="s">
        <v>161</v>
      </c>
      <c r="C25" s="105"/>
    </row>
    <row r="26" spans="1:3" ht="15" hidden="1">
      <c r="A26" s="10" t="s">
        <v>495</v>
      </c>
      <c r="B26" s="5" t="s">
        <v>161</v>
      </c>
      <c r="C26" s="105"/>
    </row>
    <row r="27" spans="1:3" ht="25.5">
      <c r="A27" s="124" t="s">
        <v>496</v>
      </c>
      <c r="B27" s="7" t="s">
        <v>161</v>
      </c>
      <c r="C27" s="105"/>
    </row>
    <row r="28" spans="1:3" ht="15">
      <c r="A28" s="10" t="s">
        <v>486</v>
      </c>
      <c r="B28" s="5" t="s">
        <v>162</v>
      </c>
      <c r="C28" s="105"/>
    </row>
    <row r="29" spans="1:3" ht="15">
      <c r="A29" s="10" t="s">
        <v>487</v>
      </c>
      <c r="B29" s="5" t="s">
        <v>162</v>
      </c>
      <c r="C29" s="105"/>
    </row>
    <row r="30" spans="1:3" ht="15">
      <c r="A30" s="10" t="s">
        <v>488</v>
      </c>
      <c r="B30" s="5" t="s">
        <v>162</v>
      </c>
      <c r="C30" s="105"/>
    </row>
    <row r="31" spans="1:3" ht="15">
      <c r="A31" s="10" t="s">
        <v>489</v>
      </c>
      <c r="B31" s="5" t="s">
        <v>162</v>
      </c>
      <c r="C31" s="105"/>
    </row>
    <row r="32" spans="1:3" ht="15">
      <c r="A32" s="10" t="s">
        <v>490</v>
      </c>
      <c r="B32" s="5" t="s">
        <v>162</v>
      </c>
      <c r="C32" s="105"/>
    </row>
    <row r="33" spans="1:3" ht="15">
      <c r="A33" s="10" t="s">
        <v>491</v>
      </c>
      <c r="B33" s="5" t="s">
        <v>162</v>
      </c>
      <c r="C33" s="105"/>
    </row>
    <row r="34" spans="1:3" ht="15">
      <c r="A34" s="10" t="s">
        <v>492</v>
      </c>
      <c r="B34" s="5" t="s">
        <v>162</v>
      </c>
      <c r="C34" s="105"/>
    </row>
    <row r="35" spans="1:3" ht="15">
      <c r="A35" s="10" t="s">
        <v>493</v>
      </c>
      <c r="B35" s="5" t="s">
        <v>162</v>
      </c>
      <c r="C35" s="105">
        <v>188132</v>
      </c>
    </row>
    <row r="36" spans="1:3" ht="15">
      <c r="A36" s="10" t="s">
        <v>494</v>
      </c>
      <c r="B36" s="5" t="s">
        <v>162</v>
      </c>
      <c r="C36" s="105">
        <v>100</v>
      </c>
    </row>
    <row r="37" spans="1:3" ht="15">
      <c r="A37" s="10" t="s">
        <v>495</v>
      </c>
      <c r="B37" s="5" t="s">
        <v>162</v>
      </c>
      <c r="C37" s="105"/>
    </row>
    <row r="38" spans="1:3" ht="15">
      <c r="A38" s="124" t="s">
        <v>367</v>
      </c>
      <c r="B38" s="7" t="s">
        <v>162</v>
      </c>
      <c r="C38" s="107">
        <f>SUM(C28:C37)</f>
        <v>188232</v>
      </c>
    </row>
    <row r="39" spans="1:3" ht="15" hidden="1">
      <c r="A39" s="10" t="s">
        <v>497</v>
      </c>
      <c r="B39" s="4" t="s">
        <v>164</v>
      </c>
      <c r="C39" s="105"/>
    </row>
    <row r="40" spans="1:3" ht="15" hidden="1">
      <c r="A40" s="10" t="s">
        <v>498</v>
      </c>
      <c r="B40" s="4" t="s">
        <v>164</v>
      </c>
      <c r="C40" s="105"/>
    </row>
    <row r="41" spans="1:3" ht="15" hidden="1">
      <c r="A41" s="10" t="s">
        <v>499</v>
      </c>
      <c r="B41" s="4" t="s">
        <v>164</v>
      </c>
      <c r="C41" s="105"/>
    </row>
    <row r="42" spans="1:3" ht="15" hidden="1">
      <c r="A42" s="4" t="s">
        <v>500</v>
      </c>
      <c r="B42" s="4" t="s">
        <v>164</v>
      </c>
      <c r="C42" s="105"/>
    </row>
    <row r="43" spans="1:3" ht="15" hidden="1">
      <c r="A43" s="4" t="s">
        <v>501</v>
      </c>
      <c r="B43" s="4" t="s">
        <v>164</v>
      </c>
      <c r="C43" s="105"/>
    </row>
    <row r="44" spans="1:3" ht="15" hidden="1">
      <c r="A44" s="4" t="s">
        <v>502</v>
      </c>
      <c r="B44" s="4" t="s">
        <v>164</v>
      </c>
      <c r="C44" s="105"/>
    </row>
    <row r="45" spans="1:3" ht="15" hidden="1">
      <c r="A45" s="10" t="s">
        <v>503</v>
      </c>
      <c r="B45" s="4" t="s">
        <v>164</v>
      </c>
      <c r="C45" s="105"/>
    </row>
    <row r="46" spans="1:3" ht="15" hidden="1">
      <c r="A46" s="10" t="s">
        <v>504</v>
      </c>
      <c r="B46" s="4" t="s">
        <v>164</v>
      </c>
      <c r="C46" s="105"/>
    </row>
    <row r="47" spans="1:3" ht="15" hidden="1">
      <c r="A47" s="10" t="s">
        <v>505</v>
      </c>
      <c r="B47" s="4" t="s">
        <v>164</v>
      </c>
      <c r="C47" s="105"/>
    </row>
    <row r="48" spans="1:3" ht="15" hidden="1">
      <c r="A48" s="10" t="s">
        <v>506</v>
      </c>
      <c r="B48" s="4" t="s">
        <v>164</v>
      </c>
      <c r="C48" s="105"/>
    </row>
    <row r="49" spans="1:3" ht="25.5">
      <c r="A49" s="124" t="s">
        <v>507</v>
      </c>
      <c r="B49" s="7" t="s">
        <v>164</v>
      </c>
      <c r="C49" s="105"/>
    </row>
    <row r="50" spans="1:3" ht="15">
      <c r="A50" s="10" t="s">
        <v>497</v>
      </c>
      <c r="B50" s="4" t="s">
        <v>170</v>
      </c>
      <c r="C50" s="105"/>
    </row>
    <row r="51" spans="1:3" ht="15">
      <c r="A51" s="10" t="s">
        <v>498</v>
      </c>
      <c r="B51" s="4" t="s">
        <v>170</v>
      </c>
      <c r="C51" s="105">
        <v>9616</v>
      </c>
    </row>
    <row r="52" spans="1:3" ht="15">
      <c r="A52" s="10" t="s">
        <v>499</v>
      </c>
      <c r="B52" s="4" t="s">
        <v>170</v>
      </c>
      <c r="C52" s="105">
        <v>1385</v>
      </c>
    </row>
    <row r="53" spans="1:3" ht="15">
      <c r="A53" s="4" t="s">
        <v>500</v>
      </c>
      <c r="B53" s="4" t="s">
        <v>170</v>
      </c>
      <c r="C53" s="105"/>
    </row>
    <row r="54" spans="1:3" ht="15">
      <c r="A54" s="4" t="s">
        <v>501</v>
      </c>
      <c r="B54" s="4" t="s">
        <v>170</v>
      </c>
      <c r="C54" s="105"/>
    </row>
    <row r="55" spans="1:3" ht="15">
      <c r="A55" s="4" t="s">
        <v>502</v>
      </c>
      <c r="B55" s="4" t="s">
        <v>170</v>
      </c>
      <c r="C55" s="105">
        <v>2255</v>
      </c>
    </row>
    <row r="56" spans="1:3" ht="15">
      <c r="A56" s="10" t="s">
        <v>503</v>
      </c>
      <c r="B56" s="4" t="s">
        <v>170</v>
      </c>
      <c r="C56" s="105">
        <v>35587</v>
      </c>
    </row>
    <row r="57" spans="1:3" ht="15">
      <c r="A57" s="10" t="s">
        <v>508</v>
      </c>
      <c r="B57" s="4" t="s">
        <v>170</v>
      </c>
      <c r="C57" s="105"/>
    </row>
    <row r="58" spans="1:3" ht="15">
      <c r="A58" s="10" t="s">
        <v>505</v>
      </c>
      <c r="B58" s="4" t="s">
        <v>170</v>
      </c>
      <c r="C58" s="105"/>
    </row>
    <row r="59" spans="1:3" ht="15">
      <c r="A59" s="10" t="s">
        <v>506</v>
      </c>
      <c r="B59" s="4" t="s">
        <v>170</v>
      </c>
      <c r="C59" s="105"/>
    </row>
    <row r="60" spans="1:3" ht="15">
      <c r="A60" s="12" t="s">
        <v>509</v>
      </c>
      <c r="B60" s="4" t="s">
        <v>170</v>
      </c>
      <c r="C60" s="107">
        <f>SUM(C50:C59)</f>
        <v>48843</v>
      </c>
    </row>
    <row r="61" spans="1:3" ht="15" hidden="1">
      <c r="A61" s="10" t="s">
        <v>486</v>
      </c>
      <c r="B61" s="5" t="s">
        <v>197</v>
      </c>
      <c r="C61" s="105"/>
    </row>
    <row r="62" spans="1:3" ht="15" hidden="1">
      <c r="A62" s="10" t="s">
        <v>487</v>
      </c>
      <c r="B62" s="5" t="s">
        <v>197</v>
      </c>
      <c r="C62" s="105"/>
    </row>
    <row r="63" spans="1:3" ht="15" hidden="1">
      <c r="A63" s="10" t="s">
        <v>488</v>
      </c>
      <c r="B63" s="5" t="s">
        <v>197</v>
      </c>
      <c r="C63" s="105"/>
    </row>
    <row r="64" spans="1:3" ht="15" hidden="1">
      <c r="A64" s="10" t="s">
        <v>489</v>
      </c>
      <c r="B64" s="5" t="s">
        <v>197</v>
      </c>
      <c r="C64" s="105"/>
    </row>
    <row r="65" spans="1:3" ht="15" hidden="1">
      <c r="A65" s="10" t="s">
        <v>490</v>
      </c>
      <c r="B65" s="5" t="s">
        <v>197</v>
      </c>
      <c r="C65" s="105"/>
    </row>
    <row r="66" spans="1:3" ht="15" hidden="1">
      <c r="A66" s="10" t="s">
        <v>491</v>
      </c>
      <c r="B66" s="5" t="s">
        <v>197</v>
      </c>
      <c r="C66" s="105"/>
    </row>
    <row r="67" spans="1:3" ht="15" hidden="1">
      <c r="A67" s="10" t="s">
        <v>492</v>
      </c>
      <c r="B67" s="5" t="s">
        <v>197</v>
      </c>
      <c r="C67" s="105"/>
    </row>
    <row r="68" spans="1:3" ht="15" hidden="1">
      <c r="A68" s="10" t="s">
        <v>493</v>
      </c>
      <c r="B68" s="5" t="s">
        <v>197</v>
      </c>
      <c r="C68" s="105"/>
    </row>
    <row r="69" spans="1:3" ht="15" hidden="1">
      <c r="A69" s="10" t="s">
        <v>494</v>
      </c>
      <c r="B69" s="5" t="s">
        <v>197</v>
      </c>
      <c r="C69" s="105"/>
    </row>
    <row r="70" spans="1:3" ht="15" hidden="1">
      <c r="A70" s="10" t="s">
        <v>495</v>
      </c>
      <c r="B70" s="5" t="s">
        <v>197</v>
      </c>
      <c r="C70" s="105"/>
    </row>
    <row r="71" spans="1:3" ht="25.5">
      <c r="A71" s="124" t="s">
        <v>510</v>
      </c>
      <c r="B71" s="7" t="s">
        <v>197</v>
      </c>
      <c r="C71" s="105"/>
    </row>
    <row r="72" spans="1:3" ht="15" hidden="1">
      <c r="A72" s="10" t="s">
        <v>486</v>
      </c>
      <c r="B72" s="5" t="s">
        <v>198</v>
      </c>
      <c r="C72" s="105"/>
    </row>
    <row r="73" spans="1:3" ht="15" hidden="1">
      <c r="A73" s="10" t="s">
        <v>487</v>
      </c>
      <c r="B73" s="5" t="s">
        <v>198</v>
      </c>
      <c r="C73" s="105"/>
    </row>
    <row r="74" spans="1:3" ht="15" hidden="1">
      <c r="A74" s="10" t="s">
        <v>488</v>
      </c>
      <c r="B74" s="5" t="s">
        <v>198</v>
      </c>
      <c r="C74" s="105"/>
    </row>
    <row r="75" spans="1:3" ht="15" hidden="1">
      <c r="A75" s="10" t="s">
        <v>489</v>
      </c>
      <c r="B75" s="5" t="s">
        <v>198</v>
      </c>
      <c r="C75" s="105"/>
    </row>
    <row r="76" spans="1:3" ht="15" hidden="1">
      <c r="A76" s="10" t="s">
        <v>490</v>
      </c>
      <c r="B76" s="5" t="s">
        <v>198</v>
      </c>
      <c r="C76" s="105"/>
    </row>
    <row r="77" spans="1:3" ht="15" hidden="1">
      <c r="A77" s="10" t="s">
        <v>491</v>
      </c>
      <c r="B77" s="5" t="s">
        <v>198</v>
      </c>
      <c r="C77" s="105"/>
    </row>
    <row r="78" spans="1:3" ht="15" hidden="1">
      <c r="A78" s="10" t="s">
        <v>492</v>
      </c>
      <c r="B78" s="5" t="s">
        <v>198</v>
      </c>
      <c r="C78" s="105"/>
    </row>
    <row r="79" spans="1:3" ht="15" hidden="1">
      <c r="A79" s="10" t="s">
        <v>493</v>
      </c>
      <c r="B79" s="5" t="s">
        <v>198</v>
      </c>
      <c r="C79" s="105"/>
    </row>
    <row r="80" spans="1:3" ht="15" hidden="1">
      <c r="A80" s="10" t="s">
        <v>494</v>
      </c>
      <c r="B80" s="5" t="s">
        <v>198</v>
      </c>
      <c r="C80" s="105"/>
    </row>
    <row r="81" spans="1:3" ht="15" hidden="1">
      <c r="A81" s="10" t="s">
        <v>495</v>
      </c>
      <c r="B81" s="5" t="s">
        <v>198</v>
      </c>
      <c r="C81" s="105"/>
    </row>
    <row r="82" spans="1:3" ht="25.5">
      <c r="A82" s="124" t="s">
        <v>511</v>
      </c>
      <c r="B82" s="7" t="s">
        <v>198</v>
      </c>
      <c r="C82" s="105"/>
    </row>
    <row r="83" spans="1:3" ht="15">
      <c r="A83" s="10" t="s">
        <v>486</v>
      </c>
      <c r="B83" s="5" t="s">
        <v>199</v>
      </c>
      <c r="C83" s="105"/>
    </row>
    <row r="84" spans="1:3" ht="15">
      <c r="A84" s="10" t="s">
        <v>487</v>
      </c>
      <c r="B84" s="5" t="s">
        <v>199</v>
      </c>
      <c r="C84" s="105"/>
    </row>
    <row r="85" spans="1:3" ht="15">
      <c r="A85" s="10" t="s">
        <v>488</v>
      </c>
      <c r="B85" s="5" t="s">
        <v>199</v>
      </c>
      <c r="C85" s="105"/>
    </row>
    <row r="86" spans="1:3" ht="15">
      <c r="A86" s="10" t="s">
        <v>489</v>
      </c>
      <c r="B86" s="5" t="s">
        <v>199</v>
      </c>
      <c r="C86" s="105"/>
    </row>
    <row r="87" spans="1:3" ht="15">
      <c r="A87" s="10" t="s">
        <v>490</v>
      </c>
      <c r="B87" s="5" t="s">
        <v>199</v>
      </c>
      <c r="C87" s="105"/>
    </row>
    <row r="88" spans="1:3" ht="15">
      <c r="A88" s="10" t="s">
        <v>491</v>
      </c>
      <c r="B88" s="5" t="s">
        <v>199</v>
      </c>
      <c r="C88" s="105"/>
    </row>
    <row r="89" spans="1:3" ht="15">
      <c r="A89" s="10" t="s">
        <v>492</v>
      </c>
      <c r="B89" s="5" t="s">
        <v>199</v>
      </c>
      <c r="C89" s="105"/>
    </row>
    <row r="90" spans="1:3" ht="15">
      <c r="A90" s="10" t="s">
        <v>493</v>
      </c>
      <c r="B90" s="5" t="s">
        <v>199</v>
      </c>
      <c r="C90" s="105">
        <v>3380</v>
      </c>
    </row>
    <row r="91" spans="1:3" ht="15">
      <c r="A91" s="10" t="s">
        <v>494</v>
      </c>
      <c r="B91" s="5" t="s">
        <v>199</v>
      </c>
      <c r="C91" s="105"/>
    </row>
    <row r="92" spans="1:3" ht="15">
      <c r="A92" s="10" t="s">
        <v>495</v>
      </c>
      <c r="B92" s="5" t="s">
        <v>199</v>
      </c>
      <c r="C92" s="105"/>
    </row>
    <row r="93" spans="1:3" ht="15">
      <c r="A93" s="124" t="s">
        <v>512</v>
      </c>
      <c r="B93" s="7" t="s">
        <v>199</v>
      </c>
      <c r="C93" s="107">
        <f>SUM(C83:C92)</f>
        <v>3380</v>
      </c>
    </row>
    <row r="94" spans="1:3" ht="15" hidden="1">
      <c r="A94" s="10" t="s">
        <v>497</v>
      </c>
      <c r="B94" s="4" t="s">
        <v>201</v>
      </c>
      <c r="C94" s="105"/>
    </row>
    <row r="95" spans="1:3" ht="15" hidden="1">
      <c r="A95" s="10" t="s">
        <v>498</v>
      </c>
      <c r="B95" s="5" t="s">
        <v>201</v>
      </c>
      <c r="C95" s="105"/>
    </row>
    <row r="96" spans="1:3" ht="15" hidden="1">
      <c r="A96" s="10" t="s">
        <v>499</v>
      </c>
      <c r="B96" s="4" t="s">
        <v>201</v>
      </c>
      <c r="C96" s="105"/>
    </row>
    <row r="97" spans="1:3" ht="15" hidden="1">
      <c r="A97" s="4" t="s">
        <v>500</v>
      </c>
      <c r="B97" s="5" t="s">
        <v>201</v>
      </c>
      <c r="C97" s="105"/>
    </row>
    <row r="98" spans="1:3" ht="15" hidden="1">
      <c r="A98" s="4" t="s">
        <v>501</v>
      </c>
      <c r="B98" s="4" t="s">
        <v>201</v>
      </c>
      <c r="C98" s="105"/>
    </row>
    <row r="99" spans="1:3" ht="15" hidden="1">
      <c r="A99" s="4" t="s">
        <v>502</v>
      </c>
      <c r="B99" s="5" t="s">
        <v>201</v>
      </c>
      <c r="C99" s="105"/>
    </row>
    <row r="100" spans="1:3" ht="15" hidden="1">
      <c r="A100" s="10" t="s">
        <v>503</v>
      </c>
      <c r="B100" s="4" t="s">
        <v>201</v>
      </c>
      <c r="C100" s="105"/>
    </row>
    <row r="101" spans="1:3" ht="15" hidden="1">
      <c r="A101" s="10" t="s">
        <v>508</v>
      </c>
      <c r="B101" s="5" t="s">
        <v>201</v>
      </c>
      <c r="C101" s="105"/>
    </row>
    <row r="102" spans="1:3" ht="15" hidden="1">
      <c r="A102" s="10" t="s">
        <v>505</v>
      </c>
      <c r="B102" s="4" t="s">
        <v>201</v>
      </c>
      <c r="C102" s="105"/>
    </row>
    <row r="103" spans="1:3" ht="15" hidden="1">
      <c r="A103" s="10" t="s">
        <v>506</v>
      </c>
      <c r="B103" s="5" t="s">
        <v>201</v>
      </c>
      <c r="C103" s="105"/>
    </row>
    <row r="104" spans="1:3" ht="25.5">
      <c r="A104" s="124" t="s">
        <v>513</v>
      </c>
      <c r="B104" s="7" t="s">
        <v>201</v>
      </c>
      <c r="C104" s="105"/>
    </row>
    <row r="105" spans="1:3" ht="15" hidden="1">
      <c r="A105" s="10" t="s">
        <v>497</v>
      </c>
      <c r="B105" s="4" t="s">
        <v>204</v>
      </c>
      <c r="C105" s="105"/>
    </row>
    <row r="106" spans="1:3" ht="15" hidden="1">
      <c r="A106" s="10" t="s">
        <v>498</v>
      </c>
      <c r="B106" s="4" t="s">
        <v>204</v>
      </c>
      <c r="C106" s="105"/>
    </row>
    <row r="107" spans="1:3" ht="15" hidden="1">
      <c r="A107" s="10" t="s">
        <v>499</v>
      </c>
      <c r="B107" s="4" t="s">
        <v>204</v>
      </c>
      <c r="C107" s="105"/>
    </row>
    <row r="108" spans="1:3" ht="15" hidden="1">
      <c r="A108" s="4" t="s">
        <v>500</v>
      </c>
      <c r="B108" s="4" t="s">
        <v>204</v>
      </c>
      <c r="C108" s="105"/>
    </row>
    <row r="109" spans="1:3" ht="15" hidden="1">
      <c r="A109" s="4" t="s">
        <v>501</v>
      </c>
      <c r="B109" s="4" t="s">
        <v>204</v>
      </c>
      <c r="C109" s="105"/>
    </row>
    <row r="110" spans="1:3" ht="15" hidden="1">
      <c r="A110" s="4" t="s">
        <v>502</v>
      </c>
      <c r="B110" s="4" t="s">
        <v>204</v>
      </c>
      <c r="C110" s="105"/>
    </row>
    <row r="111" spans="1:3" ht="15" hidden="1">
      <c r="A111" s="10" t="s">
        <v>503</v>
      </c>
      <c r="B111" s="4" t="s">
        <v>204</v>
      </c>
      <c r="C111" s="105"/>
    </row>
    <row r="112" spans="1:3" ht="15" hidden="1">
      <c r="A112" s="10" t="s">
        <v>508</v>
      </c>
      <c r="B112" s="4" t="s">
        <v>204</v>
      </c>
      <c r="C112" s="105"/>
    </row>
    <row r="113" spans="1:3" ht="15" hidden="1">
      <c r="A113" s="10" t="s">
        <v>505</v>
      </c>
      <c r="B113" s="4" t="s">
        <v>204</v>
      </c>
      <c r="C113" s="105"/>
    </row>
    <row r="114" spans="1:3" ht="15" hidden="1">
      <c r="A114" s="10" t="s">
        <v>506</v>
      </c>
      <c r="B114" s="4" t="s">
        <v>204</v>
      </c>
      <c r="C114" s="105"/>
    </row>
    <row r="115" spans="1:3" ht="15">
      <c r="A115" s="12" t="s">
        <v>402</v>
      </c>
      <c r="B115" s="7" t="s">
        <v>204</v>
      </c>
      <c r="C115" s="105"/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2/2016. (II.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94" t="s">
        <v>453</v>
      </c>
      <c r="B1" s="198"/>
      <c r="C1" s="198"/>
    </row>
    <row r="2" spans="1:3" ht="25.5" customHeight="1">
      <c r="A2" s="197" t="s">
        <v>514</v>
      </c>
      <c r="B2" s="198"/>
      <c r="C2" s="198"/>
    </row>
    <row r="3" spans="1:3" ht="15.75" customHeight="1">
      <c r="A3" s="122"/>
      <c r="B3" s="50"/>
      <c r="C3" s="50"/>
    </row>
    <row r="4" ht="21" customHeight="1">
      <c r="A4" s="64" t="s">
        <v>37</v>
      </c>
    </row>
    <row r="5" spans="1:3" ht="25.5">
      <c r="A5" s="58" t="s">
        <v>34</v>
      </c>
      <c r="B5" s="2" t="s">
        <v>70</v>
      </c>
      <c r="C5" s="123" t="s">
        <v>485</v>
      </c>
    </row>
    <row r="6" spans="1:3" ht="15" hidden="1">
      <c r="A6" s="10" t="s">
        <v>515</v>
      </c>
      <c r="B6" s="5" t="s">
        <v>258</v>
      </c>
      <c r="C6" s="20"/>
    </row>
    <row r="7" spans="1:3" ht="15" hidden="1">
      <c r="A7" s="10" t="s">
        <v>516</v>
      </c>
      <c r="B7" s="5" t="s">
        <v>258</v>
      </c>
      <c r="C7" s="20"/>
    </row>
    <row r="8" spans="1:3" ht="30" hidden="1">
      <c r="A8" s="10" t="s">
        <v>517</v>
      </c>
      <c r="B8" s="5" t="s">
        <v>258</v>
      </c>
      <c r="C8" s="20"/>
    </row>
    <row r="9" spans="1:3" ht="15" hidden="1">
      <c r="A9" s="10" t="s">
        <v>518</v>
      </c>
      <c r="B9" s="5" t="s">
        <v>258</v>
      </c>
      <c r="C9" s="20"/>
    </row>
    <row r="10" spans="1:3" ht="15" hidden="1">
      <c r="A10" s="10" t="s">
        <v>519</v>
      </c>
      <c r="B10" s="5" t="s">
        <v>258</v>
      </c>
      <c r="C10" s="20"/>
    </row>
    <row r="11" spans="1:3" ht="15" hidden="1">
      <c r="A11" s="10" t="s">
        <v>520</v>
      </c>
      <c r="B11" s="5" t="s">
        <v>258</v>
      </c>
      <c r="C11" s="20"/>
    </row>
    <row r="12" spans="1:3" ht="15" hidden="1">
      <c r="A12" s="10" t="s">
        <v>521</v>
      </c>
      <c r="B12" s="5" t="s">
        <v>258</v>
      </c>
      <c r="C12" s="20"/>
    </row>
    <row r="13" spans="1:3" ht="15" hidden="1">
      <c r="A13" s="10" t="s">
        <v>522</v>
      </c>
      <c r="B13" s="5" t="s">
        <v>258</v>
      </c>
      <c r="C13" s="20"/>
    </row>
    <row r="14" spans="1:3" ht="15" hidden="1">
      <c r="A14" s="10" t="s">
        <v>523</v>
      </c>
      <c r="B14" s="5" t="s">
        <v>258</v>
      </c>
      <c r="C14" s="20"/>
    </row>
    <row r="15" spans="1:3" ht="15" hidden="1">
      <c r="A15" s="10" t="s">
        <v>524</v>
      </c>
      <c r="B15" s="5" t="s">
        <v>258</v>
      </c>
      <c r="C15" s="20"/>
    </row>
    <row r="16" spans="1:3" ht="25.5">
      <c r="A16" s="6" t="s">
        <v>412</v>
      </c>
      <c r="B16" s="7" t="s">
        <v>258</v>
      </c>
      <c r="C16" s="105"/>
    </row>
    <row r="17" spans="1:3" ht="15" hidden="1">
      <c r="A17" s="10" t="s">
        <v>515</v>
      </c>
      <c r="B17" s="5" t="s">
        <v>259</v>
      </c>
      <c r="C17" s="105"/>
    </row>
    <row r="18" spans="1:3" ht="15" hidden="1">
      <c r="A18" s="10" t="s">
        <v>516</v>
      </c>
      <c r="B18" s="5" t="s">
        <v>259</v>
      </c>
      <c r="C18" s="105"/>
    </row>
    <row r="19" spans="1:3" ht="30" hidden="1">
      <c r="A19" s="10" t="s">
        <v>517</v>
      </c>
      <c r="B19" s="5" t="s">
        <v>259</v>
      </c>
      <c r="C19" s="105"/>
    </row>
    <row r="20" spans="1:3" ht="15" hidden="1">
      <c r="A20" s="10" t="s">
        <v>518</v>
      </c>
      <c r="B20" s="5" t="s">
        <v>259</v>
      </c>
      <c r="C20" s="105"/>
    </row>
    <row r="21" spans="1:3" ht="15" hidden="1">
      <c r="A21" s="10" t="s">
        <v>519</v>
      </c>
      <c r="B21" s="5" t="s">
        <v>259</v>
      </c>
      <c r="C21" s="105"/>
    </row>
    <row r="22" spans="1:3" ht="15" hidden="1">
      <c r="A22" s="10" t="s">
        <v>520</v>
      </c>
      <c r="B22" s="5" t="s">
        <v>259</v>
      </c>
      <c r="C22" s="105"/>
    </row>
    <row r="23" spans="1:3" ht="15" hidden="1">
      <c r="A23" s="10" t="s">
        <v>521</v>
      </c>
      <c r="B23" s="5" t="s">
        <v>259</v>
      </c>
      <c r="C23" s="105"/>
    </row>
    <row r="24" spans="1:3" ht="15" hidden="1">
      <c r="A24" s="10" t="s">
        <v>522</v>
      </c>
      <c r="B24" s="5" t="s">
        <v>259</v>
      </c>
      <c r="C24" s="105"/>
    </row>
    <row r="25" spans="1:3" ht="15" hidden="1">
      <c r="A25" s="10" t="s">
        <v>523</v>
      </c>
      <c r="B25" s="5" t="s">
        <v>259</v>
      </c>
      <c r="C25" s="105"/>
    </row>
    <row r="26" spans="1:3" ht="15" hidden="1">
      <c r="A26" s="10" t="s">
        <v>524</v>
      </c>
      <c r="B26" s="5" t="s">
        <v>259</v>
      </c>
      <c r="C26" s="105"/>
    </row>
    <row r="27" spans="1:3" ht="25.5">
      <c r="A27" s="6" t="s">
        <v>525</v>
      </c>
      <c r="B27" s="7" t="s">
        <v>259</v>
      </c>
      <c r="C27" s="105"/>
    </row>
    <row r="28" spans="1:3" ht="15">
      <c r="A28" s="10" t="s">
        <v>515</v>
      </c>
      <c r="B28" s="5" t="s">
        <v>260</v>
      </c>
      <c r="C28" s="105"/>
    </row>
    <row r="29" spans="1:3" ht="15">
      <c r="A29" s="10" t="s">
        <v>516</v>
      </c>
      <c r="B29" s="5" t="s">
        <v>260</v>
      </c>
      <c r="C29" s="105"/>
    </row>
    <row r="30" spans="1:3" ht="30">
      <c r="A30" s="10" t="s">
        <v>517</v>
      </c>
      <c r="B30" s="5" t="s">
        <v>260</v>
      </c>
      <c r="C30" s="105">
        <v>14918</v>
      </c>
    </row>
    <row r="31" spans="1:3" ht="15">
      <c r="A31" s="10" t="s">
        <v>518</v>
      </c>
      <c r="B31" s="5" t="s">
        <v>260</v>
      </c>
      <c r="C31" s="105"/>
    </row>
    <row r="32" spans="1:3" ht="15">
      <c r="A32" s="10" t="s">
        <v>519</v>
      </c>
      <c r="B32" s="5" t="s">
        <v>260</v>
      </c>
      <c r="C32" s="105">
        <v>40897</v>
      </c>
    </row>
    <row r="33" spans="1:3" ht="15">
      <c r="A33" s="10" t="s">
        <v>520</v>
      </c>
      <c r="B33" s="5" t="s">
        <v>260</v>
      </c>
      <c r="C33" s="105">
        <v>199310</v>
      </c>
    </row>
    <row r="34" spans="1:3" ht="15">
      <c r="A34" s="10" t="s">
        <v>521</v>
      </c>
      <c r="B34" s="5" t="s">
        <v>260</v>
      </c>
      <c r="C34" s="105">
        <v>2026</v>
      </c>
    </row>
    <row r="35" spans="1:3" ht="15">
      <c r="A35" s="10" t="s">
        <v>522</v>
      </c>
      <c r="B35" s="5" t="s">
        <v>260</v>
      </c>
      <c r="C35" s="105"/>
    </row>
    <row r="36" spans="1:3" ht="15">
      <c r="A36" s="10" t="s">
        <v>523</v>
      </c>
      <c r="B36" s="5" t="s">
        <v>260</v>
      </c>
      <c r="C36" s="105"/>
    </row>
    <row r="37" spans="1:3" ht="15">
      <c r="A37" s="10" t="s">
        <v>524</v>
      </c>
      <c r="B37" s="5" t="s">
        <v>260</v>
      </c>
      <c r="C37" s="105"/>
    </row>
    <row r="38" spans="1:3" ht="15">
      <c r="A38" s="6" t="s">
        <v>526</v>
      </c>
      <c r="B38" s="7" t="s">
        <v>260</v>
      </c>
      <c r="C38" s="107">
        <f>SUM(C28:C37)</f>
        <v>257151</v>
      </c>
    </row>
    <row r="39" spans="1:3" ht="15" hidden="1">
      <c r="A39" s="10" t="s">
        <v>515</v>
      </c>
      <c r="B39" s="5" t="s">
        <v>266</v>
      </c>
      <c r="C39" s="105"/>
    </row>
    <row r="40" spans="1:3" ht="15" hidden="1">
      <c r="A40" s="10" t="s">
        <v>516</v>
      </c>
      <c r="B40" s="5" t="s">
        <v>266</v>
      </c>
      <c r="C40" s="105"/>
    </row>
    <row r="41" spans="1:3" ht="30" hidden="1">
      <c r="A41" s="10" t="s">
        <v>517</v>
      </c>
      <c r="B41" s="5" t="s">
        <v>266</v>
      </c>
      <c r="C41" s="105"/>
    </row>
    <row r="42" spans="1:3" ht="15" hidden="1">
      <c r="A42" s="10" t="s">
        <v>518</v>
      </c>
      <c r="B42" s="5" t="s">
        <v>266</v>
      </c>
      <c r="C42" s="105"/>
    </row>
    <row r="43" spans="1:3" ht="15" hidden="1">
      <c r="A43" s="10" t="s">
        <v>519</v>
      </c>
      <c r="B43" s="5" t="s">
        <v>266</v>
      </c>
      <c r="C43" s="105"/>
    </row>
    <row r="44" spans="1:3" ht="15" hidden="1">
      <c r="A44" s="10" t="s">
        <v>520</v>
      </c>
      <c r="B44" s="5" t="s">
        <v>266</v>
      </c>
      <c r="C44" s="105"/>
    </row>
    <row r="45" spans="1:3" ht="15" hidden="1">
      <c r="A45" s="10" t="s">
        <v>521</v>
      </c>
      <c r="B45" s="5" t="s">
        <v>266</v>
      </c>
      <c r="C45" s="105"/>
    </row>
    <row r="46" spans="1:3" ht="15" hidden="1">
      <c r="A46" s="10" t="s">
        <v>522</v>
      </c>
      <c r="B46" s="5" t="s">
        <v>266</v>
      </c>
      <c r="C46" s="105"/>
    </row>
    <row r="47" spans="1:3" ht="15" hidden="1">
      <c r="A47" s="10" t="s">
        <v>523</v>
      </c>
      <c r="B47" s="5" t="s">
        <v>266</v>
      </c>
      <c r="C47" s="105"/>
    </row>
    <row r="48" spans="1:3" ht="15" hidden="1">
      <c r="A48" s="10" t="s">
        <v>524</v>
      </c>
      <c r="B48" s="5" t="s">
        <v>266</v>
      </c>
      <c r="C48" s="105"/>
    </row>
    <row r="49" spans="1:3" ht="25.5">
      <c r="A49" s="6" t="s">
        <v>527</v>
      </c>
      <c r="B49" s="7" t="s">
        <v>266</v>
      </c>
      <c r="C49" s="105"/>
    </row>
    <row r="50" spans="1:3" ht="15" hidden="1">
      <c r="A50" s="10" t="s">
        <v>528</v>
      </c>
      <c r="B50" s="5" t="s">
        <v>267</v>
      </c>
      <c r="C50" s="105"/>
    </row>
    <row r="51" spans="1:3" ht="15" hidden="1">
      <c r="A51" s="10" t="s">
        <v>516</v>
      </c>
      <c r="B51" s="5" t="s">
        <v>267</v>
      </c>
      <c r="C51" s="105"/>
    </row>
    <row r="52" spans="1:3" ht="30" hidden="1">
      <c r="A52" s="10" t="s">
        <v>517</v>
      </c>
      <c r="B52" s="5" t="s">
        <v>267</v>
      </c>
      <c r="C52" s="105"/>
    </row>
    <row r="53" spans="1:3" ht="15" hidden="1">
      <c r="A53" s="10" t="s">
        <v>518</v>
      </c>
      <c r="B53" s="5" t="s">
        <v>267</v>
      </c>
      <c r="C53" s="105"/>
    </row>
    <row r="54" spans="1:3" ht="15" hidden="1">
      <c r="A54" s="10" t="s">
        <v>519</v>
      </c>
      <c r="B54" s="5" t="s">
        <v>267</v>
      </c>
      <c r="C54" s="105"/>
    </row>
    <row r="55" spans="1:3" ht="15" hidden="1">
      <c r="A55" s="10" t="s">
        <v>520</v>
      </c>
      <c r="B55" s="5" t="s">
        <v>267</v>
      </c>
      <c r="C55" s="105"/>
    </row>
    <row r="56" spans="1:3" ht="15" hidden="1">
      <c r="A56" s="10" t="s">
        <v>521</v>
      </c>
      <c r="B56" s="5" t="s">
        <v>267</v>
      </c>
      <c r="C56" s="105"/>
    </row>
    <row r="57" spans="1:3" ht="15" hidden="1">
      <c r="A57" s="10" t="s">
        <v>522</v>
      </c>
      <c r="B57" s="5" t="s">
        <v>267</v>
      </c>
      <c r="C57" s="105"/>
    </row>
    <row r="58" spans="1:3" ht="15" hidden="1">
      <c r="A58" s="10" t="s">
        <v>523</v>
      </c>
      <c r="B58" s="5" t="s">
        <v>267</v>
      </c>
      <c r="C58" s="105"/>
    </row>
    <row r="59" spans="1:3" ht="15" hidden="1">
      <c r="A59" s="10" t="s">
        <v>524</v>
      </c>
      <c r="B59" s="5" t="s">
        <v>267</v>
      </c>
      <c r="C59" s="105"/>
    </row>
    <row r="60" spans="1:3" ht="25.5">
      <c r="A60" s="6" t="s">
        <v>529</v>
      </c>
      <c r="B60" s="7" t="s">
        <v>267</v>
      </c>
      <c r="C60" s="105"/>
    </row>
    <row r="61" spans="1:3" ht="15" hidden="1">
      <c r="A61" s="10" t="s">
        <v>515</v>
      </c>
      <c r="B61" s="5" t="s">
        <v>268</v>
      </c>
      <c r="C61" s="105"/>
    </row>
    <row r="62" spans="1:3" ht="15" hidden="1">
      <c r="A62" s="10" t="s">
        <v>516</v>
      </c>
      <c r="B62" s="5" t="s">
        <v>268</v>
      </c>
      <c r="C62" s="105"/>
    </row>
    <row r="63" spans="1:3" ht="30" hidden="1">
      <c r="A63" s="10" t="s">
        <v>517</v>
      </c>
      <c r="B63" s="5" t="s">
        <v>268</v>
      </c>
      <c r="C63" s="105"/>
    </row>
    <row r="64" spans="1:3" ht="15" hidden="1">
      <c r="A64" s="10" t="s">
        <v>518</v>
      </c>
      <c r="B64" s="5" t="s">
        <v>268</v>
      </c>
      <c r="C64" s="105"/>
    </row>
    <row r="65" spans="1:3" ht="15" hidden="1">
      <c r="A65" s="10" t="s">
        <v>519</v>
      </c>
      <c r="B65" s="5" t="s">
        <v>268</v>
      </c>
      <c r="C65" s="105"/>
    </row>
    <row r="66" spans="1:3" ht="15" hidden="1">
      <c r="A66" s="10" t="s">
        <v>520</v>
      </c>
      <c r="B66" s="5" t="s">
        <v>268</v>
      </c>
      <c r="C66" s="105"/>
    </row>
    <row r="67" spans="1:3" ht="15" hidden="1">
      <c r="A67" s="10" t="s">
        <v>521</v>
      </c>
      <c r="B67" s="5" t="s">
        <v>268</v>
      </c>
      <c r="C67" s="105"/>
    </row>
    <row r="68" spans="1:3" ht="15" hidden="1">
      <c r="A68" s="10" t="s">
        <v>522</v>
      </c>
      <c r="B68" s="5" t="s">
        <v>268</v>
      </c>
      <c r="C68" s="105"/>
    </row>
    <row r="69" spans="1:3" ht="15" hidden="1">
      <c r="A69" s="10" t="s">
        <v>523</v>
      </c>
      <c r="B69" s="5" t="s">
        <v>268</v>
      </c>
      <c r="C69" s="105"/>
    </row>
    <row r="70" spans="1:3" ht="15" hidden="1">
      <c r="A70" s="10" t="s">
        <v>524</v>
      </c>
      <c r="B70" s="5" t="s">
        <v>268</v>
      </c>
      <c r="C70" s="105"/>
    </row>
    <row r="71" spans="1:3" ht="15">
      <c r="A71" s="6" t="s">
        <v>417</v>
      </c>
      <c r="B71" s="7" t="s">
        <v>268</v>
      </c>
      <c r="C71" s="107">
        <v>0</v>
      </c>
    </row>
    <row r="72" spans="1:3" ht="15" hidden="1">
      <c r="A72" s="10" t="s">
        <v>530</v>
      </c>
      <c r="B72" s="4" t="s">
        <v>311</v>
      </c>
      <c r="C72" s="105"/>
    </row>
    <row r="73" spans="1:3" ht="15" hidden="1">
      <c r="A73" s="10" t="s">
        <v>531</v>
      </c>
      <c r="B73" s="4" t="s">
        <v>311</v>
      </c>
      <c r="C73" s="105"/>
    </row>
    <row r="74" spans="1:3" ht="15" hidden="1">
      <c r="A74" s="10" t="s">
        <v>532</v>
      </c>
      <c r="B74" s="4" t="s">
        <v>311</v>
      </c>
      <c r="C74" s="105"/>
    </row>
    <row r="75" spans="1:3" ht="15" hidden="1">
      <c r="A75" s="4" t="s">
        <v>533</v>
      </c>
      <c r="B75" s="4" t="s">
        <v>311</v>
      </c>
      <c r="C75" s="105"/>
    </row>
    <row r="76" spans="1:3" ht="15" hidden="1">
      <c r="A76" s="4" t="s">
        <v>534</v>
      </c>
      <c r="B76" s="4" t="s">
        <v>311</v>
      </c>
      <c r="C76" s="105"/>
    </row>
    <row r="77" spans="1:3" ht="15" hidden="1">
      <c r="A77" s="4" t="s">
        <v>535</v>
      </c>
      <c r="B77" s="4" t="s">
        <v>311</v>
      </c>
      <c r="C77" s="105"/>
    </row>
    <row r="78" spans="1:3" ht="15" hidden="1">
      <c r="A78" s="10" t="s">
        <v>536</v>
      </c>
      <c r="B78" s="4" t="s">
        <v>311</v>
      </c>
      <c r="C78" s="105"/>
    </row>
    <row r="79" spans="1:3" ht="15" hidden="1">
      <c r="A79" s="10" t="s">
        <v>537</v>
      </c>
      <c r="B79" s="4" t="s">
        <v>311</v>
      </c>
      <c r="C79" s="105"/>
    </row>
    <row r="80" spans="1:3" ht="15" hidden="1">
      <c r="A80" s="10" t="s">
        <v>538</v>
      </c>
      <c r="B80" s="4" t="s">
        <v>311</v>
      </c>
      <c r="C80" s="105"/>
    </row>
    <row r="81" spans="1:3" ht="15" hidden="1">
      <c r="A81" s="10" t="s">
        <v>539</v>
      </c>
      <c r="B81" s="4" t="s">
        <v>311</v>
      </c>
      <c r="C81" s="105"/>
    </row>
    <row r="82" spans="1:3" ht="25.5">
      <c r="A82" s="6" t="s">
        <v>540</v>
      </c>
      <c r="B82" s="7" t="s">
        <v>311</v>
      </c>
      <c r="C82" s="105"/>
    </row>
    <row r="83" spans="1:3" ht="15">
      <c r="A83" s="10" t="s">
        <v>530</v>
      </c>
      <c r="B83" s="4" t="s">
        <v>312</v>
      </c>
      <c r="C83" s="105"/>
    </row>
    <row r="84" spans="1:3" ht="15">
      <c r="A84" s="10" t="s">
        <v>531</v>
      </c>
      <c r="B84" s="4" t="s">
        <v>312</v>
      </c>
      <c r="C84" s="105"/>
    </row>
    <row r="85" spans="1:3" ht="15">
      <c r="A85" s="10" t="s">
        <v>532</v>
      </c>
      <c r="B85" s="4" t="s">
        <v>312</v>
      </c>
      <c r="C85" s="105"/>
    </row>
    <row r="86" spans="1:3" ht="15">
      <c r="A86" s="4" t="s">
        <v>533</v>
      </c>
      <c r="B86" s="4" t="s">
        <v>312</v>
      </c>
      <c r="C86" s="105"/>
    </row>
    <row r="87" spans="1:3" ht="15">
      <c r="A87" s="4" t="s">
        <v>534</v>
      </c>
      <c r="B87" s="4" t="s">
        <v>312</v>
      </c>
      <c r="C87" s="105"/>
    </row>
    <row r="88" spans="1:3" ht="15">
      <c r="A88" s="4" t="s">
        <v>535</v>
      </c>
      <c r="B88" s="4" t="s">
        <v>312</v>
      </c>
      <c r="C88" s="105"/>
    </row>
    <row r="89" spans="1:3" ht="15">
      <c r="A89" s="10" t="s">
        <v>536</v>
      </c>
      <c r="B89" s="4" t="s">
        <v>312</v>
      </c>
      <c r="C89" s="105"/>
    </row>
    <row r="90" spans="1:3" ht="15">
      <c r="A90" s="10" t="s">
        <v>541</v>
      </c>
      <c r="B90" s="4" t="s">
        <v>312</v>
      </c>
      <c r="C90" s="105"/>
    </row>
    <row r="91" spans="1:3" ht="15">
      <c r="A91" s="10" t="s">
        <v>538</v>
      </c>
      <c r="B91" s="4" t="s">
        <v>312</v>
      </c>
      <c r="C91" s="105"/>
    </row>
    <row r="92" spans="1:3" ht="15">
      <c r="A92" s="10" t="s">
        <v>539</v>
      </c>
      <c r="B92" s="4" t="s">
        <v>312</v>
      </c>
      <c r="C92" s="105"/>
    </row>
    <row r="93" spans="1:3" ht="15">
      <c r="A93" s="12" t="s">
        <v>542</v>
      </c>
      <c r="B93" s="7" t="s">
        <v>312</v>
      </c>
      <c r="C93" s="107"/>
    </row>
    <row r="94" spans="1:3" ht="15" hidden="1">
      <c r="A94" s="10" t="s">
        <v>530</v>
      </c>
      <c r="B94" s="4" t="s">
        <v>316</v>
      </c>
      <c r="C94" s="105"/>
    </row>
    <row r="95" spans="1:3" ht="15" hidden="1">
      <c r="A95" s="10" t="s">
        <v>531</v>
      </c>
      <c r="B95" s="4" t="s">
        <v>316</v>
      </c>
      <c r="C95" s="105"/>
    </row>
    <row r="96" spans="1:3" ht="15" hidden="1">
      <c r="A96" s="10" t="s">
        <v>532</v>
      </c>
      <c r="B96" s="4" t="s">
        <v>316</v>
      </c>
      <c r="C96" s="105"/>
    </row>
    <row r="97" spans="1:3" ht="15" hidden="1">
      <c r="A97" s="4" t="s">
        <v>533</v>
      </c>
      <c r="B97" s="4" t="s">
        <v>316</v>
      </c>
      <c r="C97" s="105"/>
    </row>
    <row r="98" spans="1:3" ht="15" hidden="1">
      <c r="A98" s="4" t="s">
        <v>534</v>
      </c>
      <c r="B98" s="4" t="s">
        <v>316</v>
      </c>
      <c r="C98" s="105"/>
    </row>
    <row r="99" spans="1:3" ht="15" hidden="1">
      <c r="A99" s="4" t="s">
        <v>535</v>
      </c>
      <c r="B99" s="4" t="s">
        <v>316</v>
      </c>
      <c r="C99" s="105"/>
    </row>
    <row r="100" spans="1:3" ht="15" hidden="1">
      <c r="A100" s="10" t="s">
        <v>536</v>
      </c>
      <c r="B100" s="4" t="s">
        <v>316</v>
      </c>
      <c r="C100" s="105"/>
    </row>
    <row r="101" spans="1:3" ht="15" hidden="1">
      <c r="A101" s="10" t="s">
        <v>537</v>
      </c>
      <c r="B101" s="4" t="s">
        <v>316</v>
      </c>
      <c r="C101" s="105"/>
    </row>
    <row r="102" spans="1:3" ht="15" hidden="1">
      <c r="A102" s="10" t="s">
        <v>538</v>
      </c>
      <c r="B102" s="4" t="s">
        <v>316</v>
      </c>
      <c r="C102" s="105"/>
    </row>
    <row r="103" spans="1:3" ht="15" hidden="1">
      <c r="A103" s="10" t="s">
        <v>539</v>
      </c>
      <c r="B103" s="4" t="s">
        <v>316</v>
      </c>
      <c r="C103" s="105"/>
    </row>
    <row r="104" spans="1:3" ht="25.5">
      <c r="A104" s="6" t="s">
        <v>543</v>
      </c>
      <c r="B104" s="7" t="s">
        <v>316</v>
      </c>
      <c r="C104" s="105"/>
    </row>
    <row r="105" spans="1:3" ht="15">
      <c r="A105" s="10" t="s">
        <v>530</v>
      </c>
      <c r="B105" s="4" t="s">
        <v>317</v>
      </c>
      <c r="C105" s="105"/>
    </row>
    <row r="106" spans="1:3" ht="15">
      <c r="A106" s="10" t="s">
        <v>531</v>
      </c>
      <c r="B106" s="4" t="s">
        <v>317</v>
      </c>
      <c r="C106" s="105"/>
    </row>
    <row r="107" spans="1:3" ht="15">
      <c r="A107" s="10" t="s">
        <v>532</v>
      </c>
      <c r="B107" s="4" t="s">
        <v>317</v>
      </c>
      <c r="C107" s="105">
        <v>4000</v>
      </c>
    </row>
    <row r="108" spans="1:3" ht="15">
      <c r="A108" s="4" t="s">
        <v>533</v>
      </c>
      <c r="B108" s="4" t="s">
        <v>317</v>
      </c>
      <c r="C108" s="105" t="s">
        <v>456</v>
      </c>
    </row>
    <row r="109" spans="1:3" ht="15">
      <c r="A109" s="4" t="s">
        <v>534</v>
      </c>
      <c r="B109" s="4" t="s">
        <v>317</v>
      </c>
      <c r="C109" s="105"/>
    </row>
    <row r="110" spans="1:3" ht="15">
      <c r="A110" s="4" t="s">
        <v>535</v>
      </c>
      <c r="B110" s="4" t="s">
        <v>317</v>
      </c>
      <c r="C110" s="105"/>
    </row>
    <row r="111" spans="1:3" ht="15">
      <c r="A111" s="10" t="s">
        <v>536</v>
      </c>
      <c r="B111" s="4" t="s">
        <v>317</v>
      </c>
      <c r="C111" s="105"/>
    </row>
    <row r="112" spans="1:3" ht="15">
      <c r="A112" s="10" t="s">
        <v>541</v>
      </c>
      <c r="B112" s="4" t="s">
        <v>317</v>
      </c>
      <c r="C112" s="105"/>
    </row>
    <row r="113" spans="1:3" ht="15">
      <c r="A113" s="10" t="s">
        <v>538</v>
      </c>
      <c r="B113" s="4" t="s">
        <v>317</v>
      </c>
      <c r="C113" s="105"/>
    </row>
    <row r="114" spans="1:3" ht="15">
      <c r="A114" s="10" t="s">
        <v>539</v>
      </c>
      <c r="B114" s="4" t="s">
        <v>317</v>
      </c>
      <c r="C114" s="105"/>
    </row>
    <row r="115" spans="1:3" ht="15">
      <c r="A115" s="12" t="s">
        <v>544</v>
      </c>
      <c r="B115" s="7" t="s">
        <v>317</v>
      </c>
      <c r="C115" s="107">
        <f>SUM(C105:C114)</f>
        <v>4000</v>
      </c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2/2016. (II.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D7" sqref="D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94" t="s">
        <v>453</v>
      </c>
      <c r="B1" s="198"/>
      <c r="C1" s="198"/>
      <c r="D1" s="198"/>
      <c r="E1" s="198"/>
      <c r="F1" s="198"/>
      <c r="G1" s="198"/>
    </row>
    <row r="2" spans="1:7" ht="25.5" customHeight="1">
      <c r="A2" s="199" t="s">
        <v>46</v>
      </c>
      <c r="B2" s="198"/>
      <c r="C2" s="198"/>
      <c r="D2" s="198"/>
      <c r="E2" s="198"/>
      <c r="F2" s="198"/>
      <c r="G2" s="198"/>
    </row>
    <row r="3" spans="1:7" ht="21.75" customHeight="1">
      <c r="A3" s="55"/>
      <c r="B3" s="50"/>
      <c r="C3" s="50"/>
      <c r="D3" s="50"/>
      <c r="E3" s="50"/>
      <c r="F3" s="50"/>
      <c r="G3" s="50"/>
    </row>
    <row r="4" ht="20.25" customHeight="1">
      <c r="A4" s="3" t="s">
        <v>37</v>
      </c>
    </row>
    <row r="5" spans="1:7" ht="39">
      <c r="A5" s="36" t="s">
        <v>34</v>
      </c>
      <c r="B5" s="2" t="s">
        <v>70</v>
      </c>
      <c r="C5" s="51" t="s">
        <v>457</v>
      </c>
      <c r="D5" s="51" t="s">
        <v>40</v>
      </c>
      <c r="E5" s="51" t="s">
        <v>41</v>
      </c>
      <c r="F5" s="51" t="s">
        <v>35</v>
      </c>
      <c r="G5" s="36" t="s">
        <v>45</v>
      </c>
    </row>
    <row r="6" spans="1:7" ht="26.25" customHeight="1">
      <c r="A6" s="54" t="s">
        <v>43</v>
      </c>
      <c r="B6" s="4" t="s">
        <v>223</v>
      </c>
      <c r="C6" s="105">
        <v>22169</v>
      </c>
      <c r="D6" s="105">
        <v>23485</v>
      </c>
      <c r="E6" s="105">
        <v>289121</v>
      </c>
      <c r="F6" s="105">
        <v>170722</v>
      </c>
      <c r="G6" s="105">
        <f>SUM(C6:F6)</f>
        <v>505497</v>
      </c>
    </row>
    <row r="7" spans="1:7" ht="26.25" customHeight="1">
      <c r="A7" s="54" t="s">
        <v>44</v>
      </c>
      <c r="B7" s="4" t="s">
        <v>223</v>
      </c>
      <c r="C7" s="105">
        <v>64</v>
      </c>
      <c r="D7" s="105">
        <v>900</v>
      </c>
      <c r="E7" s="105">
        <v>230</v>
      </c>
      <c r="F7" s="105">
        <v>2907</v>
      </c>
      <c r="G7" s="105">
        <f>SUM(C7:F7)</f>
        <v>4101</v>
      </c>
    </row>
    <row r="8" spans="1:7" ht="22.5" customHeight="1">
      <c r="A8" s="36" t="s">
        <v>47</v>
      </c>
      <c r="B8" s="58"/>
      <c r="C8" s="106">
        <f>SUM(C6:C7)</f>
        <v>22233</v>
      </c>
      <c r="D8" s="106">
        <f>SUM(D6:D7)</f>
        <v>24385</v>
      </c>
      <c r="E8" s="106">
        <f>SUM(E6:E7)</f>
        <v>289351</v>
      </c>
      <c r="F8" s="106">
        <f>SUM(F6:F7)</f>
        <v>173629</v>
      </c>
      <c r="G8" s="106">
        <f>SUM(G6:G7)</f>
        <v>509598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&amp;R1/10. melléklet a 2/2016. (II. 24.)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94" t="s">
        <v>453</v>
      </c>
      <c r="B1" s="195"/>
      <c r="C1" s="195"/>
      <c r="D1" s="195"/>
    </row>
    <row r="2" spans="1:4" ht="23.25" customHeight="1">
      <c r="A2" s="193" t="s">
        <v>42</v>
      </c>
      <c r="B2" s="198"/>
      <c r="C2" s="198"/>
      <c r="D2" s="198"/>
    </row>
    <row r="3" ht="18">
      <c r="A3" s="40"/>
    </row>
    <row r="5" spans="1:4" ht="30">
      <c r="A5" s="1" t="s">
        <v>69</v>
      </c>
      <c r="B5" s="2" t="s">
        <v>70</v>
      </c>
      <c r="C5" s="46" t="s">
        <v>37</v>
      </c>
      <c r="D5" s="51" t="s">
        <v>38</v>
      </c>
    </row>
    <row r="6" spans="1:4" ht="15">
      <c r="A6" s="12" t="s">
        <v>33</v>
      </c>
      <c r="B6" s="7" t="s">
        <v>465</v>
      </c>
      <c r="C6" s="73">
        <v>5500</v>
      </c>
      <c r="D6" s="73">
        <f aca="true" t="shared" si="0" ref="D6:D11">SUM(C6)</f>
        <v>5500</v>
      </c>
    </row>
    <row r="7" spans="1:4" ht="15">
      <c r="A7" s="20" t="s">
        <v>468</v>
      </c>
      <c r="B7" s="20"/>
      <c r="C7" s="20">
        <v>486</v>
      </c>
      <c r="D7" s="20">
        <f t="shared" si="0"/>
        <v>486</v>
      </c>
    </row>
    <row r="8" spans="1:4" ht="15">
      <c r="A8" s="20" t="s">
        <v>469</v>
      </c>
      <c r="B8" s="20"/>
      <c r="C8" s="20">
        <v>-1357</v>
      </c>
      <c r="D8" s="20">
        <f t="shared" si="0"/>
        <v>-1357</v>
      </c>
    </row>
    <row r="9" spans="1:4" ht="15">
      <c r="A9" s="20" t="s">
        <v>470</v>
      </c>
      <c r="B9" s="20"/>
      <c r="C9" s="20">
        <v>7885</v>
      </c>
      <c r="D9" s="20">
        <f t="shared" si="0"/>
        <v>7885</v>
      </c>
    </row>
    <row r="10" spans="1:4" ht="15">
      <c r="A10" s="20" t="s">
        <v>471</v>
      </c>
      <c r="B10" s="20"/>
      <c r="C10" s="20">
        <v>-4339</v>
      </c>
      <c r="D10" s="20">
        <f t="shared" si="0"/>
        <v>-4339</v>
      </c>
    </row>
    <row r="11" spans="1:4" ht="15">
      <c r="A11" s="12" t="s">
        <v>478</v>
      </c>
      <c r="B11" s="7"/>
      <c r="C11" s="73">
        <f>SUM(C6:C10)</f>
        <v>8175</v>
      </c>
      <c r="D11" s="73">
        <f t="shared" si="0"/>
        <v>8175</v>
      </c>
    </row>
    <row r="12" spans="1:4" ht="15">
      <c r="A12" s="62" t="s">
        <v>473</v>
      </c>
      <c r="B12" s="7"/>
      <c r="C12" s="20">
        <v>-2639</v>
      </c>
      <c r="D12" s="20">
        <f>SUM(C12)</f>
        <v>-2639</v>
      </c>
    </row>
    <row r="13" spans="1:4" ht="16.5" customHeight="1">
      <c r="A13" s="121" t="s">
        <v>474</v>
      </c>
      <c r="B13" s="7"/>
      <c r="C13" s="20">
        <v>-912</v>
      </c>
      <c r="D13" s="20">
        <f>SUM(C13)</f>
        <v>-912</v>
      </c>
    </row>
    <row r="14" spans="1:4" ht="16.5" customHeight="1">
      <c r="A14" s="121" t="s">
        <v>475</v>
      </c>
      <c r="B14" s="7"/>
      <c r="C14" s="20">
        <v>-64</v>
      </c>
      <c r="D14" s="20">
        <f>SUM(C14)</f>
        <v>-64</v>
      </c>
    </row>
    <row r="15" spans="1:4" ht="16.5" customHeight="1">
      <c r="A15" s="121" t="s">
        <v>476</v>
      </c>
      <c r="B15" s="7"/>
      <c r="C15" s="20">
        <v>-316</v>
      </c>
      <c r="D15" s="20">
        <f>SUM(C15)</f>
        <v>-316</v>
      </c>
    </row>
    <row r="16" spans="1:4" ht="15">
      <c r="A16" s="62" t="s">
        <v>477</v>
      </c>
      <c r="B16" s="7"/>
      <c r="C16" s="20">
        <v>-1524</v>
      </c>
      <c r="D16" s="20">
        <f>SUM(C16)</f>
        <v>-1524</v>
      </c>
    </row>
    <row r="17" spans="1:4" ht="15">
      <c r="A17" s="12" t="s">
        <v>479</v>
      </c>
      <c r="B17" s="7"/>
      <c r="C17" s="73">
        <f>SUM(C11:C16)</f>
        <v>2720</v>
      </c>
      <c r="D17" s="73">
        <f>SUM(D11:D16)</f>
        <v>2720</v>
      </c>
    </row>
    <row r="18" spans="1:4" s="127" customFormat="1" ht="15">
      <c r="A18" s="10" t="s">
        <v>545</v>
      </c>
      <c r="B18" s="125"/>
      <c r="C18" s="126">
        <v>-750</v>
      </c>
      <c r="D18" s="126">
        <v>-750</v>
      </c>
    </row>
    <row r="19" spans="1:4" s="127" customFormat="1" ht="15">
      <c r="A19" s="10" t="s">
        <v>471</v>
      </c>
      <c r="B19" s="125"/>
      <c r="C19" s="126">
        <v>-1666</v>
      </c>
      <c r="D19" s="126">
        <v>-1666</v>
      </c>
    </row>
    <row r="20" spans="1:4" s="127" customFormat="1" ht="15">
      <c r="A20" s="10" t="s">
        <v>546</v>
      </c>
      <c r="B20" s="125"/>
      <c r="C20" s="126">
        <v>1524</v>
      </c>
      <c r="D20" s="126">
        <v>1524</v>
      </c>
    </row>
    <row r="21" spans="1:4" s="72" customFormat="1" ht="15">
      <c r="A21" s="12" t="s">
        <v>547</v>
      </c>
      <c r="B21" s="71"/>
      <c r="C21" s="73">
        <f>SUM(C17:C20)</f>
        <v>1828</v>
      </c>
      <c r="D21" s="73">
        <f>SUM(D17:D20)</f>
        <v>1828</v>
      </c>
    </row>
    <row r="22" spans="1:4" s="72" customFormat="1" ht="15">
      <c r="A22" s="62" t="s">
        <v>548</v>
      </c>
      <c r="B22" s="71"/>
      <c r="C22" s="73">
        <v>3333</v>
      </c>
      <c r="D22" s="73">
        <v>3333</v>
      </c>
    </row>
    <row r="23" spans="1:4" s="74" customFormat="1" ht="15">
      <c r="A23" s="12" t="s">
        <v>549</v>
      </c>
      <c r="B23" s="5"/>
      <c r="C23" s="73">
        <f>SUM(C21:C22)</f>
        <v>5161</v>
      </c>
      <c r="D23" s="73">
        <f>SUM(D21:D22)</f>
        <v>5161</v>
      </c>
    </row>
    <row r="24" spans="1:4" s="74" customFormat="1" ht="30">
      <c r="A24" s="10" t="s">
        <v>615</v>
      </c>
      <c r="B24" s="5"/>
      <c r="C24" s="182">
        <v>9577</v>
      </c>
      <c r="D24" s="182">
        <v>9577</v>
      </c>
    </row>
    <row r="25" spans="1:4" s="74" customFormat="1" ht="15">
      <c r="A25" s="10" t="s">
        <v>616</v>
      </c>
      <c r="B25" s="5"/>
      <c r="C25" s="182">
        <v>-1901</v>
      </c>
      <c r="D25" s="182">
        <v>-1901</v>
      </c>
    </row>
    <row r="26" spans="1:4" ht="15">
      <c r="A26" s="12" t="s">
        <v>32</v>
      </c>
      <c r="B26" s="7" t="s">
        <v>465</v>
      </c>
      <c r="C26" s="183">
        <f>SUM(C23:C25)</f>
        <v>12837</v>
      </c>
      <c r="D26" s="183">
        <f>SUM(D23:D25)</f>
        <v>12837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&amp;R1/12.melléklet a 2/2016.(II. 24.)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view="pageBreakPreview" zoomScaleSheetLayoutView="100" workbookViewId="0" topLeftCell="A59">
      <selection activeCell="A38" sqref="A38:IV3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94" t="s">
        <v>453</v>
      </c>
      <c r="B1" s="195"/>
      <c r="C1" s="195"/>
      <c r="D1" s="195"/>
      <c r="E1" s="195"/>
      <c r="F1" s="195"/>
      <c r="G1" s="195"/>
      <c r="H1" s="195"/>
    </row>
    <row r="2" spans="1:8" ht="26.25" customHeight="1">
      <c r="A2" s="197" t="s">
        <v>550</v>
      </c>
      <c r="B2" s="198"/>
      <c r="C2" s="198"/>
      <c r="D2" s="198"/>
      <c r="E2" s="198"/>
      <c r="F2" s="198"/>
      <c r="G2" s="198"/>
      <c r="H2" s="198"/>
    </row>
    <row r="4" spans="1:8" ht="45">
      <c r="A4" s="1" t="s">
        <v>69</v>
      </c>
      <c r="B4" s="2" t="s">
        <v>70</v>
      </c>
      <c r="C4" s="128" t="s">
        <v>551</v>
      </c>
      <c r="D4" s="128" t="s">
        <v>40</v>
      </c>
      <c r="E4" s="128" t="s">
        <v>41</v>
      </c>
      <c r="F4" s="128" t="s">
        <v>35</v>
      </c>
      <c r="G4" s="128" t="s">
        <v>36</v>
      </c>
      <c r="H4" s="129" t="s">
        <v>45</v>
      </c>
    </row>
    <row r="5" spans="1:8" ht="15" hidden="1">
      <c r="A5" s="20"/>
      <c r="B5" s="20"/>
      <c r="C5" s="20"/>
      <c r="D5" s="20"/>
      <c r="E5" s="20"/>
      <c r="F5" s="20"/>
      <c r="G5" s="20"/>
      <c r="H5" s="20"/>
    </row>
    <row r="6" spans="1:8" ht="15" hidden="1">
      <c r="A6" s="20"/>
      <c r="B6" s="20"/>
      <c r="C6" s="20"/>
      <c r="D6" s="20"/>
      <c r="E6" s="20"/>
      <c r="F6" s="20"/>
      <c r="G6" s="20"/>
      <c r="H6" s="20"/>
    </row>
    <row r="7" spans="1:8" ht="15" hidden="1">
      <c r="A7" s="20"/>
      <c r="B7" s="20"/>
      <c r="C7" s="20"/>
      <c r="D7" s="20"/>
      <c r="E7" s="20"/>
      <c r="F7" s="20"/>
      <c r="G7" s="20"/>
      <c r="H7" s="20"/>
    </row>
    <row r="8" spans="1:8" ht="15" hidden="1">
      <c r="A8" s="20"/>
      <c r="B8" s="20"/>
      <c r="C8" s="20"/>
      <c r="D8" s="20"/>
      <c r="E8" s="20"/>
      <c r="F8" s="20"/>
      <c r="G8" s="20"/>
      <c r="H8" s="20"/>
    </row>
    <row r="9" spans="1:8" ht="15.75">
      <c r="A9" s="130" t="s">
        <v>552</v>
      </c>
      <c r="B9" s="20"/>
      <c r="C9" s="105"/>
      <c r="D9" s="105"/>
      <c r="E9" s="105"/>
      <c r="F9" s="105">
        <v>500</v>
      </c>
      <c r="G9" s="105"/>
      <c r="H9" s="105">
        <f>SUM(C9:G9)</f>
        <v>500</v>
      </c>
    </row>
    <row r="10" spans="1:8" ht="15.75">
      <c r="A10" s="130" t="s">
        <v>553</v>
      </c>
      <c r="B10" s="20"/>
      <c r="C10" s="105">
        <v>50</v>
      </c>
      <c r="D10" s="105"/>
      <c r="E10" s="105"/>
      <c r="F10" s="105"/>
      <c r="G10" s="105"/>
      <c r="H10" s="105"/>
    </row>
    <row r="11" spans="1:8" s="72" customFormat="1" ht="15">
      <c r="A11" s="12" t="s">
        <v>172</v>
      </c>
      <c r="B11" s="7" t="s">
        <v>173</v>
      </c>
      <c r="C11" s="106">
        <f>SUM(C10)</f>
        <v>50</v>
      </c>
      <c r="D11" s="106"/>
      <c r="E11" s="106"/>
      <c r="F11" s="106">
        <f>SUM(F9)</f>
        <v>500</v>
      </c>
      <c r="G11" s="106"/>
      <c r="H11" s="106">
        <f aca="true" t="shared" si="0" ref="H11:H21">SUM(C11:G11)</f>
        <v>550</v>
      </c>
    </row>
    <row r="12" spans="1:8" ht="15" hidden="1">
      <c r="A12" s="10"/>
      <c r="B12" s="5"/>
      <c r="C12" s="105"/>
      <c r="D12" s="105"/>
      <c r="E12" s="105"/>
      <c r="F12" s="105"/>
      <c r="G12" s="105"/>
      <c r="H12" s="105">
        <f t="shared" si="0"/>
        <v>0</v>
      </c>
    </row>
    <row r="13" spans="1:8" ht="15" hidden="1">
      <c r="A13" s="10"/>
      <c r="B13" s="5"/>
      <c r="C13" s="105"/>
      <c r="D13" s="105"/>
      <c r="E13" s="105"/>
      <c r="F13" s="105"/>
      <c r="G13" s="105"/>
      <c r="H13" s="105">
        <f t="shared" si="0"/>
        <v>0</v>
      </c>
    </row>
    <row r="14" spans="1:8" ht="15" hidden="1">
      <c r="A14" s="10"/>
      <c r="B14" s="5"/>
      <c r="C14" s="105"/>
      <c r="D14" s="105"/>
      <c r="E14" s="105"/>
      <c r="F14" s="105"/>
      <c r="G14" s="105"/>
      <c r="H14" s="105">
        <f t="shared" si="0"/>
        <v>0</v>
      </c>
    </row>
    <row r="15" spans="1:8" ht="15" hidden="1">
      <c r="A15" s="10"/>
      <c r="B15" s="5"/>
      <c r="C15" s="105"/>
      <c r="D15" s="105"/>
      <c r="E15" s="105"/>
      <c r="F15" s="105"/>
      <c r="G15" s="105"/>
      <c r="H15" s="105">
        <f t="shared" si="0"/>
        <v>0</v>
      </c>
    </row>
    <row r="16" spans="1:8" ht="15">
      <c r="A16" s="10" t="s">
        <v>554</v>
      </c>
      <c r="B16" s="5"/>
      <c r="C16" s="105"/>
      <c r="D16" s="105"/>
      <c r="E16" s="105"/>
      <c r="F16" s="105"/>
      <c r="G16" s="105">
        <v>610</v>
      </c>
      <c r="H16" s="105">
        <f t="shared" si="0"/>
        <v>610</v>
      </c>
    </row>
    <row r="17" spans="1:8" ht="15">
      <c r="A17" s="4" t="s">
        <v>555</v>
      </c>
      <c r="B17" s="5"/>
      <c r="C17" s="105"/>
      <c r="D17" s="105"/>
      <c r="E17" s="105"/>
      <c r="F17" s="105"/>
      <c r="G17" s="105">
        <v>354</v>
      </c>
      <c r="H17" s="105">
        <f t="shared" si="0"/>
        <v>354</v>
      </c>
    </row>
    <row r="18" spans="1:8" ht="15">
      <c r="A18" s="4" t="s">
        <v>556</v>
      </c>
      <c r="B18" s="5"/>
      <c r="C18" s="105"/>
      <c r="D18" s="105"/>
      <c r="E18" s="105"/>
      <c r="F18" s="105"/>
      <c r="G18" s="105">
        <v>394</v>
      </c>
      <c r="H18" s="105">
        <f t="shared" si="0"/>
        <v>394</v>
      </c>
    </row>
    <row r="19" spans="1:8" ht="15">
      <c r="A19" s="4" t="s">
        <v>557</v>
      </c>
      <c r="B19" s="5"/>
      <c r="C19" s="105"/>
      <c r="D19" s="105"/>
      <c r="E19" s="105"/>
      <c r="F19" s="105"/>
      <c r="G19" s="105">
        <v>6141</v>
      </c>
      <c r="H19" s="105">
        <f t="shared" si="0"/>
        <v>6141</v>
      </c>
    </row>
    <row r="20" spans="1:8" ht="15">
      <c r="A20" s="4" t="s">
        <v>614</v>
      </c>
      <c r="B20" s="5"/>
      <c r="C20" s="105"/>
      <c r="D20" s="105"/>
      <c r="E20" s="105"/>
      <c r="F20" s="105"/>
      <c r="G20" s="105">
        <v>39370</v>
      </c>
      <c r="H20" s="105">
        <f t="shared" si="0"/>
        <v>39370</v>
      </c>
    </row>
    <row r="21" spans="1:8" s="72" customFormat="1" ht="15">
      <c r="A21" s="12" t="s">
        <v>558</v>
      </c>
      <c r="B21" s="7" t="s">
        <v>174</v>
      </c>
      <c r="C21" s="106"/>
      <c r="D21" s="106"/>
      <c r="E21" s="106"/>
      <c r="F21" s="106"/>
      <c r="G21" s="106">
        <f>SUM(G16:G20)</f>
        <v>46869</v>
      </c>
      <c r="H21" s="106">
        <f t="shared" si="0"/>
        <v>46869</v>
      </c>
    </row>
    <row r="22" spans="1:8" ht="15" hidden="1">
      <c r="A22" s="10"/>
      <c r="B22" s="5"/>
      <c r="C22" s="105"/>
      <c r="D22" s="105"/>
      <c r="E22" s="105"/>
      <c r="F22" s="105"/>
      <c r="G22" s="105"/>
      <c r="H22" s="105"/>
    </row>
    <row r="23" spans="1:8" ht="15" hidden="1">
      <c r="A23" s="10"/>
      <c r="B23" s="5"/>
      <c r="C23" s="105"/>
      <c r="D23" s="105"/>
      <c r="E23" s="105"/>
      <c r="F23" s="105"/>
      <c r="G23" s="105"/>
      <c r="H23" s="105"/>
    </row>
    <row r="24" spans="1:8" ht="15" hidden="1">
      <c r="A24" s="10"/>
      <c r="B24" s="5"/>
      <c r="C24" s="105"/>
      <c r="D24" s="105"/>
      <c r="E24" s="105"/>
      <c r="F24" s="105"/>
      <c r="G24" s="105"/>
      <c r="H24" s="105"/>
    </row>
    <row r="25" spans="1:8" ht="15">
      <c r="A25" s="131" t="s">
        <v>559</v>
      </c>
      <c r="B25" s="5"/>
      <c r="C25" s="105"/>
      <c r="D25" s="105"/>
      <c r="E25" s="105"/>
      <c r="F25" s="105"/>
      <c r="G25" s="105">
        <v>400</v>
      </c>
      <c r="H25" s="105">
        <f>SUM(G25)</f>
        <v>400</v>
      </c>
    </row>
    <row r="26" spans="1:8" ht="15">
      <c r="A26" s="10" t="s">
        <v>560</v>
      </c>
      <c r="B26" s="5"/>
      <c r="C26" s="105"/>
      <c r="D26" s="105"/>
      <c r="E26" s="105"/>
      <c r="F26" s="105"/>
      <c r="G26" s="105">
        <v>40</v>
      </c>
      <c r="H26" s="105">
        <f>SUM(G26)</f>
        <v>40</v>
      </c>
    </row>
    <row r="27" spans="1:8" ht="15">
      <c r="A27" s="10" t="s">
        <v>561</v>
      </c>
      <c r="B27" s="5"/>
      <c r="C27" s="105"/>
      <c r="D27" s="105">
        <v>551</v>
      </c>
      <c r="E27" s="105">
        <v>157</v>
      </c>
      <c r="F27" s="105">
        <v>1469</v>
      </c>
      <c r="G27" s="105"/>
      <c r="H27" s="105">
        <f>SUM(C27:G27)</f>
        <v>2177</v>
      </c>
    </row>
    <row r="28" spans="1:8" ht="15">
      <c r="A28" s="10" t="s">
        <v>618</v>
      </c>
      <c r="B28" s="5"/>
      <c r="C28" s="105"/>
      <c r="D28" s="105"/>
      <c r="E28" s="105"/>
      <c r="F28" s="105"/>
      <c r="G28" s="105">
        <v>50</v>
      </c>
      <c r="H28" s="105">
        <f>SUM(C28:G28)</f>
        <v>50</v>
      </c>
    </row>
    <row r="29" spans="1:8" s="72" customFormat="1" ht="15">
      <c r="A29" s="6" t="s">
        <v>175</v>
      </c>
      <c r="B29" s="7" t="s">
        <v>176</v>
      </c>
      <c r="C29" s="106"/>
      <c r="D29" s="106">
        <f>SUM(D27)</f>
        <v>551</v>
      </c>
      <c r="E29" s="106">
        <f>SUM(E27)</f>
        <v>157</v>
      </c>
      <c r="F29" s="106">
        <f>SUM(F27)</f>
        <v>1469</v>
      </c>
      <c r="G29" s="106">
        <f>SUM(G25:G28)</f>
        <v>490</v>
      </c>
      <c r="H29" s="106">
        <f>SUM(H25:H28)</f>
        <v>2667</v>
      </c>
    </row>
    <row r="30" spans="1:8" s="133" customFormat="1" ht="15">
      <c r="A30" s="24" t="s">
        <v>562</v>
      </c>
      <c r="B30" s="5"/>
      <c r="C30" s="132"/>
      <c r="D30" s="132">
        <v>157</v>
      </c>
      <c r="E30" s="132"/>
      <c r="F30" s="132"/>
      <c r="G30" s="132"/>
      <c r="H30" s="132">
        <f aca="true" t="shared" si="1" ref="H30:H39">SUM(C30:G30)</f>
        <v>157</v>
      </c>
    </row>
    <row r="31" spans="1:8" s="133" customFormat="1" ht="15">
      <c r="A31" s="4" t="s">
        <v>563</v>
      </c>
      <c r="B31" s="5"/>
      <c r="C31" s="132"/>
      <c r="D31" s="132"/>
      <c r="E31" s="132">
        <v>23</v>
      </c>
      <c r="F31" s="132"/>
      <c r="G31" s="132"/>
      <c r="H31" s="132">
        <f t="shared" si="1"/>
        <v>23</v>
      </c>
    </row>
    <row r="32" spans="1:8" ht="15">
      <c r="A32" s="10" t="s">
        <v>564</v>
      </c>
      <c r="B32" s="5"/>
      <c r="C32" s="105"/>
      <c r="D32" s="105"/>
      <c r="E32" s="105"/>
      <c r="F32" s="105">
        <v>320</v>
      </c>
      <c r="G32" s="105"/>
      <c r="H32" s="132">
        <f t="shared" si="1"/>
        <v>320</v>
      </c>
    </row>
    <row r="33" spans="1:8" ht="15">
      <c r="A33" s="10" t="s">
        <v>565</v>
      </c>
      <c r="B33" s="5"/>
      <c r="C33" s="105"/>
      <c r="D33" s="105"/>
      <c r="E33" s="105"/>
      <c r="F33" s="105"/>
      <c r="G33" s="105">
        <v>480</v>
      </c>
      <c r="H33" s="132">
        <f t="shared" si="1"/>
        <v>480</v>
      </c>
    </row>
    <row r="34" spans="1:8" ht="15">
      <c r="A34" s="4" t="s">
        <v>566</v>
      </c>
      <c r="B34" s="5"/>
      <c r="C34" s="105"/>
      <c r="D34" s="105"/>
      <c r="E34" s="105"/>
      <c r="F34" s="105"/>
      <c r="G34" s="105">
        <v>7874</v>
      </c>
      <c r="H34" s="132">
        <f t="shared" si="1"/>
        <v>7874</v>
      </c>
    </row>
    <row r="35" spans="1:8" ht="15">
      <c r="A35" s="4" t="s">
        <v>567</v>
      </c>
      <c r="B35" s="5"/>
      <c r="C35" s="105"/>
      <c r="D35" s="105"/>
      <c r="E35" s="105"/>
      <c r="F35" s="105"/>
      <c r="G35" s="105">
        <v>1945</v>
      </c>
      <c r="H35" s="132">
        <f t="shared" si="1"/>
        <v>1945</v>
      </c>
    </row>
    <row r="36" spans="1:8" ht="15">
      <c r="A36" s="4" t="s">
        <v>568</v>
      </c>
      <c r="B36" s="5"/>
      <c r="C36" s="105"/>
      <c r="D36" s="105"/>
      <c r="E36" s="105"/>
      <c r="F36" s="105"/>
      <c r="G36" s="105">
        <v>630</v>
      </c>
      <c r="H36" s="132">
        <f t="shared" si="1"/>
        <v>630</v>
      </c>
    </row>
    <row r="37" spans="1:8" ht="15">
      <c r="A37" s="4" t="s">
        <v>569</v>
      </c>
      <c r="B37" s="5"/>
      <c r="C37" s="105"/>
      <c r="D37" s="105"/>
      <c r="E37" s="105"/>
      <c r="F37" s="105"/>
      <c r="G37" s="105">
        <v>1000</v>
      </c>
      <c r="H37" s="132">
        <f t="shared" si="1"/>
        <v>1000</v>
      </c>
    </row>
    <row r="38" spans="1:8" ht="15">
      <c r="A38" s="4" t="s">
        <v>619</v>
      </c>
      <c r="B38" s="5"/>
      <c r="C38" s="105"/>
      <c r="D38" s="105"/>
      <c r="E38" s="105"/>
      <c r="F38" s="105"/>
      <c r="G38" s="105">
        <v>110</v>
      </c>
      <c r="H38" s="132">
        <f t="shared" si="1"/>
        <v>110</v>
      </c>
    </row>
    <row r="39" spans="1:8" s="72" customFormat="1" ht="15">
      <c r="A39" s="12" t="s">
        <v>177</v>
      </c>
      <c r="B39" s="7" t="s">
        <v>178</v>
      </c>
      <c r="C39" s="106"/>
      <c r="D39" s="106">
        <f>SUM(D30:D33)</f>
        <v>157</v>
      </c>
      <c r="E39" s="106">
        <f>SUM(E30:E33)</f>
        <v>23</v>
      </c>
      <c r="F39" s="106">
        <f>SUM(F30:F33)</f>
        <v>320</v>
      </c>
      <c r="G39" s="106">
        <f>SUM(G30:G38)</f>
        <v>12039</v>
      </c>
      <c r="H39" s="106">
        <f t="shared" si="1"/>
        <v>12539</v>
      </c>
    </row>
    <row r="40" spans="1:8" s="72" customFormat="1" ht="15">
      <c r="A40" s="12" t="s">
        <v>179</v>
      </c>
      <c r="B40" s="7" t="s">
        <v>180</v>
      </c>
      <c r="C40" s="106"/>
      <c r="D40" s="106"/>
      <c r="E40" s="106"/>
      <c r="F40" s="106"/>
      <c r="G40" s="106"/>
      <c r="H40" s="106"/>
    </row>
    <row r="41" spans="1:8" ht="15" hidden="1">
      <c r="A41" s="10"/>
      <c r="B41" s="5"/>
      <c r="C41" s="105"/>
      <c r="D41" s="105"/>
      <c r="E41" s="105"/>
      <c r="F41" s="105"/>
      <c r="G41" s="105"/>
      <c r="H41" s="105"/>
    </row>
    <row r="42" spans="1:8" ht="15" hidden="1">
      <c r="A42" s="10"/>
      <c r="B42" s="5"/>
      <c r="C42" s="105"/>
      <c r="D42" s="105"/>
      <c r="E42" s="105"/>
      <c r="F42" s="105"/>
      <c r="G42" s="105"/>
      <c r="H42" s="105"/>
    </row>
    <row r="43" spans="1:8" s="72" customFormat="1" ht="25.5">
      <c r="A43" s="6" t="s">
        <v>183</v>
      </c>
      <c r="B43" s="7" t="s">
        <v>184</v>
      </c>
      <c r="C43" s="106">
        <v>14</v>
      </c>
      <c r="D43" s="106">
        <v>192</v>
      </c>
      <c r="E43" s="106">
        <v>50</v>
      </c>
      <c r="F43" s="106">
        <v>618</v>
      </c>
      <c r="G43" s="107">
        <v>16039</v>
      </c>
      <c r="H43" s="106">
        <f>SUM(C43:G43)</f>
        <v>16913</v>
      </c>
    </row>
    <row r="44" spans="1:8" ht="15.75">
      <c r="A44" s="134" t="s">
        <v>369</v>
      </c>
      <c r="B44" s="135" t="s">
        <v>185</v>
      </c>
      <c r="C44" s="107">
        <f>SUM(C43+C11)</f>
        <v>64</v>
      </c>
      <c r="D44" s="107">
        <f>SUM(D29+D43+D39)</f>
        <v>900</v>
      </c>
      <c r="E44" s="107">
        <f>SUM(E29+E43+E39)</f>
        <v>230</v>
      </c>
      <c r="F44" s="107">
        <f>SUM(F29+F39+F43+F11)</f>
        <v>2907</v>
      </c>
      <c r="G44" s="107">
        <f>G43+G39+G40+G29+G21</f>
        <v>75437</v>
      </c>
      <c r="H44" s="107">
        <f>SUM(C44:G44)</f>
        <v>79538</v>
      </c>
    </row>
    <row r="45" spans="1:8" ht="15.75" hidden="1">
      <c r="A45" s="136"/>
      <c r="B45" s="7"/>
      <c r="C45" s="105"/>
      <c r="D45" s="105"/>
      <c r="E45" s="105"/>
      <c r="F45" s="105"/>
      <c r="G45" s="105"/>
      <c r="H45" s="105"/>
    </row>
    <row r="46" spans="1:8" ht="15.75" hidden="1">
      <c r="A46" s="136"/>
      <c r="B46" s="7"/>
      <c r="C46" s="105"/>
      <c r="D46" s="105"/>
      <c r="E46" s="105"/>
      <c r="F46" s="105"/>
      <c r="G46" s="105"/>
      <c r="H46" s="105"/>
    </row>
    <row r="47" spans="1:8" ht="15.75" hidden="1">
      <c r="A47" s="136"/>
      <c r="B47" s="7"/>
      <c r="C47" s="105"/>
      <c r="D47" s="105"/>
      <c r="E47" s="105"/>
      <c r="F47" s="105"/>
      <c r="G47" s="105"/>
      <c r="H47" s="105"/>
    </row>
    <row r="48" spans="1:8" s="133" customFormat="1" ht="15">
      <c r="A48" s="62" t="s">
        <v>570</v>
      </c>
      <c r="B48" s="5"/>
      <c r="C48" s="132"/>
      <c r="D48" s="132"/>
      <c r="E48" s="132"/>
      <c r="F48" s="132"/>
      <c r="G48" s="132"/>
      <c r="H48" s="132">
        <f>SUM(C48:G48)</f>
        <v>0</v>
      </c>
    </row>
    <row r="49" spans="1:8" s="133" customFormat="1" ht="15">
      <c r="A49" s="62" t="s">
        <v>571</v>
      </c>
      <c r="B49" s="5"/>
      <c r="C49" s="132"/>
      <c r="D49" s="132"/>
      <c r="E49" s="132"/>
      <c r="F49" s="132"/>
      <c r="G49" s="132">
        <v>283</v>
      </c>
      <c r="H49" s="132">
        <f>SUM(C49:G49)</f>
        <v>283</v>
      </c>
    </row>
    <row r="50" spans="1:8" s="133" customFormat="1" ht="15">
      <c r="A50" s="62" t="s">
        <v>572</v>
      </c>
      <c r="B50" s="5"/>
      <c r="C50" s="132"/>
      <c r="D50" s="132"/>
      <c r="E50" s="132"/>
      <c r="F50" s="132"/>
      <c r="G50" s="132">
        <v>749</v>
      </c>
      <c r="H50" s="132">
        <f>SUM(C50:G50)</f>
        <v>749</v>
      </c>
    </row>
    <row r="51" spans="1:8" s="133" customFormat="1" ht="15">
      <c r="A51" s="62" t="s">
        <v>573</v>
      </c>
      <c r="B51" s="5"/>
      <c r="C51" s="132"/>
      <c r="D51" s="132"/>
      <c r="E51" s="132"/>
      <c r="F51" s="132"/>
      <c r="G51" s="132">
        <v>89877</v>
      </c>
      <c r="H51" s="132">
        <f>SUM(G51)</f>
        <v>89877</v>
      </c>
    </row>
    <row r="52" spans="1:8" s="133" customFormat="1" ht="15">
      <c r="A52" s="62" t="s">
        <v>574</v>
      </c>
      <c r="B52" s="5"/>
      <c r="C52" s="132"/>
      <c r="D52" s="132"/>
      <c r="E52" s="132"/>
      <c r="F52" s="132"/>
      <c r="G52" s="132">
        <v>117578</v>
      </c>
      <c r="H52" s="132">
        <f>SUM(G52)</f>
        <v>117578</v>
      </c>
    </row>
    <row r="53" spans="1:8" s="133" customFormat="1" ht="15">
      <c r="A53" s="62" t="s">
        <v>617</v>
      </c>
      <c r="B53" s="5"/>
      <c r="C53" s="132"/>
      <c r="D53" s="132"/>
      <c r="E53" s="132"/>
      <c r="F53" s="132"/>
      <c r="G53" s="132">
        <v>1575</v>
      </c>
      <c r="H53" s="132">
        <f>SUM(G53)</f>
        <v>1575</v>
      </c>
    </row>
    <row r="54" spans="1:8" s="133" customFormat="1" ht="15">
      <c r="A54" s="62" t="s">
        <v>620</v>
      </c>
      <c r="B54" s="5"/>
      <c r="C54" s="132"/>
      <c r="D54" s="132"/>
      <c r="E54" s="132"/>
      <c r="F54" s="132"/>
      <c r="G54" s="132">
        <v>15164</v>
      </c>
      <c r="H54" s="132">
        <f>SUM(G54)</f>
        <v>15164</v>
      </c>
    </row>
    <row r="55" spans="1:8" s="72" customFormat="1" ht="15">
      <c r="A55" s="12" t="s">
        <v>186</v>
      </c>
      <c r="B55" s="7" t="s">
        <v>187</v>
      </c>
      <c r="C55" s="106"/>
      <c r="D55" s="106"/>
      <c r="E55" s="106"/>
      <c r="F55" s="106"/>
      <c r="G55" s="106">
        <f>SUM(G49:G54)</f>
        <v>225226</v>
      </c>
      <c r="H55" s="106">
        <f>SUM(H48:H54)</f>
        <v>225226</v>
      </c>
    </row>
    <row r="56" spans="1:8" ht="15" hidden="1">
      <c r="A56" s="10"/>
      <c r="B56" s="5"/>
      <c r="C56" s="105"/>
      <c r="D56" s="105"/>
      <c r="E56" s="105"/>
      <c r="F56" s="105"/>
      <c r="G56" s="106">
        <f>SUM(G49:G55)</f>
        <v>450452</v>
      </c>
      <c r="H56" s="105"/>
    </row>
    <row r="57" spans="1:8" ht="15" hidden="1">
      <c r="A57" s="10"/>
      <c r="B57" s="5"/>
      <c r="C57" s="105"/>
      <c r="D57" s="105"/>
      <c r="E57" s="105"/>
      <c r="F57" s="105"/>
      <c r="G57" s="106">
        <f>SUM(G50:G56)</f>
        <v>900621</v>
      </c>
      <c r="H57" s="105"/>
    </row>
    <row r="58" spans="1:8" ht="15" hidden="1">
      <c r="A58" s="10"/>
      <c r="B58" s="5"/>
      <c r="C58" s="105"/>
      <c r="D58" s="105"/>
      <c r="E58" s="105"/>
      <c r="F58" s="105"/>
      <c r="G58" s="106">
        <f>SUM(G55:G57)</f>
        <v>1576299</v>
      </c>
      <c r="H58" s="105"/>
    </row>
    <row r="59" spans="1:8" ht="15">
      <c r="A59" s="12" t="s">
        <v>188</v>
      </c>
      <c r="B59" s="7" t="s">
        <v>189</v>
      </c>
      <c r="C59" s="105"/>
      <c r="D59" s="105"/>
      <c r="E59" s="105"/>
      <c r="F59" s="105"/>
      <c r="G59" s="105"/>
      <c r="H59" s="105"/>
    </row>
    <row r="60" spans="1:8" ht="15" hidden="1">
      <c r="A60" s="12"/>
      <c r="B60" s="7"/>
      <c r="C60" s="105"/>
      <c r="D60" s="105"/>
      <c r="E60" s="105"/>
      <c r="F60" s="105"/>
      <c r="G60" s="105"/>
      <c r="H60" s="105"/>
    </row>
    <row r="61" spans="1:8" ht="15" hidden="1">
      <c r="A61" s="12"/>
      <c r="B61" s="7"/>
      <c r="C61" s="105"/>
      <c r="D61" s="105"/>
      <c r="E61" s="105"/>
      <c r="F61" s="105"/>
      <c r="G61" s="105"/>
      <c r="H61" s="105"/>
    </row>
    <row r="62" spans="1:8" ht="15" hidden="1">
      <c r="A62" s="12"/>
      <c r="B62" s="7"/>
      <c r="C62" s="105"/>
      <c r="D62" s="105"/>
      <c r="E62" s="105"/>
      <c r="F62" s="105"/>
      <c r="G62" s="105"/>
      <c r="H62" s="105"/>
    </row>
    <row r="63" spans="1:8" ht="15">
      <c r="A63" s="12" t="s">
        <v>190</v>
      </c>
      <c r="B63" s="7" t="s">
        <v>191</v>
      </c>
      <c r="C63" s="105"/>
      <c r="D63" s="105"/>
      <c r="E63" s="105"/>
      <c r="F63" s="105"/>
      <c r="G63" s="105"/>
      <c r="H63" s="105"/>
    </row>
    <row r="64" spans="1:8" ht="15">
      <c r="A64" s="12" t="s">
        <v>192</v>
      </c>
      <c r="B64" s="7" t="s">
        <v>193</v>
      </c>
      <c r="C64" s="105"/>
      <c r="D64" s="105"/>
      <c r="E64" s="105"/>
      <c r="F64" s="105"/>
      <c r="G64" s="107">
        <v>60767</v>
      </c>
      <c r="H64" s="107">
        <f>SUM(C64:G64)</f>
        <v>60767</v>
      </c>
    </row>
    <row r="65" spans="1:8" s="72" customFormat="1" ht="15.75">
      <c r="A65" s="134" t="s">
        <v>370</v>
      </c>
      <c r="B65" s="135" t="s">
        <v>194</v>
      </c>
      <c r="C65" s="106"/>
      <c r="D65" s="106"/>
      <c r="E65" s="106"/>
      <c r="F65" s="106"/>
      <c r="G65" s="107">
        <f>SUM(G55+G64)</f>
        <v>285993</v>
      </c>
      <c r="H65" s="106">
        <f>SUM(H64+H55)</f>
        <v>285993</v>
      </c>
    </row>
    <row r="68" spans="1:9" ht="46.5" customHeight="1">
      <c r="A68" s="200" t="s">
        <v>575</v>
      </c>
      <c r="B68" s="201"/>
      <c r="C68" s="201"/>
      <c r="D68" s="201"/>
      <c r="E68" s="201"/>
      <c r="F68" s="201"/>
      <c r="G68" s="201"/>
      <c r="H68" s="201"/>
      <c r="I68" s="201"/>
    </row>
    <row r="69" spans="1:9" ht="15">
      <c r="A69" s="137" t="s">
        <v>576</v>
      </c>
      <c r="B69" s="137" t="s">
        <v>577</v>
      </c>
      <c r="C69" s="137" t="s">
        <v>578</v>
      </c>
      <c r="D69" s="137" t="s">
        <v>579</v>
      </c>
      <c r="E69" s="137" t="s">
        <v>580</v>
      </c>
      <c r="F69" s="137" t="s">
        <v>581</v>
      </c>
      <c r="G69" s="137" t="s">
        <v>582</v>
      </c>
      <c r="H69" s="137" t="s">
        <v>583</v>
      </c>
      <c r="I69" s="137" t="s">
        <v>584</v>
      </c>
    </row>
    <row r="70" spans="1:9" ht="98.25">
      <c r="A70" s="138" t="s">
        <v>585</v>
      </c>
      <c r="B70" s="139" t="s">
        <v>586</v>
      </c>
      <c r="C70" s="139" t="s">
        <v>587</v>
      </c>
      <c r="D70" s="139" t="s">
        <v>588</v>
      </c>
      <c r="E70" s="139" t="s">
        <v>589</v>
      </c>
      <c r="F70" s="139" t="s">
        <v>590</v>
      </c>
      <c r="G70" s="139" t="s">
        <v>591</v>
      </c>
      <c r="H70" s="140" t="s">
        <v>592</v>
      </c>
      <c r="I70" s="141" t="s">
        <v>49</v>
      </c>
    </row>
    <row r="71" spans="1:9" ht="15">
      <c r="A71" s="4" t="s">
        <v>614</v>
      </c>
      <c r="B71" s="143">
        <v>50000</v>
      </c>
      <c r="C71" s="144"/>
      <c r="D71" s="144"/>
      <c r="E71" s="144"/>
      <c r="F71" s="144"/>
      <c r="G71" s="144"/>
      <c r="H71" s="145"/>
      <c r="I71" s="146">
        <f aca="true" t="shared" si="2" ref="I71:I76">SUM(B71:H71)</f>
        <v>50000</v>
      </c>
    </row>
    <row r="72" spans="1:9" ht="15">
      <c r="A72" s="142"/>
      <c r="B72" s="143"/>
      <c r="C72" s="144"/>
      <c r="D72" s="144"/>
      <c r="E72" s="144"/>
      <c r="F72" s="144"/>
      <c r="G72" s="144"/>
      <c r="H72" s="145"/>
      <c r="I72" s="146">
        <f t="shared" si="2"/>
        <v>0</v>
      </c>
    </row>
    <row r="73" spans="1:9" ht="15">
      <c r="A73" s="147"/>
      <c r="B73" s="143"/>
      <c r="C73" s="144"/>
      <c r="D73" s="144"/>
      <c r="E73" s="144"/>
      <c r="F73" s="144"/>
      <c r="G73" s="144"/>
      <c r="H73" s="145"/>
      <c r="I73" s="146">
        <f t="shared" si="2"/>
        <v>0</v>
      </c>
    </row>
    <row r="74" spans="1:9" ht="15">
      <c r="A74" s="142"/>
      <c r="B74" s="143"/>
      <c r="C74" s="144"/>
      <c r="D74" s="144"/>
      <c r="E74" s="144"/>
      <c r="F74" s="144"/>
      <c r="G74" s="144"/>
      <c r="H74" s="145"/>
      <c r="I74" s="146">
        <f t="shared" si="2"/>
        <v>0</v>
      </c>
    </row>
    <row r="75" spans="1:9" ht="15">
      <c r="A75" s="142"/>
      <c r="B75" s="143"/>
      <c r="C75" s="144"/>
      <c r="D75" s="144"/>
      <c r="E75" s="144"/>
      <c r="F75" s="144"/>
      <c r="G75" s="144"/>
      <c r="H75" s="145"/>
      <c r="I75" s="146">
        <f t="shared" si="2"/>
        <v>0</v>
      </c>
    </row>
    <row r="76" spans="1:9" ht="15.75">
      <c r="A76" s="141" t="s">
        <v>49</v>
      </c>
      <c r="B76" s="148">
        <f>SUM(B71:B75)</f>
        <v>50000</v>
      </c>
      <c r="C76" s="144"/>
      <c r="D76" s="144"/>
      <c r="E76" s="144"/>
      <c r="F76" s="144"/>
      <c r="G76" s="144"/>
      <c r="H76" s="145"/>
      <c r="I76" s="146">
        <f t="shared" si="2"/>
        <v>50000</v>
      </c>
    </row>
    <row r="77" spans="1:7" ht="15">
      <c r="A77" s="149"/>
      <c r="B77" s="150"/>
      <c r="C77" s="151"/>
      <c r="D77" s="151"/>
      <c r="E77" s="64"/>
      <c r="F77" s="64"/>
      <c r="G77" s="64"/>
    </row>
    <row r="78" spans="1:7" ht="15">
      <c r="A78" s="149"/>
      <c r="B78" s="150"/>
      <c r="C78" s="151"/>
      <c r="D78" s="151"/>
      <c r="E78" s="64"/>
      <c r="F78" s="64"/>
      <c r="G78" s="64"/>
    </row>
    <row r="79" spans="1:7" ht="15">
      <c r="A79" s="149"/>
      <c r="B79" s="150"/>
      <c r="C79" s="151"/>
      <c r="D79" s="151"/>
      <c r="E79" s="64"/>
      <c r="F79" s="64"/>
      <c r="G79" s="64"/>
    </row>
    <row r="80" spans="1:7" ht="15">
      <c r="A80" s="149"/>
      <c r="B80" s="150"/>
      <c r="C80" s="151"/>
      <c r="D80" s="151"/>
      <c r="E80" s="64"/>
      <c r="F80" s="64"/>
      <c r="G80" s="64"/>
    </row>
    <row r="81" spans="1:7" ht="15">
      <c r="A81" s="149"/>
      <c r="B81" s="150"/>
      <c r="C81" s="151"/>
      <c r="D81" s="151"/>
      <c r="E81" s="64"/>
      <c r="F81" s="64"/>
      <c r="G81" s="64"/>
    </row>
    <row r="82" spans="1:7" ht="15">
      <c r="A82" s="149"/>
      <c r="B82" s="150"/>
      <c r="C82" s="151"/>
      <c r="D82" s="151"/>
      <c r="E82" s="64"/>
      <c r="F82" s="64"/>
      <c r="G82" s="64"/>
    </row>
    <row r="83" spans="1:7" ht="15">
      <c r="A83" s="149"/>
      <c r="B83" s="150"/>
      <c r="C83" s="151"/>
      <c r="D83" s="151"/>
      <c r="E83" s="64"/>
      <c r="F83" s="64"/>
      <c r="G83" s="64"/>
    </row>
    <row r="84" spans="1:7" ht="15">
      <c r="A84" s="152"/>
      <c r="B84" s="150"/>
      <c r="C84" s="151"/>
      <c r="D84" s="151"/>
      <c r="E84" s="64"/>
      <c r="F84" s="64"/>
      <c r="G84" s="64"/>
    </row>
    <row r="85" spans="1:7" ht="15">
      <c r="A85" s="152"/>
      <c r="B85" s="150"/>
      <c r="C85" s="151"/>
      <c r="D85" s="151"/>
      <c r="E85" s="64"/>
      <c r="F85" s="64"/>
      <c r="G85" s="64"/>
    </row>
    <row r="86" spans="1:7" ht="15">
      <c r="A86" s="152"/>
      <c r="B86" s="150"/>
      <c r="C86" s="151"/>
      <c r="D86" s="151"/>
      <c r="E86" s="64"/>
      <c r="F86" s="64"/>
      <c r="G86" s="64"/>
    </row>
    <row r="87" spans="1:7" ht="15">
      <c r="A87" s="149"/>
      <c r="B87" s="150"/>
      <c r="C87" s="151"/>
      <c r="D87" s="151"/>
      <c r="E87" s="64"/>
      <c r="F87" s="64"/>
      <c r="G87" s="64"/>
    </row>
    <row r="88" spans="1:7" ht="15.75">
      <c r="A88" s="153"/>
      <c r="B88" s="154"/>
      <c r="C88" s="151"/>
      <c r="D88" s="151"/>
      <c r="E88" s="64"/>
      <c r="F88" s="64"/>
      <c r="G88" s="64"/>
    </row>
    <row r="89" spans="1:7" ht="15.75">
      <c r="A89" s="155"/>
      <c r="B89" s="156"/>
      <c r="C89" s="151"/>
      <c r="D89" s="151"/>
      <c r="E89" s="64"/>
      <c r="F89" s="64"/>
      <c r="G89" s="64"/>
    </row>
    <row r="90" spans="1:7" ht="15.75">
      <c r="A90" s="155"/>
      <c r="B90" s="156"/>
      <c r="C90" s="151"/>
      <c r="D90" s="151"/>
      <c r="E90" s="64"/>
      <c r="F90" s="64"/>
      <c r="G90" s="64"/>
    </row>
    <row r="91" spans="1:7" ht="15.75">
      <c r="A91" s="155"/>
      <c r="B91" s="156"/>
      <c r="C91" s="151"/>
      <c r="D91" s="151"/>
      <c r="E91" s="64"/>
      <c r="F91" s="64"/>
      <c r="G91" s="64"/>
    </row>
    <row r="92" spans="1:7" ht="15.75">
      <c r="A92" s="155"/>
      <c r="B92" s="156"/>
      <c r="C92" s="151"/>
      <c r="D92" s="151"/>
      <c r="E92" s="64"/>
      <c r="F92" s="64"/>
      <c r="G92" s="64"/>
    </row>
    <row r="93" spans="1:7" ht="15">
      <c r="A93" s="149"/>
      <c r="B93" s="150"/>
      <c r="C93" s="151"/>
      <c r="D93" s="151"/>
      <c r="E93" s="64"/>
      <c r="F93" s="64"/>
      <c r="G93" s="64"/>
    </row>
    <row r="94" spans="1:7" ht="15">
      <c r="A94" s="149"/>
      <c r="B94" s="150"/>
      <c r="C94" s="151"/>
      <c r="D94" s="151"/>
      <c r="E94" s="64"/>
      <c r="F94" s="64"/>
      <c r="G94" s="64"/>
    </row>
    <row r="95" spans="1:7" ht="15">
      <c r="A95" s="149"/>
      <c r="B95" s="150"/>
      <c r="C95" s="151"/>
      <c r="D95" s="151"/>
      <c r="E95" s="64"/>
      <c r="F95" s="64"/>
      <c r="G95" s="64"/>
    </row>
    <row r="96" spans="1:7" ht="15">
      <c r="A96" s="149"/>
      <c r="B96" s="150"/>
      <c r="C96" s="151"/>
      <c r="D96" s="151"/>
      <c r="E96" s="64"/>
      <c r="F96" s="64"/>
      <c r="G96" s="64"/>
    </row>
    <row r="97" spans="1:7" ht="15">
      <c r="A97" s="149"/>
      <c r="B97" s="150"/>
      <c r="C97" s="151"/>
      <c r="D97" s="151"/>
      <c r="E97" s="64"/>
      <c r="F97" s="64"/>
      <c r="G97" s="64"/>
    </row>
    <row r="98" spans="1:7" ht="15">
      <c r="A98" s="149"/>
      <c r="B98" s="150"/>
      <c r="C98" s="151"/>
      <c r="D98" s="151"/>
      <c r="E98" s="64"/>
      <c r="F98" s="64"/>
      <c r="G98" s="64"/>
    </row>
    <row r="99" spans="1:7" ht="15">
      <c r="A99" s="149"/>
      <c r="B99" s="150"/>
      <c r="C99" s="151"/>
      <c r="D99" s="151"/>
      <c r="E99" s="64"/>
      <c r="F99" s="64"/>
      <c r="G99" s="64"/>
    </row>
    <row r="100" spans="1:7" ht="15">
      <c r="A100" s="149"/>
      <c r="B100" s="150"/>
      <c r="C100" s="151"/>
      <c r="D100" s="151"/>
      <c r="E100" s="64"/>
      <c r="F100" s="64"/>
      <c r="G100" s="64"/>
    </row>
    <row r="101" spans="1:7" ht="15">
      <c r="A101" s="149"/>
      <c r="B101" s="150"/>
      <c r="C101" s="151"/>
      <c r="D101" s="151"/>
      <c r="E101" s="64"/>
      <c r="F101" s="64"/>
      <c r="G101" s="64"/>
    </row>
    <row r="102" spans="1:7" ht="15">
      <c r="A102" s="149"/>
      <c r="B102" s="150"/>
      <c r="C102" s="151"/>
      <c r="D102" s="151"/>
      <c r="E102" s="64"/>
      <c r="F102" s="64"/>
      <c r="G102" s="64"/>
    </row>
    <row r="103" spans="1:7" ht="15">
      <c r="A103" s="149"/>
      <c r="B103" s="150"/>
      <c r="C103" s="151"/>
      <c r="D103" s="151"/>
      <c r="E103" s="64"/>
      <c r="F103" s="64"/>
      <c r="G103" s="64"/>
    </row>
    <row r="104" spans="1:7" ht="15.75">
      <c r="A104" s="153"/>
      <c r="B104" s="154"/>
      <c r="C104" s="151"/>
      <c r="D104" s="151"/>
      <c r="E104" s="64"/>
      <c r="F104" s="64"/>
      <c r="G104" s="64"/>
    </row>
    <row r="105" spans="1:7" ht="15">
      <c r="A105" s="64"/>
      <c r="B105" s="64"/>
      <c r="C105" s="64"/>
      <c r="D105" s="64"/>
      <c r="E105" s="64"/>
      <c r="F105" s="64"/>
      <c r="G105" s="64"/>
    </row>
    <row r="106" spans="1:7" ht="15">
      <c r="A106" s="64"/>
      <c r="B106" s="64"/>
      <c r="C106" s="64"/>
      <c r="D106" s="64"/>
      <c r="E106" s="64"/>
      <c r="F106" s="64"/>
      <c r="G106" s="64"/>
    </row>
    <row r="107" spans="1:7" ht="15">
      <c r="A107" s="64"/>
      <c r="B107" s="64"/>
      <c r="C107" s="64"/>
      <c r="D107" s="64"/>
      <c r="E107" s="64"/>
      <c r="F107" s="64"/>
      <c r="G107" s="64"/>
    </row>
    <row r="108" spans="1:7" ht="15">
      <c r="A108" s="64"/>
      <c r="B108" s="64"/>
      <c r="C108" s="64"/>
      <c r="D108" s="64"/>
      <c r="E108" s="64"/>
      <c r="F108" s="64"/>
      <c r="G108" s="64"/>
    </row>
    <row r="109" spans="1:7" ht="15">
      <c r="A109" s="64"/>
      <c r="B109" s="64"/>
      <c r="C109" s="64"/>
      <c r="D109" s="64"/>
      <c r="E109" s="64"/>
      <c r="F109" s="64"/>
      <c r="G109" s="64"/>
    </row>
    <row r="110" spans="1:7" ht="15">
      <c r="A110" s="64"/>
      <c r="B110" s="64"/>
      <c r="C110" s="64"/>
      <c r="D110" s="64"/>
      <c r="E110" s="64"/>
      <c r="F110" s="64"/>
      <c r="G110" s="64"/>
    </row>
  </sheetData>
  <mergeCells count="3">
    <mergeCell ref="A1:H1"/>
    <mergeCell ref="A2:H2"/>
    <mergeCell ref="A68:I6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  <headerFooter alignWithMargins="0">
    <oddHeader>&amp;R1/11. melléklet a 2/2016.(II. 24.)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J2" sqref="J2"/>
    </sheetView>
  </sheetViews>
  <sheetFormatPr defaultColWidth="9.140625" defaultRowHeight="15"/>
  <cols>
    <col min="1" max="1" width="6.28125" style="157" customWidth="1"/>
    <col min="2" max="2" width="52.28125" style="157" customWidth="1"/>
    <col min="3" max="3" width="13.421875" style="157" customWidth="1"/>
    <col min="4" max="4" width="12.140625" style="157" customWidth="1"/>
    <col min="5" max="5" width="11.140625" style="157" customWidth="1"/>
    <col min="6" max="6" width="11.28125" style="157" customWidth="1"/>
    <col min="7" max="7" width="12.28125" style="157" customWidth="1"/>
    <col min="8" max="8" width="11.00390625" style="157" customWidth="1"/>
    <col min="9" max="9" width="12.140625" style="157" customWidth="1"/>
    <col min="10" max="10" width="17.00390625" style="157" customWidth="1"/>
    <col min="11" max="11" width="18.00390625" style="157" customWidth="1"/>
    <col min="12" max="16384" width="9.140625" style="157" customWidth="1"/>
  </cols>
  <sheetData>
    <row r="1" ht="12.75">
      <c r="J1" s="158" t="s">
        <v>660</v>
      </c>
    </row>
    <row r="3" spans="2:11" ht="15.75">
      <c r="B3" s="215" t="s">
        <v>593</v>
      </c>
      <c r="C3" s="215"/>
      <c r="D3" s="215"/>
      <c r="E3" s="215"/>
      <c r="F3" s="215"/>
      <c r="G3" s="215"/>
      <c r="H3" s="215"/>
      <c r="I3" s="215"/>
      <c r="J3" s="215"/>
      <c r="K3" s="159"/>
    </row>
    <row r="4" spans="2:11" ht="15.75">
      <c r="B4" s="215" t="s">
        <v>594</v>
      </c>
      <c r="C4" s="215"/>
      <c r="D4" s="215"/>
      <c r="E4" s="215"/>
      <c r="F4" s="215"/>
      <c r="G4" s="215"/>
      <c r="H4" s="215"/>
      <c r="I4" s="215"/>
      <c r="J4" s="215"/>
      <c r="K4" s="159"/>
    </row>
    <row r="5" spans="2:10" ht="27.75" customHeight="1">
      <c r="B5" s="204"/>
      <c r="C5" s="205"/>
      <c r="D5" s="205"/>
      <c r="E5" s="205"/>
      <c r="F5" s="205"/>
      <c r="G5" s="205"/>
      <c r="H5" s="205"/>
      <c r="I5" s="205"/>
      <c r="J5" s="205"/>
    </row>
    <row r="6" spans="2:10" ht="27.75" customHeight="1">
      <c r="B6" s="160"/>
      <c r="C6" s="161"/>
      <c r="D6" s="161"/>
      <c r="E6" s="161"/>
      <c r="F6" s="161"/>
      <c r="G6" s="161"/>
      <c r="H6" s="161"/>
      <c r="I6" s="161"/>
      <c r="J6" s="162" t="s">
        <v>595</v>
      </c>
    </row>
    <row r="7" spans="1:10" ht="12.75">
      <c r="A7" s="163"/>
      <c r="B7" s="216"/>
      <c r="C7" s="216"/>
      <c r="D7" s="164"/>
      <c r="E7" s="164"/>
      <c r="F7" s="164"/>
      <c r="G7" s="164"/>
      <c r="H7" s="164"/>
      <c r="I7" s="164"/>
      <c r="J7" s="164"/>
    </row>
    <row r="8" spans="1:10" ht="30" customHeight="1">
      <c r="A8" s="163"/>
      <c r="B8" s="206" t="s">
        <v>596</v>
      </c>
      <c r="C8" s="207"/>
      <c r="D8" s="165">
        <v>2015</v>
      </c>
      <c r="E8" s="165">
        <v>2016</v>
      </c>
      <c r="F8" s="165">
        <v>2017</v>
      </c>
      <c r="G8" s="165">
        <v>2018</v>
      </c>
      <c r="H8" s="165">
        <v>2019</v>
      </c>
      <c r="I8" s="165">
        <v>2020</v>
      </c>
      <c r="J8" s="165" t="s">
        <v>597</v>
      </c>
    </row>
    <row r="9" spans="1:10" ht="18" customHeight="1">
      <c r="A9" s="163"/>
      <c r="B9" s="213" t="s">
        <v>598</v>
      </c>
      <c r="C9" s="214"/>
      <c r="D9" s="166">
        <v>240080</v>
      </c>
      <c r="E9" s="166">
        <v>237000</v>
      </c>
      <c r="F9" s="166">
        <v>237000</v>
      </c>
      <c r="G9" s="166">
        <v>237000</v>
      </c>
      <c r="H9" s="166">
        <v>237000</v>
      </c>
      <c r="I9" s="166">
        <v>237000</v>
      </c>
      <c r="J9" s="165"/>
    </row>
    <row r="10" spans="1:10" ht="39" customHeight="1">
      <c r="A10" s="163"/>
      <c r="B10" s="210" t="s">
        <v>599</v>
      </c>
      <c r="C10" s="212"/>
      <c r="D10" s="166"/>
      <c r="E10" s="166"/>
      <c r="F10" s="166"/>
      <c r="G10" s="166"/>
      <c r="H10" s="166"/>
      <c r="I10" s="166"/>
      <c r="J10" s="165"/>
    </row>
    <row r="11" spans="1:10" ht="18" customHeight="1">
      <c r="A11" s="167"/>
      <c r="B11" s="213" t="s">
        <v>600</v>
      </c>
      <c r="C11" s="214"/>
      <c r="D11" s="166">
        <v>37435</v>
      </c>
      <c r="E11" s="166">
        <v>35000</v>
      </c>
      <c r="F11" s="166">
        <v>35000</v>
      </c>
      <c r="G11" s="166">
        <v>35000</v>
      </c>
      <c r="H11" s="166">
        <v>35000</v>
      </c>
      <c r="I11" s="166">
        <v>35000</v>
      </c>
      <c r="J11" s="165"/>
    </row>
    <row r="12" spans="1:10" ht="30.75" customHeight="1">
      <c r="A12" s="163"/>
      <c r="B12" s="210" t="s">
        <v>601</v>
      </c>
      <c r="C12" s="211"/>
      <c r="D12" s="166">
        <v>10808</v>
      </c>
      <c r="E12" s="166">
        <v>8000</v>
      </c>
      <c r="F12" s="166">
        <v>8000</v>
      </c>
      <c r="G12" s="166">
        <v>8000</v>
      </c>
      <c r="H12" s="166">
        <v>8000</v>
      </c>
      <c r="I12" s="166">
        <v>8000</v>
      </c>
      <c r="J12" s="165"/>
    </row>
    <row r="13" spans="1:10" ht="18" customHeight="1">
      <c r="A13" s="163"/>
      <c r="B13" s="210" t="s">
        <v>602</v>
      </c>
      <c r="C13" s="212"/>
      <c r="D13" s="166">
        <v>5575</v>
      </c>
      <c r="E13" s="166">
        <v>5000</v>
      </c>
      <c r="F13" s="166">
        <v>5000</v>
      </c>
      <c r="G13" s="166">
        <v>5000</v>
      </c>
      <c r="H13" s="166">
        <v>5000</v>
      </c>
      <c r="I13" s="166">
        <v>5000</v>
      </c>
      <c r="J13" s="165"/>
    </row>
    <row r="14" spans="1:10" ht="21.75" customHeight="1">
      <c r="A14" s="163"/>
      <c r="B14" s="210" t="s">
        <v>603</v>
      </c>
      <c r="C14" s="212"/>
      <c r="D14" s="166"/>
      <c r="E14" s="166"/>
      <c r="F14" s="166"/>
      <c r="G14" s="166"/>
      <c r="H14" s="166"/>
      <c r="I14" s="166"/>
      <c r="J14" s="165"/>
    </row>
    <row r="15" spans="1:10" ht="18" customHeight="1">
      <c r="A15" s="163"/>
      <c r="B15" s="202" t="s">
        <v>604</v>
      </c>
      <c r="C15" s="203"/>
      <c r="D15" s="166">
        <f aca="true" t="shared" si="0" ref="D15:I15">SUM(D9:D13)</f>
        <v>293898</v>
      </c>
      <c r="E15" s="166">
        <f t="shared" si="0"/>
        <v>285000</v>
      </c>
      <c r="F15" s="166">
        <f t="shared" si="0"/>
        <v>285000</v>
      </c>
      <c r="G15" s="166">
        <f t="shared" si="0"/>
        <v>285000</v>
      </c>
      <c r="H15" s="166">
        <f t="shared" si="0"/>
        <v>285000</v>
      </c>
      <c r="I15" s="166">
        <f t="shared" si="0"/>
        <v>285000</v>
      </c>
      <c r="J15" s="165"/>
    </row>
    <row r="16" spans="1:10" ht="38.25" customHeight="1">
      <c r="A16" s="163"/>
      <c r="B16" s="208" t="s">
        <v>605</v>
      </c>
      <c r="C16" s="209"/>
      <c r="D16" s="168">
        <f aca="true" t="shared" si="1" ref="D16:I16">D15/2</f>
        <v>146949</v>
      </c>
      <c r="E16" s="168">
        <f t="shared" si="1"/>
        <v>142500</v>
      </c>
      <c r="F16" s="168">
        <f t="shared" si="1"/>
        <v>142500</v>
      </c>
      <c r="G16" s="168">
        <f t="shared" si="1"/>
        <v>142500</v>
      </c>
      <c r="H16" s="168">
        <f t="shared" si="1"/>
        <v>142500</v>
      </c>
      <c r="I16" s="168">
        <f t="shared" si="1"/>
        <v>142500</v>
      </c>
      <c r="J16" s="169"/>
    </row>
    <row r="17" spans="1:10" ht="38.25" customHeight="1">
      <c r="A17" s="163"/>
      <c r="B17" s="170"/>
      <c r="C17" s="171"/>
      <c r="D17" s="172" t="s">
        <v>456</v>
      </c>
      <c r="E17" s="172"/>
      <c r="F17" s="172"/>
      <c r="G17" s="172"/>
      <c r="H17" s="172"/>
      <c r="I17" s="172"/>
      <c r="J17" s="172"/>
    </row>
    <row r="18" spans="1:10" ht="15">
      <c r="A18" s="163"/>
      <c r="B18" s="173"/>
      <c r="C18" s="164"/>
      <c r="D18" s="164"/>
      <c r="E18" s="164"/>
      <c r="F18" s="164"/>
      <c r="G18" s="164"/>
      <c r="H18" s="164"/>
      <c r="I18" s="164"/>
      <c r="J18" s="164"/>
    </row>
    <row r="19" spans="1:10" ht="28.5">
      <c r="A19" s="163"/>
      <c r="B19" s="174" t="s">
        <v>606</v>
      </c>
      <c r="C19" s="175" t="s">
        <v>607</v>
      </c>
      <c r="D19" s="165">
        <v>2015</v>
      </c>
      <c r="E19" s="165">
        <v>2016</v>
      </c>
      <c r="F19" s="165">
        <v>2017</v>
      </c>
      <c r="G19" s="165">
        <v>2018</v>
      </c>
      <c r="H19" s="165">
        <v>2019</v>
      </c>
      <c r="I19" s="165">
        <v>2020</v>
      </c>
      <c r="J19" s="165" t="s">
        <v>597</v>
      </c>
    </row>
    <row r="20" spans="1:10" ht="12.75">
      <c r="A20" s="163"/>
      <c r="B20" s="176" t="s">
        <v>613</v>
      </c>
      <c r="C20" s="169">
        <v>2016</v>
      </c>
      <c r="D20" s="177"/>
      <c r="E20" s="177">
        <v>3334</v>
      </c>
      <c r="F20" s="168">
        <v>6668</v>
      </c>
      <c r="G20" s="168">
        <v>6668</v>
      </c>
      <c r="H20" s="168">
        <v>6668</v>
      </c>
      <c r="I20" s="168">
        <v>6668</v>
      </c>
      <c r="J20" s="168">
        <v>19994</v>
      </c>
    </row>
    <row r="21" spans="1:10" ht="12.75">
      <c r="A21" s="163"/>
      <c r="B21" s="176" t="s">
        <v>608</v>
      </c>
      <c r="C21" s="169">
        <v>2014</v>
      </c>
      <c r="D21" s="168"/>
      <c r="E21" s="168">
        <v>1370</v>
      </c>
      <c r="F21" s="168">
        <v>1777</v>
      </c>
      <c r="G21" s="168">
        <v>0</v>
      </c>
      <c r="H21" s="168">
        <v>0</v>
      </c>
      <c r="I21" s="168">
        <v>0</v>
      </c>
      <c r="J21" s="168">
        <v>0</v>
      </c>
    </row>
    <row r="22" spans="1:10" ht="12.75">
      <c r="A22" s="163"/>
      <c r="B22" s="176" t="s">
        <v>609</v>
      </c>
      <c r="C22" s="169">
        <v>2014</v>
      </c>
      <c r="D22" s="168"/>
      <c r="E22" s="168">
        <v>2000</v>
      </c>
      <c r="F22" s="168">
        <v>2000</v>
      </c>
      <c r="G22" s="168">
        <v>2000</v>
      </c>
      <c r="H22" s="168">
        <v>1500</v>
      </c>
      <c r="I22" s="168">
        <v>0</v>
      </c>
      <c r="J22" s="168">
        <v>0</v>
      </c>
    </row>
    <row r="23" spans="1:10" ht="12.75">
      <c r="A23" s="163"/>
      <c r="B23" s="178" t="s">
        <v>610</v>
      </c>
      <c r="C23" s="177"/>
      <c r="D23" s="179">
        <f aca="true" t="shared" si="2" ref="D23:I23">SUM(D20:D22)</f>
        <v>0</v>
      </c>
      <c r="E23" s="179">
        <f t="shared" si="2"/>
        <v>6704</v>
      </c>
      <c r="F23" s="179">
        <f t="shared" si="2"/>
        <v>10445</v>
      </c>
      <c r="G23" s="179">
        <f t="shared" si="2"/>
        <v>8668</v>
      </c>
      <c r="H23" s="179">
        <f t="shared" si="2"/>
        <v>8168</v>
      </c>
      <c r="I23" s="179">
        <f t="shared" si="2"/>
        <v>6668</v>
      </c>
      <c r="J23" s="179">
        <f>SUM(J21:J22)</f>
        <v>0</v>
      </c>
    </row>
    <row r="24" spans="1:10" ht="12.75">
      <c r="A24" s="163"/>
      <c r="B24" s="176" t="s">
        <v>611</v>
      </c>
      <c r="C24" s="177"/>
      <c r="D24" s="168">
        <v>1050</v>
      </c>
      <c r="E24" s="168">
        <v>2657</v>
      </c>
      <c r="F24" s="168">
        <v>2266</v>
      </c>
      <c r="G24" s="168">
        <v>1797</v>
      </c>
      <c r="H24" s="168">
        <v>1411</v>
      </c>
      <c r="I24" s="168">
        <v>1052</v>
      </c>
      <c r="J24" s="168"/>
    </row>
    <row r="25" spans="1:10" ht="12.75">
      <c r="A25" s="163"/>
      <c r="B25" s="177"/>
      <c r="C25" s="177"/>
      <c r="D25" s="168"/>
      <c r="E25" s="168"/>
      <c r="F25" s="168"/>
      <c r="G25" s="168"/>
      <c r="H25" s="168"/>
      <c r="I25" s="168"/>
      <c r="J25" s="168"/>
    </row>
    <row r="26" spans="1:10" ht="24" customHeight="1">
      <c r="A26" s="163"/>
      <c r="B26" s="180" t="s">
        <v>612</v>
      </c>
      <c r="C26" s="177"/>
      <c r="D26" s="181">
        <f aca="true" t="shared" si="3" ref="D26:J26">SUM(D23:D25)</f>
        <v>1050</v>
      </c>
      <c r="E26" s="181">
        <f t="shared" si="3"/>
        <v>9361</v>
      </c>
      <c r="F26" s="181">
        <f t="shared" si="3"/>
        <v>12711</v>
      </c>
      <c r="G26" s="181">
        <f t="shared" si="3"/>
        <v>10465</v>
      </c>
      <c r="H26" s="181">
        <f t="shared" si="3"/>
        <v>9579</v>
      </c>
      <c r="I26" s="181">
        <f t="shared" si="3"/>
        <v>7720</v>
      </c>
      <c r="J26" s="181">
        <f t="shared" si="3"/>
        <v>0</v>
      </c>
    </row>
  </sheetData>
  <mergeCells count="13">
    <mergeCell ref="B3:J3"/>
    <mergeCell ref="B4:J4"/>
    <mergeCell ref="B7:C7"/>
    <mergeCell ref="B10:C10"/>
    <mergeCell ref="B9:C9"/>
    <mergeCell ref="B15:C15"/>
    <mergeCell ref="B5:J5"/>
    <mergeCell ref="B8:C8"/>
    <mergeCell ref="B16:C16"/>
    <mergeCell ref="B12:C12"/>
    <mergeCell ref="B13:C13"/>
    <mergeCell ref="B14:C14"/>
    <mergeCell ref="B11:C11"/>
  </mergeCells>
  <printOptions/>
  <pageMargins left="0.75" right="0.75" top="1" bottom="1" header="0.5" footer="0.5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94" t="s">
        <v>459</v>
      </c>
      <c r="B1" s="195"/>
      <c r="C1" s="195"/>
      <c r="D1" s="195"/>
      <c r="E1" s="195"/>
      <c r="F1" s="196"/>
    </row>
    <row r="2" spans="1:6" ht="23.25" customHeight="1">
      <c r="A2" s="197" t="s">
        <v>15</v>
      </c>
      <c r="B2" s="198"/>
      <c r="C2" s="198"/>
      <c r="D2" s="198"/>
      <c r="E2" s="198"/>
      <c r="F2" s="196"/>
    </row>
    <row r="3" ht="18">
      <c r="A3" s="63"/>
    </row>
    <row r="4" ht="15">
      <c r="A4" t="s">
        <v>458</v>
      </c>
    </row>
    <row r="5" spans="1:6" ht="45">
      <c r="A5" s="1" t="s">
        <v>69</v>
      </c>
      <c r="B5" s="2" t="s">
        <v>48</v>
      </c>
      <c r="C5" s="65" t="s">
        <v>19</v>
      </c>
      <c r="D5" s="65" t="s">
        <v>20</v>
      </c>
      <c r="E5" s="65" t="s">
        <v>21</v>
      </c>
      <c r="F5" s="66" t="s">
        <v>45</v>
      </c>
    </row>
    <row r="6" spans="1:6" ht="15" customHeight="1" hidden="1">
      <c r="A6" s="24" t="s">
        <v>241</v>
      </c>
      <c r="B6" s="5" t="s">
        <v>242</v>
      </c>
      <c r="C6" s="20"/>
      <c r="D6" s="20"/>
      <c r="E6" s="20"/>
      <c r="F6" s="20"/>
    </row>
    <row r="7" spans="1:6" ht="15" customHeight="1" hidden="1">
      <c r="A7" s="4" t="s">
        <v>243</v>
      </c>
      <c r="B7" s="5" t="s">
        <v>244</v>
      </c>
      <c r="C7" s="20"/>
      <c r="D7" s="20"/>
      <c r="E7" s="20"/>
      <c r="F7" s="20"/>
    </row>
    <row r="8" spans="1:6" ht="15" customHeight="1" hidden="1">
      <c r="A8" s="4" t="s">
        <v>245</v>
      </c>
      <c r="B8" s="5" t="s">
        <v>246</v>
      </c>
      <c r="C8" s="20"/>
      <c r="D8" s="20"/>
      <c r="E8" s="20"/>
      <c r="F8" s="20"/>
    </row>
    <row r="9" spans="1:6" ht="15" customHeight="1" hidden="1">
      <c r="A9" s="4" t="s">
        <v>247</v>
      </c>
      <c r="B9" s="5" t="s">
        <v>248</v>
      </c>
      <c r="C9" s="20"/>
      <c r="D9" s="20"/>
      <c r="E9" s="20"/>
      <c r="F9" s="20"/>
    </row>
    <row r="10" spans="1:6" ht="15" customHeight="1" hidden="1">
      <c r="A10" s="4" t="s">
        <v>249</v>
      </c>
      <c r="B10" s="5" t="s">
        <v>250</v>
      </c>
      <c r="C10" s="20"/>
      <c r="D10" s="20"/>
      <c r="E10" s="20"/>
      <c r="F10" s="20"/>
    </row>
    <row r="11" spans="1:6" ht="15" customHeight="1" hidden="1">
      <c r="A11" s="4" t="s">
        <v>251</v>
      </c>
      <c r="B11" s="5" t="s">
        <v>252</v>
      </c>
      <c r="C11" s="20"/>
      <c r="D11" s="20"/>
      <c r="E11" s="20"/>
      <c r="F11" s="20"/>
    </row>
    <row r="12" spans="1:6" ht="15" customHeight="1">
      <c r="A12" s="6" t="s">
        <v>449</v>
      </c>
      <c r="B12" s="7" t="s">
        <v>253</v>
      </c>
      <c r="C12" s="81"/>
      <c r="D12" s="81"/>
      <c r="E12" s="81"/>
      <c r="F12" s="81"/>
    </row>
    <row r="13" spans="1:6" ht="15" customHeight="1">
      <c r="A13" s="4" t="s">
        <v>254</v>
      </c>
      <c r="B13" s="5" t="s">
        <v>255</v>
      </c>
      <c r="C13" s="85"/>
      <c r="D13" s="85"/>
      <c r="E13" s="85"/>
      <c r="F13" s="85"/>
    </row>
    <row r="14" spans="1:6" ht="15" customHeight="1">
      <c r="A14" s="4" t="s">
        <v>256</v>
      </c>
      <c r="B14" s="5" t="s">
        <v>257</v>
      </c>
      <c r="C14" s="85"/>
      <c r="D14" s="85"/>
      <c r="E14" s="85"/>
      <c r="F14" s="85"/>
    </row>
    <row r="15" spans="1:6" ht="15" customHeight="1">
      <c r="A15" s="4" t="s">
        <v>412</v>
      </c>
      <c r="B15" s="5" t="s">
        <v>258</v>
      </c>
      <c r="C15" s="85"/>
      <c r="D15" s="85"/>
      <c r="E15" s="85"/>
      <c r="F15" s="85"/>
    </row>
    <row r="16" spans="1:6" ht="15" customHeight="1">
      <c r="A16" s="4" t="s">
        <v>413</v>
      </c>
      <c r="B16" s="5" t="s">
        <v>259</v>
      </c>
      <c r="C16" s="85"/>
      <c r="D16" s="85"/>
      <c r="E16" s="85"/>
      <c r="F16" s="85"/>
    </row>
    <row r="17" spans="1:6" ht="15" customHeight="1">
      <c r="A17" s="4" t="s">
        <v>414</v>
      </c>
      <c r="B17" s="5" t="s">
        <v>260</v>
      </c>
      <c r="C17" s="85"/>
      <c r="D17" s="85"/>
      <c r="E17" s="85"/>
      <c r="F17" s="85"/>
    </row>
    <row r="18" spans="1:6" ht="15" customHeight="1">
      <c r="A18" s="32" t="s">
        <v>450</v>
      </c>
      <c r="B18" s="42" t="s">
        <v>261</v>
      </c>
      <c r="C18" s="81"/>
      <c r="D18" s="81"/>
      <c r="E18" s="81"/>
      <c r="F18" s="81"/>
    </row>
    <row r="19" spans="1:6" ht="15" customHeight="1">
      <c r="A19" s="4" t="s">
        <v>418</v>
      </c>
      <c r="B19" s="5" t="s">
        <v>270</v>
      </c>
      <c r="C19" s="85"/>
      <c r="D19" s="85"/>
      <c r="E19" s="85"/>
      <c r="F19" s="85"/>
    </row>
    <row r="20" spans="1:6" ht="15" customHeight="1">
      <c r="A20" s="4" t="s">
        <v>419</v>
      </c>
      <c r="B20" s="5" t="s">
        <v>271</v>
      </c>
      <c r="C20" s="85"/>
      <c r="D20" s="85"/>
      <c r="E20" s="85"/>
      <c r="F20" s="85"/>
    </row>
    <row r="21" spans="1:6" ht="15" customHeight="1">
      <c r="A21" s="6" t="s">
        <v>1</v>
      </c>
      <c r="B21" s="7" t="s">
        <v>272</v>
      </c>
      <c r="C21" s="85"/>
      <c r="D21" s="85"/>
      <c r="E21" s="85"/>
      <c r="F21" s="85"/>
    </row>
    <row r="22" spans="1:6" ht="15" customHeight="1">
      <c r="A22" s="4" t="s">
        <v>420</v>
      </c>
      <c r="B22" s="5" t="s">
        <v>273</v>
      </c>
      <c r="C22" s="85"/>
      <c r="D22" s="85"/>
      <c r="E22" s="85"/>
      <c r="F22" s="85"/>
    </row>
    <row r="23" spans="1:6" ht="15" customHeight="1">
      <c r="A23" s="4" t="s">
        <v>421</v>
      </c>
      <c r="B23" s="5" t="s">
        <v>274</v>
      </c>
      <c r="C23" s="85"/>
      <c r="D23" s="85"/>
      <c r="E23" s="85"/>
      <c r="F23" s="85"/>
    </row>
    <row r="24" spans="1:6" ht="15" customHeight="1">
      <c r="A24" s="4" t="s">
        <v>422</v>
      </c>
      <c r="B24" s="5" t="s">
        <v>275</v>
      </c>
      <c r="C24" s="85"/>
      <c r="D24" s="85"/>
      <c r="E24" s="85"/>
      <c r="F24" s="85"/>
    </row>
    <row r="25" spans="1:6" ht="15" customHeight="1">
      <c r="A25" s="4" t="s">
        <v>423</v>
      </c>
      <c r="B25" s="5" t="s">
        <v>276</v>
      </c>
      <c r="C25" s="85"/>
      <c r="D25" s="85"/>
      <c r="E25" s="85"/>
      <c r="F25" s="85"/>
    </row>
    <row r="26" spans="1:6" ht="15" customHeight="1">
      <c r="A26" s="4" t="s">
        <v>424</v>
      </c>
      <c r="B26" s="5" t="s">
        <v>277</v>
      </c>
      <c r="C26" s="85"/>
      <c r="D26" s="85"/>
      <c r="E26" s="85"/>
      <c r="F26" s="85"/>
    </row>
    <row r="27" spans="1:6" ht="15" customHeight="1">
      <c r="A27" s="4" t="s">
        <v>278</v>
      </c>
      <c r="B27" s="5" t="s">
        <v>279</v>
      </c>
      <c r="C27" s="85"/>
      <c r="D27" s="85"/>
      <c r="E27" s="85"/>
      <c r="F27" s="85"/>
    </row>
    <row r="28" spans="1:6" ht="15" customHeight="1">
      <c r="A28" s="4" t="s">
        <v>425</v>
      </c>
      <c r="B28" s="5" t="s">
        <v>280</v>
      </c>
      <c r="C28" s="85"/>
      <c r="D28" s="85"/>
      <c r="E28" s="85"/>
      <c r="F28" s="85"/>
    </row>
    <row r="29" spans="1:6" ht="15" customHeight="1">
      <c r="A29" s="4" t="s">
        <v>426</v>
      </c>
      <c r="B29" s="5" t="s">
        <v>281</v>
      </c>
      <c r="C29" s="85"/>
      <c r="D29" s="85"/>
      <c r="E29" s="85"/>
      <c r="F29" s="85"/>
    </row>
    <row r="30" spans="1:6" ht="15" customHeight="1">
      <c r="A30" s="6" t="s">
        <v>2</v>
      </c>
      <c r="B30" s="7" t="s">
        <v>282</v>
      </c>
      <c r="C30" s="85"/>
      <c r="D30" s="85"/>
      <c r="E30" s="85"/>
      <c r="F30" s="85"/>
    </row>
    <row r="31" spans="1:6" ht="15" customHeight="1">
      <c r="A31" s="4" t="s">
        <v>427</v>
      </c>
      <c r="B31" s="5" t="s">
        <v>283</v>
      </c>
      <c r="C31" s="85"/>
      <c r="D31" s="85"/>
      <c r="E31" s="85"/>
      <c r="F31" s="85"/>
    </row>
    <row r="32" spans="1:6" ht="15" customHeight="1">
      <c r="A32" s="32" t="s">
        <v>3</v>
      </c>
      <c r="B32" s="42" t="s">
        <v>284</v>
      </c>
      <c r="C32" s="81"/>
      <c r="D32" s="81"/>
      <c r="E32" s="81"/>
      <c r="F32" s="81"/>
    </row>
    <row r="33" spans="1:6" ht="15" customHeight="1" hidden="1">
      <c r="A33" s="10" t="s">
        <v>285</v>
      </c>
      <c r="B33" s="5" t="s">
        <v>286</v>
      </c>
      <c r="C33" s="85"/>
      <c r="D33" s="85"/>
      <c r="E33" s="85"/>
      <c r="F33" s="85"/>
    </row>
    <row r="34" spans="1:6" ht="15" customHeight="1" hidden="1">
      <c r="A34" s="10" t="s">
        <v>428</v>
      </c>
      <c r="B34" s="5" t="s">
        <v>287</v>
      </c>
      <c r="C34" s="85"/>
      <c r="D34" s="85"/>
      <c r="E34" s="85"/>
      <c r="F34" s="85"/>
    </row>
    <row r="35" spans="1:6" ht="15" customHeight="1" hidden="1">
      <c r="A35" s="10" t="s">
        <v>429</v>
      </c>
      <c r="B35" s="5" t="s">
        <v>288</v>
      </c>
      <c r="C35" s="85"/>
      <c r="D35" s="85"/>
      <c r="E35" s="85"/>
      <c r="F35" s="85"/>
    </row>
    <row r="36" spans="1:6" ht="15" customHeight="1" hidden="1">
      <c r="A36" s="10" t="s">
        <v>430</v>
      </c>
      <c r="B36" s="5" t="s">
        <v>289</v>
      </c>
      <c r="C36" s="85"/>
      <c r="D36" s="85"/>
      <c r="E36" s="85"/>
      <c r="F36" s="85"/>
    </row>
    <row r="37" spans="1:6" ht="15" customHeight="1" hidden="1">
      <c r="A37" s="10" t="s">
        <v>291</v>
      </c>
      <c r="B37" s="5" t="s">
        <v>292</v>
      </c>
      <c r="C37" s="85"/>
      <c r="D37" s="85"/>
      <c r="E37" s="85"/>
      <c r="F37" s="85"/>
    </row>
    <row r="38" spans="1:6" ht="15" customHeight="1" hidden="1">
      <c r="A38" s="10" t="s">
        <v>293</v>
      </c>
      <c r="B38" s="5" t="s">
        <v>294</v>
      </c>
      <c r="C38" s="85"/>
      <c r="D38" s="85"/>
      <c r="E38" s="85"/>
      <c r="F38" s="85"/>
    </row>
    <row r="39" spans="1:6" ht="15" customHeight="1" hidden="1">
      <c r="A39" s="10" t="s">
        <v>295</v>
      </c>
      <c r="B39" s="5" t="s">
        <v>296</v>
      </c>
      <c r="C39" s="85"/>
      <c r="D39" s="85"/>
      <c r="E39" s="85"/>
      <c r="F39" s="85"/>
    </row>
    <row r="40" spans="1:6" ht="15" customHeight="1" hidden="1">
      <c r="A40" s="10" t="s">
        <v>431</v>
      </c>
      <c r="B40" s="5" t="s">
        <v>297</v>
      </c>
      <c r="C40" s="85"/>
      <c r="D40" s="85"/>
      <c r="E40" s="85"/>
      <c r="F40" s="85"/>
    </row>
    <row r="41" spans="1:6" ht="15" customHeight="1" hidden="1">
      <c r="A41" s="10" t="s">
        <v>432</v>
      </c>
      <c r="B41" s="5" t="s">
        <v>298</v>
      </c>
      <c r="C41" s="85"/>
      <c r="D41" s="85"/>
      <c r="E41" s="85"/>
      <c r="F41" s="85"/>
    </row>
    <row r="42" spans="1:6" ht="15" customHeight="1" hidden="1">
      <c r="A42" s="10" t="s">
        <v>433</v>
      </c>
      <c r="B42" s="5" t="s">
        <v>299</v>
      </c>
      <c r="C42" s="85"/>
      <c r="D42" s="85"/>
      <c r="E42" s="85"/>
      <c r="F42" s="85"/>
    </row>
    <row r="43" spans="1:6" ht="15" customHeight="1">
      <c r="A43" s="41" t="s">
        <v>4</v>
      </c>
      <c r="B43" s="42" t="s">
        <v>300</v>
      </c>
      <c r="C43" s="81">
        <v>1892</v>
      </c>
      <c r="D43" s="81"/>
      <c r="E43" s="81"/>
      <c r="F43" s="81">
        <f>SUM(C43:E43)</f>
        <v>1892</v>
      </c>
    </row>
    <row r="44" spans="1:6" ht="15" customHeight="1">
      <c r="A44" s="10" t="s">
        <v>309</v>
      </c>
      <c r="B44" s="5" t="s">
        <v>310</v>
      </c>
      <c r="C44" s="85"/>
      <c r="D44" s="85"/>
      <c r="E44" s="85"/>
      <c r="F44" s="85"/>
    </row>
    <row r="45" spans="1:6" ht="15" customHeight="1">
      <c r="A45" s="4" t="s">
        <v>463</v>
      </c>
      <c r="B45" s="5" t="s">
        <v>311</v>
      </c>
      <c r="C45" s="85"/>
      <c r="D45" s="85"/>
      <c r="E45" s="85"/>
      <c r="F45" s="85"/>
    </row>
    <row r="46" spans="1:6" ht="15" customHeight="1">
      <c r="A46" s="10" t="s">
        <v>438</v>
      </c>
      <c r="B46" s="5" t="s">
        <v>464</v>
      </c>
      <c r="C46" s="85"/>
      <c r="D46" s="85"/>
      <c r="E46" s="85"/>
      <c r="F46" s="85"/>
    </row>
    <row r="47" spans="1:6" ht="15" customHeight="1">
      <c r="A47" s="32" t="s">
        <v>6</v>
      </c>
      <c r="B47" s="42" t="s">
        <v>313</v>
      </c>
      <c r="C47" s="81"/>
      <c r="D47" s="81"/>
      <c r="E47" s="81"/>
      <c r="F47" s="81"/>
    </row>
    <row r="48" spans="1:6" ht="15" customHeight="1">
      <c r="A48" s="45" t="s">
        <v>18</v>
      </c>
      <c r="B48" s="76"/>
      <c r="C48" s="81">
        <f>C47+C43+C32+C18</f>
        <v>1892</v>
      </c>
      <c r="D48" s="81"/>
      <c r="E48" s="81"/>
      <c r="F48" s="81">
        <f>SUM(C48:E48)</f>
        <v>1892</v>
      </c>
    </row>
    <row r="49" spans="1:6" ht="15" customHeight="1">
      <c r="A49" s="4" t="s">
        <v>262</v>
      </c>
      <c r="B49" s="5" t="s">
        <v>263</v>
      </c>
      <c r="C49" s="85"/>
      <c r="D49" s="85"/>
      <c r="E49" s="85"/>
      <c r="F49" s="85"/>
    </row>
    <row r="50" spans="1:6" ht="15" customHeight="1">
      <c r="A50" s="4" t="s">
        <v>264</v>
      </c>
      <c r="B50" s="5" t="s">
        <v>265</v>
      </c>
      <c r="C50" s="85"/>
      <c r="D50" s="85"/>
      <c r="E50" s="85"/>
      <c r="F50" s="85"/>
    </row>
    <row r="51" spans="1:6" ht="15" customHeight="1">
      <c r="A51" s="4" t="s">
        <v>415</v>
      </c>
      <c r="B51" s="5" t="s">
        <v>266</v>
      </c>
      <c r="C51" s="85"/>
      <c r="D51" s="85"/>
      <c r="E51" s="85"/>
      <c r="F51" s="85"/>
    </row>
    <row r="52" spans="1:6" ht="15" customHeight="1">
      <c r="A52" s="4" t="s">
        <v>416</v>
      </c>
      <c r="B52" s="5" t="s">
        <v>267</v>
      </c>
      <c r="C52" s="85"/>
      <c r="D52" s="85"/>
      <c r="E52" s="85"/>
      <c r="F52" s="85"/>
    </row>
    <row r="53" spans="1:6" ht="15" customHeight="1">
      <c r="A53" s="4" t="s">
        <v>417</v>
      </c>
      <c r="B53" s="5" t="s">
        <v>268</v>
      </c>
      <c r="C53" s="85"/>
      <c r="D53" s="85"/>
      <c r="E53" s="85"/>
      <c r="F53" s="85"/>
    </row>
    <row r="54" spans="1:6" ht="15" customHeight="1">
      <c r="A54" s="32" t="s">
        <v>0</v>
      </c>
      <c r="B54" s="42" t="s">
        <v>269</v>
      </c>
      <c r="C54" s="85"/>
      <c r="D54" s="85"/>
      <c r="E54" s="85"/>
      <c r="F54" s="85"/>
    </row>
    <row r="55" spans="1:6" ht="15" customHeight="1">
      <c r="A55" s="32" t="s">
        <v>5</v>
      </c>
      <c r="B55" s="42" t="s">
        <v>308</v>
      </c>
      <c r="C55" s="81"/>
      <c r="D55" s="81"/>
      <c r="E55" s="81"/>
      <c r="F55" s="81"/>
    </row>
    <row r="56" spans="1:6" ht="15" customHeight="1">
      <c r="A56" s="10" t="s">
        <v>314</v>
      </c>
      <c r="B56" s="5" t="s">
        <v>315</v>
      </c>
      <c r="C56" s="85"/>
      <c r="D56" s="85"/>
      <c r="E56" s="85"/>
      <c r="F56" s="85"/>
    </row>
    <row r="57" spans="1:6" ht="15" customHeight="1">
      <c r="A57" s="4" t="s">
        <v>439</v>
      </c>
      <c r="B57" s="5" t="s">
        <v>316</v>
      </c>
      <c r="C57" s="85"/>
      <c r="D57" s="85"/>
      <c r="E57" s="85"/>
      <c r="F57" s="85"/>
    </row>
    <row r="58" spans="1:6" ht="15" customHeight="1">
      <c r="A58" s="10" t="s">
        <v>440</v>
      </c>
      <c r="B58" s="5" t="s">
        <v>317</v>
      </c>
      <c r="C58" s="85"/>
      <c r="D58" s="85"/>
      <c r="E58" s="85"/>
      <c r="F58" s="85"/>
    </row>
    <row r="59" spans="1:6" ht="15" customHeight="1">
      <c r="A59" s="32" t="s">
        <v>8</v>
      </c>
      <c r="B59" s="42" t="s">
        <v>318</v>
      </c>
      <c r="C59" s="81"/>
      <c r="D59" s="81"/>
      <c r="E59" s="81"/>
      <c r="F59" s="81"/>
    </row>
    <row r="60" spans="1:6" ht="15" customHeight="1">
      <c r="A60" s="45" t="s">
        <v>17</v>
      </c>
      <c r="B60" s="76"/>
      <c r="C60" s="81">
        <f>C55+C54+C59</f>
        <v>0</v>
      </c>
      <c r="D60" s="81"/>
      <c r="E60" s="81"/>
      <c r="F60" s="81">
        <f>SUM(C60:E60)</f>
        <v>0</v>
      </c>
    </row>
    <row r="61" spans="1:6" ht="15" customHeight="1">
      <c r="A61" s="39" t="s">
        <v>7</v>
      </c>
      <c r="B61" s="28" t="s">
        <v>319</v>
      </c>
      <c r="C61" s="81">
        <f>C60+C48</f>
        <v>1892</v>
      </c>
      <c r="D61" s="81"/>
      <c r="E61" s="81"/>
      <c r="F61" s="81">
        <f>SUM(C61:E61)</f>
        <v>1892</v>
      </c>
    </row>
    <row r="62" spans="1:6" ht="15" customHeight="1">
      <c r="A62" s="70" t="s">
        <v>451</v>
      </c>
      <c r="B62" s="75"/>
      <c r="C62" s="85">
        <f>C61-'kiadások működés Bölcsőde'!C75</f>
        <v>-22905</v>
      </c>
      <c r="D62" s="81"/>
      <c r="E62" s="81"/>
      <c r="F62" s="85">
        <f>SUM(C62:E62)</f>
        <v>-22905</v>
      </c>
    </row>
    <row r="63" spans="1:6" ht="15.75">
      <c r="A63" s="70" t="s">
        <v>29</v>
      </c>
      <c r="B63" s="48"/>
      <c r="C63" s="85">
        <f>C60-'kiadások működés Bölcsőde'!C98</f>
        <v>-64</v>
      </c>
      <c r="D63" s="85"/>
      <c r="E63" s="85"/>
      <c r="F63" s="85">
        <f>SUM(C63:E63)</f>
        <v>-64</v>
      </c>
    </row>
    <row r="64" spans="1:6" ht="15" hidden="1">
      <c r="A64" s="30" t="s">
        <v>441</v>
      </c>
      <c r="B64" s="4" t="s">
        <v>320</v>
      </c>
      <c r="C64" s="85"/>
      <c r="D64" s="85"/>
      <c r="E64" s="85"/>
      <c r="F64" s="85"/>
    </row>
    <row r="65" spans="1:6" ht="15" hidden="1">
      <c r="A65" s="10" t="s">
        <v>321</v>
      </c>
      <c r="B65" s="4" t="s">
        <v>322</v>
      </c>
      <c r="C65" s="85"/>
      <c r="D65" s="85"/>
      <c r="E65" s="85"/>
      <c r="F65" s="85"/>
    </row>
    <row r="66" spans="1:6" ht="15" hidden="1">
      <c r="A66" s="30" t="s">
        <v>442</v>
      </c>
      <c r="B66" s="4" t="s">
        <v>323</v>
      </c>
      <c r="C66" s="85"/>
      <c r="D66" s="85"/>
      <c r="E66" s="85"/>
      <c r="F66" s="85"/>
    </row>
    <row r="67" spans="1:6" ht="15">
      <c r="A67" s="12" t="s">
        <v>9</v>
      </c>
      <c r="B67" s="6" t="s">
        <v>324</v>
      </c>
      <c r="C67" s="85"/>
      <c r="D67" s="85"/>
      <c r="E67" s="85"/>
      <c r="F67" s="85"/>
    </row>
    <row r="68" spans="1:6" ht="15" hidden="1">
      <c r="A68" s="10" t="s">
        <v>443</v>
      </c>
      <c r="B68" s="4" t="s">
        <v>325</v>
      </c>
      <c r="C68" s="85"/>
      <c r="D68" s="85"/>
      <c r="E68" s="85"/>
      <c r="F68" s="85"/>
    </row>
    <row r="69" spans="1:6" ht="15" hidden="1">
      <c r="A69" s="30" t="s">
        <v>326</v>
      </c>
      <c r="B69" s="4" t="s">
        <v>327</v>
      </c>
      <c r="C69" s="85"/>
      <c r="D69" s="85"/>
      <c r="E69" s="85"/>
      <c r="F69" s="85"/>
    </row>
    <row r="70" spans="1:6" ht="15" hidden="1">
      <c r="A70" s="10" t="s">
        <v>444</v>
      </c>
      <c r="B70" s="4" t="s">
        <v>328</v>
      </c>
      <c r="C70" s="85"/>
      <c r="D70" s="85"/>
      <c r="E70" s="85"/>
      <c r="F70" s="85"/>
    </row>
    <row r="71" spans="1:6" ht="15" hidden="1">
      <c r="A71" s="30" t="s">
        <v>329</v>
      </c>
      <c r="B71" s="4" t="s">
        <v>330</v>
      </c>
      <c r="C71" s="85"/>
      <c r="D71" s="85"/>
      <c r="E71" s="85"/>
      <c r="F71" s="85"/>
    </row>
    <row r="72" spans="1:6" ht="15">
      <c r="A72" s="11" t="s">
        <v>10</v>
      </c>
      <c r="B72" s="6" t="s">
        <v>331</v>
      </c>
      <c r="C72" s="85"/>
      <c r="D72" s="85"/>
      <c r="E72" s="85"/>
      <c r="F72" s="85"/>
    </row>
    <row r="73" spans="1:6" ht="15" hidden="1">
      <c r="A73" s="4" t="s">
        <v>26</v>
      </c>
      <c r="B73" s="4" t="s">
        <v>332</v>
      </c>
      <c r="C73" s="85"/>
      <c r="D73" s="85"/>
      <c r="E73" s="85"/>
      <c r="F73" s="85"/>
    </row>
    <row r="74" spans="1:6" ht="15" hidden="1">
      <c r="A74" s="4" t="s">
        <v>27</v>
      </c>
      <c r="B74" s="4" t="s">
        <v>332</v>
      </c>
      <c r="C74" s="85"/>
      <c r="D74" s="85"/>
      <c r="E74" s="85"/>
      <c r="F74" s="85"/>
    </row>
    <row r="75" spans="1:6" ht="15" hidden="1">
      <c r="A75" s="4" t="s">
        <v>24</v>
      </c>
      <c r="B75" s="4" t="s">
        <v>333</v>
      </c>
      <c r="C75" s="85"/>
      <c r="D75" s="85"/>
      <c r="E75" s="85"/>
      <c r="F75" s="85"/>
    </row>
    <row r="76" spans="1:6" ht="15" hidden="1">
      <c r="A76" s="4" t="s">
        <v>25</v>
      </c>
      <c r="B76" s="4" t="s">
        <v>333</v>
      </c>
      <c r="C76" s="85"/>
      <c r="D76" s="85"/>
      <c r="E76" s="85"/>
      <c r="F76" s="85"/>
    </row>
    <row r="77" spans="1:6" ht="15">
      <c r="A77" s="6" t="s">
        <v>11</v>
      </c>
      <c r="B77" s="6" t="s">
        <v>334</v>
      </c>
      <c r="C77" s="85">
        <v>736</v>
      </c>
      <c r="D77" s="85"/>
      <c r="E77" s="85"/>
      <c r="F77" s="85">
        <f>SUM(C77:E77)</f>
        <v>736</v>
      </c>
    </row>
    <row r="78" spans="1:6" ht="15">
      <c r="A78" s="30" t="s">
        <v>335</v>
      </c>
      <c r="B78" s="4" t="s">
        <v>336</v>
      </c>
      <c r="C78" s="85"/>
      <c r="D78" s="85"/>
      <c r="E78" s="85"/>
      <c r="F78" s="85"/>
    </row>
    <row r="79" spans="1:6" ht="15">
      <c r="A79" s="30" t="s">
        <v>337</v>
      </c>
      <c r="B79" s="4" t="s">
        <v>338</v>
      </c>
      <c r="C79" s="85"/>
      <c r="D79" s="85"/>
      <c r="E79" s="85"/>
      <c r="F79" s="85"/>
    </row>
    <row r="80" spans="1:6" ht="15">
      <c r="A80" s="30" t="s">
        <v>339</v>
      </c>
      <c r="B80" s="4" t="s">
        <v>340</v>
      </c>
      <c r="C80" s="85">
        <v>22233</v>
      </c>
      <c r="D80" s="85"/>
      <c r="E80" s="85"/>
      <c r="F80" s="85">
        <f>SUM(C80:E80)</f>
        <v>22233</v>
      </c>
    </row>
    <row r="81" spans="1:6" ht="15">
      <c r="A81" s="30" t="s">
        <v>341</v>
      </c>
      <c r="B81" s="4" t="s">
        <v>342</v>
      </c>
      <c r="C81" s="85"/>
      <c r="D81" s="85"/>
      <c r="E81" s="85"/>
      <c r="F81" s="85"/>
    </row>
    <row r="82" spans="1:6" ht="15">
      <c r="A82" s="10" t="s">
        <v>445</v>
      </c>
      <c r="B82" s="4" t="s">
        <v>343</v>
      </c>
      <c r="C82" s="85"/>
      <c r="D82" s="85"/>
      <c r="E82" s="85"/>
      <c r="F82" s="85"/>
    </row>
    <row r="83" spans="1:6" ht="15">
      <c r="A83" s="12" t="s">
        <v>12</v>
      </c>
      <c r="B83" s="6" t="s">
        <v>344</v>
      </c>
      <c r="C83" s="81">
        <f>SUM(C77:C82)</f>
        <v>22969</v>
      </c>
      <c r="D83" s="81"/>
      <c r="E83" s="81"/>
      <c r="F83" s="81">
        <f>SUM(F77:F82)</f>
        <v>22969</v>
      </c>
    </row>
    <row r="84" spans="1:6" ht="15">
      <c r="A84" s="10" t="s">
        <v>345</v>
      </c>
      <c r="B84" s="4" t="s">
        <v>346</v>
      </c>
      <c r="C84" s="85"/>
      <c r="D84" s="85"/>
      <c r="E84" s="85"/>
      <c r="F84" s="85"/>
    </row>
    <row r="85" spans="1:6" ht="15">
      <c r="A85" s="10" t="s">
        <v>347</v>
      </c>
      <c r="B85" s="4" t="s">
        <v>348</v>
      </c>
      <c r="C85" s="85"/>
      <c r="D85" s="85"/>
      <c r="E85" s="85"/>
      <c r="F85" s="85"/>
    </row>
    <row r="86" spans="1:6" ht="15">
      <c r="A86" s="30" t="s">
        <v>349</v>
      </c>
      <c r="B86" s="4" t="s">
        <v>350</v>
      </c>
      <c r="C86" s="85"/>
      <c r="D86" s="85"/>
      <c r="E86" s="85"/>
      <c r="F86" s="85"/>
    </row>
    <row r="87" spans="1:6" ht="15">
      <c r="A87" s="30" t="s">
        <v>446</v>
      </c>
      <c r="B87" s="4" t="s">
        <v>351</v>
      </c>
      <c r="C87" s="85"/>
      <c r="D87" s="85"/>
      <c r="E87" s="85"/>
      <c r="F87" s="85"/>
    </row>
    <row r="88" spans="1:6" ht="15">
      <c r="A88" s="11" t="s">
        <v>13</v>
      </c>
      <c r="B88" s="6" t="s">
        <v>352</v>
      </c>
      <c r="C88" s="85"/>
      <c r="D88" s="85"/>
      <c r="E88" s="85"/>
      <c r="F88" s="85"/>
    </row>
    <row r="89" spans="1:6" ht="15">
      <c r="A89" s="12" t="s">
        <v>353</v>
      </c>
      <c r="B89" s="6" t="s">
        <v>354</v>
      </c>
      <c r="C89" s="85"/>
      <c r="D89" s="85"/>
      <c r="E89" s="85"/>
      <c r="F89" s="85"/>
    </row>
    <row r="90" spans="1:6" ht="15.75">
      <c r="A90" s="33" t="s">
        <v>14</v>
      </c>
      <c r="B90" s="34" t="s">
        <v>355</v>
      </c>
      <c r="C90" s="81">
        <f>SUM(C83:C89)</f>
        <v>22969</v>
      </c>
      <c r="D90" s="81"/>
      <c r="E90" s="81"/>
      <c r="F90" s="81">
        <f>SUM(F83:F89)</f>
        <v>22969</v>
      </c>
    </row>
    <row r="91" spans="1:6" ht="15.75">
      <c r="A91" s="68" t="s">
        <v>448</v>
      </c>
      <c r="B91" s="69"/>
      <c r="C91" s="81">
        <f>C61+C90</f>
        <v>24861</v>
      </c>
      <c r="D91" s="81"/>
      <c r="E91" s="81"/>
      <c r="F91" s="81">
        <f>F90+F61</f>
        <v>24861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2/2016.(II.24.)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workbookViewId="0" topLeftCell="A16">
      <selection activeCell="C37" sqref="C3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94" t="s">
        <v>453</v>
      </c>
      <c r="B1" s="195"/>
      <c r="C1" s="195"/>
    </row>
    <row r="2" spans="1:3" ht="26.25" customHeight="1">
      <c r="A2" s="197" t="s">
        <v>621</v>
      </c>
      <c r="B2" s="197"/>
      <c r="C2" s="197"/>
    </row>
    <row r="3" spans="1:3" ht="18.75" customHeight="1">
      <c r="A3" s="55"/>
      <c r="B3" s="184"/>
      <c r="C3" s="184"/>
    </row>
    <row r="4" ht="23.25" customHeight="1">
      <c r="A4" s="64" t="s">
        <v>37</v>
      </c>
    </row>
    <row r="5" spans="1:3" ht="25.5">
      <c r="A5" s="58" t="s">
        <v>34</v>
      </c>
      <c r="B5" s="2" t="s">
        <v>70</v>
      </c>
      <c r="C5" s="123" t="s">
        <v>485</v>
      </c>
    </row>
    <row r="6" spans="1:3" ht="15">
      <c r="A6" s="10" t="s">
        <v>622</v>
      </c>
      <c r="B6" s="5" t="s">
        <v>147</v>
      </c>
      <c r="C6" s="185">
        <v>9000</v>
      </c>
    </row>
    <row r="7" spans="1:3" ht="30">
      <c r="A7" s="10" t="s">
        <v>623</v>
      </c>
      <c r="B7" s="5" t="s">
        <v>147</v>
      </c>
      <c r="C7" s="185"/>
    </row>
    <row r="8" spans="1:3" ht="15">
      <c r="A8" s="10" t="s">
        <v>624</v>
      </c>
      <c r="B8" s="5" t="s">
        <v>147</v>
      </c>
      <c r="C8" s="185">
        <v>400</v>
      </c>
    </row>
    <row r="9" spans="1:3" ht="15">
      <c r="A9" s="10" t="s">
        <v>625</v>
      </c>
      <c r="B9" s="5" t="s">
        <v>147</v>
      </c>
      <c r="C9" s="185"/>
    </row>
    <row r="10" spans="1:3" ht="15">
      <c r="A10" s="10" t="s">
        <v>626</v>
      </c>
      <c r="B10" s="5" t="s">
        <v>147</v>
      </c>
      <c r="C10" s="185"/>
    </row>
    <row r="11" spans="1:3" ht="15">
      <c r="A11" s="10" t="s">
        <v>627</v>
      </c>
      <c r="B11" s="5" t="s">
        <v>147</v>
      </c>
      <c r="C11" s="185"/>
    </row>
    <row r="12" spans="1:3" ht="15">
      <c r="A12" s="124" t="s">
        <v>363</v>
      </c>
      <c r="B12" s="11" t="s">
        <v>147</v>
      </c>
      <c r="C12" s="186">
        <f>SUM(C6:C11)</f>
        <v>9400</v>
      </c>
    </row>
    <row r="13" spans="1:3" ht="15">
      <c r="A13" s="9" t="s">
        <v>628</v>
      </c>
      <c r="B13" s="5" t="s">
        <v>149</v>
      </c>
      <c r="C13" s="185"/>
    </row>
    <row r="14" spans="1:3" ht="15">
      <c r="A14" s="9" t="s">
        <v>629</v>
      </c>
      <c r="B14" s="5" t="s">
        <v>149</v>
      </c>
      <c r="C14" s="185"/>
    </row>
    <row r="15" spans="1:3" ht="15">
      <c r="A15" s="9" t="s">
        <v>630</v>
      </c>
      <c r="B15" s="5" t="s">
        <v>149</v>
      </c>
      <c r="C15" s="185"/>
    </row>
    <row r="16" spans="1:3" ht="15">
      <c r="A16" s="9" t="s">
        <v>631</v>
      </c>
      <c r="B16" s="5" t="s">
        <v>149</v>
      </c>
      <c r="C16" s="185"/>
    </row>
    <row r="17" spans="1:3" ht="15">
      <c r="A17" s="10" t="s">
        <v>632</v>
      </c>
      <c r="B17" s="5" t="s">
        <v>149</v>
      </c>
      <c r="C17" s="185"/>
    </row>
    <row r="18" spans="1:3" ht="15">
      <c r="A18" s="10" t="s">
        <v>633</v>
      </c>
      <c r="B18" s="5" t="s">
        <v>149</v>
      </c>
      <c r="C18" s="185"/>
    </row>
    <row r="19" spans="1:3" ht="15">
      <c r="A19" s="12" t="s">
        <v>634</v>
      </c>
      <c r="B19" s="11" t="s">
        <v>149</v>
      </c>
      <c r="C19" s="185">
        <f>SUM(C17:C18)</f>
        <v>0</v>
      </c>
    </row>
    <row r="20" spans="1:3" ht="15">
      <c r="A20" s="9" t="s">
        <v>635</v>
      </c>
      <c r="B20" s="5" t="s">
        <v>150</v>
      </c>
      <c r="C20" s="187">
        <v>24600</v>
      </c>
    </row>
    <row r="21" spans="1:3" ht="15">
      <c r="A21" s="188" t="s">
        <v>636</v>
      </c>
      <c r="B21" s="11" t="s">
        <v>150</v>
      </c>
      <c r="C21" s="189">
        <f>SUM(C20)</f>
        <v>24600</v>
      </c>
    </row>
    <row r="22" spans="1:3" ht="15">
      <c r="A22" s="9" t="s">
        <v>637</v>
      </c>
      <c r="B22" s="5" t="s">
        <v>151</v>
      </c>
      <c r="C22" s="187"/>
    </row>
    <row r="23" spans="1:3" ht="15">
      <c r="A23" s="9" t="s">
        <v>638</v>
      </c>
      <c r="B23" s="5" t="s">
        <v>151</v>
      </c>
      <c r="C23" s="187"/>
    </row>
    <row r="24" spans="1:3" ht="15">
      <c r="A24" s="10" t="s">
        <v>639</v>
      </c>
      <c r="B24" s="5" t="s">
        <v>151</v>
      </c>
      <c r="C24" s="187">
        <v>6325</v>
      </c>
    </row>
    <row r="25" spans="1:3" ht="15">
      <c r="A25" s="10" t="s">
        <v>640</v>
      </c>
      <c r="B25" s="5" t="s">
        <v>151</v>
      </c>
      <c r="C25" s="187">
        <v>700</v>
      </c>
    </row>
    <row r="26" spans="1:3" ht="15">
      <c r="A26" s="10" t="s">
        <v>641</v>
      </c>
      <c r="B26" s="5" t="s">
        <v>151</v>
      </c>
      <c r="C26" s="187"/>
    </row>
    <row r="27" spans="1:3" ht="30">
      <c r="A27" s="13" t="s">
        <v>642</v>
      </c>
      <c r="B27" s="5" t="s">
        <v>151</v>
      </c>
      <c r="C27" s="187"/>
    </row>
    <row r="28" spans="1:3" ht="15">
      <c r="A28" s="124" t="s">
        <v>643</v>
      </c>
      <c r="B28" s="11" t="s">
        <v>151</v>
      </c>
      <c r="C28" s="189">
        <f>SUM(C24:C27)</f>
        <v>7025</v>
      </c>
    </row>
    <row r="29" spans="1:3" ht="15">
      <c r="A29" s="9" t="s">
        <v>644</v>
      </c>
      <c r="B29" s="5" t="s">
        <v>152</v>
      </c>
      <c r="C29" s="187"/>
    </row>
    <row r="30" spans="1:3" ht="15">
      <c r="A30" s="9" t="s">
        <v>645</v>
      </c>
      <c r="B30" s="5" t="s">
        <v>152</v>
      </c>
      <c r="C30" s="187"/>
    </row>
    <row r="31" spans="1:3" ht="15">
      <c r="A31" s="124" t="s">
        <v>646</v>
      </c>
      <c r="B31" s="7" t="s">
        <v>152</v>
      </c>
      <c r="C31" s="187"/>
    </row>
    <row r="32" spans="1:3" ht="15">
      <c r="A32" s="9" t="s">
        <v>647</v>
      </c>
      <c r="B32" s="5" t="s">
        <v>153</v>
      </c>
      <c r="C32" s="187"/>
    </row>
    <row r="33" spans="1:3" ht="15">
      <c r="A33" s="9" t="s">
        <v>648</v>
      </c>
      <c r="B33" s="5" t="s">
        <v>153</v>
      </c>
      <c r="C33" s="187">
        <v>2185</v>
      </c>
    </row>
    <row r="34" spans="1:3" ht="15">
      <c r="A34" s="10" t="s">
        <v>649</v>
      </c>
      <c r="B34" s="5" t="s">
        <v>153</v>
      </c>
      <c r="C34" s="187"/>
    </row>
    <row r="35" spans="1:3" ht="15">
      <c r="A35" s="10" t="s">
        <v>650</v>
      </c>
      <c r="B35" s="5" t="s">
        <v>153</v>
      </c>
      <c r="C35" s="187"/>
    </row>
    <row r="36" spans="1:3" ht="15">
      <c r="A36" s="10" t="s">
        <v>651</v>
      </c>
      <c r="B36" s="5" t="s">
        <v>153</v>
      </c>
      <c r="C36" s="187">
        <v>41067</v>
      </c>
    </row>
    <row r="37" spans="1:3" ht="15">
      <c r="A37" s="10" t="s">
        <v>652</v>
      </c>
      <c r="B37" s="5" t="s">
        <v>153</v>
      </c>
      <c r="C37" s="187"/>
    </row>
    <row r="38" spans="1:3" ht="15">
      <c r="A38" s="10" t="s">
        <v>653</v>
      </c>
      <c r="B38" s="5" t="s">
        <v>153</v>
      </c>
      <c r="C38" s="187"/>
    </row>
    <row r="39" spans="1:3" ht="15">
      <c r="A39" s="10" t="s">
        <v>654</v>
      </c>
      <c r="B39" s="5" t="s">
        <v>153</v>
      </c>
      <c r="C39" s="187"/>
    </row>
    <row r="40" spans="1:3" ht="15">
      <c r="A40" s="10" t="s">
        <v>655</v>
      </c>
      <c r="B40" s="5" t="s">
        <v>153</v>
      </c>
      <c r="C40" s="187"/>
    </row>
    <row r="41" spans="1:3" ht="15">
      <c r="A41" s="10" t="s">
        <v>656</v>
      </c>
      <c r="B41" s="5" t="s">
        <v>153</v>
      </c>
      <c r="C41" s="187"/>
    </row>
    <row r="42" spans="1:3" ht="30">
      <c r="A42" s="10" t="s">
        <v>657</v>
      </c>
      <c r="B42" s="5" t="s">
        <v>153</v>
      </c>
      <c r="C42" s="187"/>
    </row>
    <row r="43" spans="1:3" ht="30">
      <c r="A43" s="10" t="s">
        <v>658</v>
      </c>
      <c r="B43" s="5" t="s">
        <v>153</v>
      </c>
      <c r="C43" s="187"/>
    </row>
    <row r="44" spans="1:3" ht="15">
      <c r="A44" s="124" t="s">
        <v>659</v>
      </c>
      <c r="B44" s="11" t="s">
        <v>153</v>
      </c>
      <c r="C44" s="189">
        <f>SUM(C32:C43)</f>
        <v>43252</v>
      </c>
    </row>
    <row r="45" spans="1:3" ht="15.75">
      <c r="A45" s="190" t="s">
        <v>365</v>
      </c>
      <c r="B45" s="135" t="s">
        <v>154</v>
      </c>
      <c r="C45" s="189">
        <f>C19+C21+C28+C44+C12</f>
        <v>84277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2/2016. (II. 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94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94" t="s">
        <v>459</v>
      </c>
      <c r="B1" s="198"/>
      <c r="C1" s="198"/>
      <c r="D1" s="198"/>
      <c r="E1" s="198"/>
      <c r="F1" s="196"/>
    </row>
    <row r="2" spans="1:6" ht="19.5" customHeight="1">
      <c r="A2" s="193" t="s">
        <v>16</v>
      </c>
      <c r="B2" s="198"/>
      <c r="C2" s="198"/>
      <c r="D2" s="198"/>
      <c r="E2" s="198"/>
      <c r="F2" s="196"/>
    </row>
    <row r="3" ht="18">
      <c r="A3" s="40"/>
    </row>
    <row r="4" ht="15">
      <c r="A4" s="3" t="s">
        <v>458</v>
      </c>
    </row>
    <row r="5" spans="1:6" ht="45">
      <c r="A5" s="1" t="s">
        <v>69</v>
      </c>
      <c r="B5" s="2" t="s">
        <v>70</v>
      </c>
      <c r="C5" s="47" t="s">
        <v>19</v>
      </c>
      <c r="D5" s="47" t="s">
        <v>20</v>
      </c>
      <c r="E5" s="47" t="s">
        <v>21</v>
      </c>
      <c r="F5" s="56" t="s">
        <v>45</v>
      </c>
    </row>
    <row r="6" spans="1:6" ht="15" hidden="1">
      <c r="A6" s="21" t="s">
        <v>71</v>
      </c>
      <c r="B6" s="22" t="s">
        <v>72</v>
      </c>
      <c r="C6" s="35"/>
      <c r="D6" s="35"/>
      <c r="E6" s="35"/>
      <c r="F6" s="20"/>
    </row>
    <row r="7" spans="1:6" ht="15" hidden="1">
      <c r="A7" s="21" t="s">
        <v>73</v>
      </c>
      <c r="B7" s="23" t="s">
        <v>74</v>
      </c>
      <c r="C7" s="35"/>
      <c r="D7" s="35"/>
      <c r="E7" s="35"/>
      <c r="F7" s="20"/>
    </row>
    <row r="8" spans="1:6" ht="15" hidden="1">
      <c r="A8" s="21" t="s">
        <v>75</v>
      </c>
      <c r="B8" s="23" t="s">
        <v>76</v>
      </c>
      <c r="C8" s="35"/>
      <c r="D8" s="35"/>
      <c r="E8" s="35"/>
      <c r="F8" s="20"/>
    </row>
    <row r="9" spans="1:6" ht="15" hidden="1">
      <c r="A9" s="24" t="s">
        <v>77</v>
      </c>
      <c r="B9" s="23" t="s">
        <v>78</v>
      </c>
      <c r="C9" s="35"/>
      <c r="D9" s="35"/>
      <c r="E9" s="35"/>
      <c r="F9" s="20"/>
    </row>
    <row r="10" spans="1:6" ht="15" hidden="1">
      <c r="A10" s="24" t="s">
        <v>79</v>
      </c>
      <c r="B10" s="23" t="s">
        <v>80</v>
      </c>
      <c r="C10" s="35"/>
      <c r="D10" s="35"/>
      <c r="E10" s="35"/>
      <c r="F10" s="20"/>
    </row>
    <row r="11" spans="1:6" ht="15" hidden="1">
      <c r="A11" s="24" t="s">
        <v>81</v>
      </c>
      <c r="B11" s="23" t="s">
        <v>82</v>
      </c>
      <c r="C11" s="35"/>
      <c r="D11" s="35"/>
      <c r="E11" s="35"/>
      <c r="F11" s="20"/>
    </row>
    <row r="12" spans="1:6" ht="15" hidden="1">
      <c r="A12" s="24" t="s">
        <v>83</v>
      </c>
      <c r="B12" s="23" t="s">
        <v>84</v>
      </c>
      <c r="C12" s="35"/>
      <c r="D12" s="35"/>
      <c r="E12" s="35"/>
      <c r="F12" s="20"/>
    </row>
    <row r="13" spans="1:6" ht="15" hidden="1">
      <c r="A13" s="24" t="s">
        <v>85</v>
      </c>
      <c r="B13" s="23" t="s">
        <v>86</v>
      </c>
      <c r="C13" s="35"/>
      <c r="D13" s="35"/>
      <c r="E13" s="35"/>
      <c r="F13" s="20"/>
    </row>
    <row r="14" spans="1:6" ht="15" hidden="1">
      <c r="A14" s="4" t="s">
        <v>87</v>
      </c>
      <c r="B14" s="23" t="s">
        <v>88</v>
      </c>
      <c r="C14" s="35"/>
      <c r="D14" s="35"/>
      <c r="E14" s="35"/>
      <c r="F14" s="20"/>
    </row>
    <row r="15" spans="1:6" ht="15" hidden="1">
      <c r="A15" s="4" t="s">
        <v>89</v>
      </c>
      <c r="B15" s="23" t="s">
        <v>90</v>
      </c>
      <c r="C15" s="35"/>
      <c r="D15" s="35"/>
      <c r="E15" s="35"/>
      <c r="F15" s="20"/>
    </row>
    <row r="16" spans="1:6" ht="15" hidden="1">
      <c r="A16" s="4" t="s">
        <v>91</v>
      </c>
      <c r="B16" s="23" t="s">
        <v>92</v>
      </c>
      <c r="C16" s="35"/>
      <c r="D16" s="35"/>
      <c r="E16" s="35"/>
      <c r="F16" s="20"/>
    </row>
    <row r="17" spans="1:6" ht="15" hidden="1">
      <c r="A17" s="4" t="s">
        <v>93</v>
      </c>
      <c r="B17" s="23" t="s">
        <v>94</v>
      </c>
      <c r="C17" s="35"/>
      <c r="D17" s="35"/>
      <c r="E17" s="35"/>
      <c r="F17" s="20"/>
    </row>
    <row r="18" spans="1:6" ht="15" hidden="1">
      <c r="A18" s="4" t="s">
        <v>378</v>
      </c>
      <c r="B18" s="23" t="s">
        <v>95</v>
      </c>
      <c r="C18" s="35"/>
      <c r="D18" s="35"/>
      <c r="E18" s="35"/>
      <c r="F18" s="20"/>
    </row>
    <row r="19" spans="1:6" ht="15">
      <c r="A19" s="25" t="s">
        <v>356</v>
      </c>
      <c r="B19" s="26" t="s">
        <v>96</v>
      </c>
      <c r="C19" s="94">
        <v>14806</v>
      </c>
      <c r="D19" s="94"/>
      <c r="E19" s="94"/>
      <c r="F19" s="95">
        <f>SUM(C19:E19)</f>
        <v>14806</v>
      </c>
    </row>
    <row r="20" spans="1:6" ht="15" hidden="1">
      <c r="A20" s="4" t="s">
        <v>97</v>
      </c>
      <c r="B20" s="23" t="s">
        <v>98</v>
      </c>
      <c r="C20" s="94"/>
      <c r="D20" s="94"/>
      <c r="E20" s="94"/>
      <c r="F20" s="95"/>
    </row>
    <row r="21" spans="1:6" ht="30" hidden="1">
      <c r="A21" s="4" t="s">
        <v>99</v>
      </c>
      <c r="B21" s="23" t="s">
        <v>100</v>
      </c>
      <c r="C21" s="94"/>
      <c r="D21" s="94"/>
      <c r="E21" s="94"/>
      <c r="F21" s="95"/>
    </row>
    <row r="22" spans="1:6" ht="15" hidden="1">
      <c r="A22" s="5" t="s">
        <v>101</v>
      </c>
      <c r="B22" s="23" t="s">
        <v>102</v>
      </c>
      <c r="C22" s="94"/>
      <c r="D22" s="94"/>
      <c r="E22" s="94"/>
      <c r="F22" s="95"/>
    </row>
    <row r="23" spans="1:6" ht="15">
      <c r="A23" s="6" t="s">
        <v>357</v>
      </c>
      <c r="B23" s="26" t="s">
        <v>103</v>
      </c>
      <c r="C23" s="94">
        <v>50</v>
      </c>
      <c r="D23" s="94"/>
      <c r="E23" s="94"/>
      <c r="F23" s="95">
        <f>SUM(C23:E23)</f>
        <v>50</v>
      </c>
    </row>
    <row r="24" spans="1:6" ht="15">
      <c r="A24" s="43" t="s">
        <v>408</v>
      </c>
      <c r="B24" s="44" t="s">
        <v>104</v>
      </c>
      <c r="C24" s="96">
        <f>SUM(C19:C23)</f>
        <v>14856</v>
      </c>
      <c r="D24" s="96"/>
      <c r="E24" s="96"/>
      <c r="F24" s="96">
        <f>SUM(F19:F23)</f>
        <v>14856</v>
      </c>
    </row>
    <row r="25" spans="1:6" ht="15">
      <c r="A25" s="32" t="s">
        <v>379</v>
      </c>
      <c r="B25" s="44" t="s">
        <v>105</v>
      </c>
      <c r="C25" s="96">
        <v>3980</v>
      </c>
      <c r="D25" s="96"/>
      <c r="E25" s="96"/>
      <c r="F25" s="96">
        <f>SUM(C25:E25)</f>
        <v>3980</v>
      </c>
    </row>
    <row r="26" spans="1:6" ht="15" hidden="1">
      <c r="A26" s="4" t="s">
        <v>106</v>
      </c>
      <c r="B26" s="23" t="s">
        <v>107</v>
      </c>
      <c r="C26" s="94"/>
      <c r="D26" s="94"/>
      <c r="E26" s="94"/>
      <c r="F26" s="95"/>
    </row>
    <row r="27" spans="1:6" ht="15" hidden="1">
      <c r="A27" s="4" t="s">
        <v>108</v>
      </c>
      <c r="B27" s="23" t="s">
        <v>109</v>
      </c>
      <c r="C27" s="94"/>
      <c r="D27" s="94"/>
      <c r="E27" s="94"/>
      <c r="F27" s="95"/>
    </row>
    <row r="28" spans="1:6" ht="15" hidden="1">
      <c r="A28" s="4" t="s">
        <v>110</v>
      </c>
      <c r="B28" s="23" t="s">
        <v>111</v>
      </c>
      <c r="C28" s="94"/>
      <c r="D28" s="94"/>
      <c r="E28" s="94"/>
      <c r="F28" s="95"/>
    </row>
    <row r="29" spans="1:6" ht="15">
      <c r="A29" s="6" t="s">
        <v>358</v>
      </c>
      <c r="B29" s="26" t="s">
        <v>112</v>
      </c>
      <c r="C29" s="94">
        <v>2044</v>
      </c>
      <c r="D29" s="94"/>
      <c r="E29" s="94"/>
      <c r="F29" s="95">
        <f>SUM(C29:E29)</f>
        <v>2044</v>
      </c>
    </row>
    <row r="30" spans="1:6" ht="15" hidden="1">
      <c r="A30" s="4" t="s">
        <v>113</v>
      </c>
      <c r="B30" s="23" t="s">
        <v>114</v>
      </c>
      <c r="C30" s="94"/>
      <c r="D30" s="94"/>
      <c r="E30" s="94"/>
      <c r="F30" s="95">
        <f aca="true" t="shared" si="0" ref="F30:F49">SUM(C30:E30)</f>
        <v>0</v>
      </c>
    </row>
    <row r="31" spans="1:6" ht="15" hidden="1">
      <c r="A31" s="4" t="s">
        <v>115</v>
      </c>
      <c r="B31" s="23" t="s">
        <v>116</v>
      </c>
      <c r="C31" s="94"/>
      <c r="D31" s="94"/>
      <c r="E31" s="94"/>
      <c r="F31" s="95">
        <f t="shared" si="0"/>
        <v>0</v>
      </c>
    </row>
    <row r="32" spans="1:6" ht="15" customHeight="1">
      <c r="A32" s="6" t="s">
        <v>409</v>
      </c>
      <c r="B32" s="26" t="s">
        <v>117</v>
      </c>
      <c r="C32" s="94">
        <v>65</v>
      </c>
      <c r="D32" s="94"/>
      <c r="E32" s="94"/>
      <c r="F32" s="95">
        <f t="shared" si="0"/>
        <v>65</v>
      </c>
    </row>
    <row r="33" spans="1:6" ht="15" hidden="1">
      <c r="A33" s="4" t="s">
        <v>118</v>
      </c>
      <c r="B33" s="23" t="s">
        <v>119</v>
      </c>
      <c r="C33" s="94"/>
      <c r="D33" s="94"/>
      <c r="E33" s="94"/>
      <c r="F33" s="95">
        <f t="shared" si="0"/>
        <v>0</v>
      </c>
    </row>
    <row r="34" spans="1:6" ht="15" hidden="1">
      <c r="A34" s="4" t="s">
        <v>120</v>
      </c>
      <c r="B34" s="23" t="s">
        <v>121</v>
      </c>
      <c r="C34" s="94"/>
      <c r="D34" s="94"/>
      <c r="E34" s="94"/>
      <c r="F34" s="95">
        <f t="shared" si="0"/>
        <v>0</v>
      </c>
    </row>
    <row r="35" spans="1:6" ht="15" hidden="1">
      <c r="A35" s="4" t="s">
        <v>380</v>
      </c>
      <c r="B35" s="23" t="s">
        <v>122</v>
      </c>
      <c r="C35" s="94"/>
      <c r="D35" s="94"/>
      <c r="E35" s="94"/>
      <c r="F35" s="95">
        <f t="shared" si="0"/>
        <v>0</v>
      </c>
    </row>
    <row r="36" spans="1:6" ht="15" hidden="1">
      <c r="A36" s="4" t="s">
        <v>123</v>
      </c>
      <c r="B36" s="23" t="s">
        <v>124</v>
      </c>
      <c r="C36" s="94"/>
      <c r="D36" s="94"/>
      <c r="E36" s="94"/>
      <c r="F36" s="95">
        <f t="shared" si="0"/>
        <v>0</v>
      </c>
    </row>
    <row r="37" spans="1:6" ht="15" hidden="1">
      <c r="A37" s="8" t="s">
        <v>381</v>
      </c>
      <c r="B37" s="23" t="s">
        <v>125</v>
      </c>
      <c r="C37" s="94"/>
      <c r="D37" s="94"/>
      <c r="E37" s="94"/>
      <c r="F37" s="95">
        <f t="shared" si="0"/>
        <v>0</v>
      </c>
    </row>
    <row r="38" spans="1:6" ht="15" hidden="1">
      <c r="A38" s="5" t="s">
        <v>126</v>
      </c>
      <c r="B38" s="23" t="s">
        <v>127</v>
      </c>
      <c r="C38" s="94"/>
      <c r="D38" s="94"/>
      <c r="E38" s="94"/>
      <c r="F38" s="95">
        <f t="shared" si="0"/>
        <v>0</v>
      </c>
    </row>
    <row r="39" spans="1:6" ht="15" hidden="1">
      <c r="A39" s="4" t="s">
        <v>382</v>
      </c>
      <c r="B39" s="23" t="s">
        <v>128</v>
      </c>
      <c r="C39" s="94"/>
      <c r="D39" s="94"/>
      <c r="E39" s="94"/>
      <c r="F39" s="95">
        <f t="shared" si="0"/>
        <v>0</v>
      </c>
    </row>
    <row r="40" spans="1:6" ht="15">
      <c r="A40" s="6" t="s">
        <v>359</v>
      </c>
      <c r="B40" s="26" t="s">
        <v>129</v>
      </c>
      <c r="C40" s="94">
        <v>2096</v>
      </c>
      <c r="D40" s="94"/>
      <c r="E40" s="94"/>
      <c r="F40" s="95">
        <f t="shared" si="0"/>
        <v>2096</v>
      </c>
    </row>
    <row r="41" spans="1:6" ht="15" hidden="1">
      <c r="A41" s="4" t="s">
        <v>130</v>
      </c>
      <c r="B41" s="23" t="s">
        <v>131</v>
      </c>
      <c r="C41" s="94"/>
      <c r="D41" s="94"/>
      <c r="E41" s="94"/>
      <c r="F41" s="95">
        <f t="shared" si="0"/>
        <v>0</v>
      </c>
    </row>
    <row r="42" spans="1:6" ht="15" hidden="1">
      <c r="A42" s="4" t="s">
        <v>132</v>
      </c>
      <c r="B42" s="23" t="s">
        <v>133</v>
      </c>
      <c r="C42" s="94"/>
      <c r="D42" s="94"/>
      <c r="E42" s="94"/>
      <c r="F42" s="95">
        <f t="shared" si="0"/>
        <v>0</v>
      </c>
    </row>
    <row r="43" spans="1:6" ht="15">
      <c r="A43" s="6" t="s">
        <v>360</v>
      </c>
      <c r="B43" s="26" t="s">
        <v>134</v>
      </c>
      <c r="C43" s="94">
        <v>50</v>
      </c>
      <c r="D43" s="94"/>
      <c r="E43" s="94"/>
      <c r="F43" s="95">
        <f t="shared" si="0"/>
        <v>50</v>
      </c>
    </row>
    <row r="44" spans="1:6" ht="15" hidden="1">
      <c r="A44" s="4" t="s">
        <v>135</v>
      </c>
      <c r="B44" s="23" t="s">
        <v>136</v>
      </c>
      <c r="C44" s="94"/>
      <c r="D44" s="94"/>
      <c r="E44" s="94"/>
      <c r="F44" s="95">
        <f t="shared" si="0"/>
        <v>0</v>
      </c>
    </row>
    <row r="45" spans="1:6" ht="15" hidden="1">
      <c r="A45" s="4" t="s">
        <v>137</v>
      </c>
      <c r="B45" s="23" t="s">
        <v>138</v>
      </c>
      <c r="C45" s="94"/>
      <c r="D45" s="94"/>
      <c r="E45" s="94"/>
      <c r="F45" s="95">
        <f t="shared" si="0"/>
        <v>0</v>
      </c>
    </row>
    <row r="46" spans="1:6" ht="15" hidden="1">
      <c r="A46" s="4" t="s">
        <v>383</v>
      </c>
      <c r="B46" s="23" t="s">
        <v>139</v>
      </c>
      <c r="C46" s="94"/>
      <c r="D46" s="94"/>
      <c r="E46" s="94"/>
      <c r="F46" s="95">
        <f t="shared" si="0"/>
        <v>0</v>
      </c>
    </row>
    <row r="47" spans="1:6" ht="15" hidden="1">
      <c r="A47" s="4" t="s">
        <v>384</v>
      </c>
      <c r="B47" s="23" t="s">
        <v>140</v>
      </c>
      <c r="C47" s="94"/>
      <c r="D47" s="94"/>
      <c r="E47" s="94"/>
      <c r="F47" s="95">
        <f t="shared" si="0"/>
        <v>0</v>
      </c>
    </row>
    <row r="48" spans="1:6" ht="15" hidden="1">
      <c r="A48" s="4" t="s">
        <v>141</v>
      </c>
      <c r="B48" s="23" t="s">
        <v>142</v>
      </c>
      <c r="C48" s="94"/>
      <c r="D48" s="94"/>
      <c r="E48" s="94"/>
      <c r="F48" s="95">
        <f t="shared" si="0"/>
        <v>0</v>
      </c>
    </row>
    <row r="49" spans="1:6" ht="15">
      <c r="A49" s="6" t="s">
        <v>361</v>
      </c>
      <c r="B49" s="26" t="s">
        <v>143</v>
      </c>
      <c r="C49" s="94">
        <v>1691</v>
      </c>
      <c r="D49" s="94"/>
      <c r="E49" s="94"/>
      <c r="F49" s="95">
        <f t="shared" si="0"/>
        <v>1691</v>
      </c>
    </row>
    <row r="50" spans="1:6" ht="15">
      <c r="A50" s="32" t="s">
        <v>362</v>
      </c>
      <c r="B50" s="44" t="s">
        <v>144</v>
      </c>
      <c r="C50" s="96">
        <f>SUM(C29:C49)</f>
        <v>5946</v>
      </c>
      <c r="D50" s="96"/>
      <c r="E50" s="96"/>
      <c r="F50" s="96">
        <f>SUM(F29:F49)</f>
        <v>5946</v>
      </c>
    </row>
    <row r="51" spans="1:6" ht="15">
      <c r="A51" s="10" t="s">
        <v>145</v>
      </c>
      <c r="B51" s="23" t="s">
        <v>146</v>
      </c>
      <c r="C51" s="94"/>
      <c r="D51" s="94"/>
      <c r="E51" s="94"/>
      <c r="F51" s="95"/>
    </row>
    <row r="52" spans="1:6" ht="15">
      <c r="A52" s="10" t="s">
        <v>363</v>
      </c>
      <c r="B52" s="23" t="s">
        <v>147</v>
      </c>
      <c r="C52" s="94"/>
      <c r="D52" s="94"/>
      <c r="E52" s="94"/>
      <c r="F52" s="95"/>
    </row>
    <row r="53" spans="1:6" ht="15">
      <c r="A53" s="13" t="s">
        <v>385</v>
      </c>
      <c r="B53" s="23" t="s">
        <v>148</v>
      </c>
      <c r="C53" s="94"/>
      <c r="D53" s="94"/>
      <c r="E53" s="94"/>
      <c r="F53" s="95"/>
    </row>
    <row r="54" spans="1:6" ht="15">
      <c r="A54" s="13" t="s">
        <v>386</v>
      </c>
      <c r="B54" s="23" t="s">
        <v>149</v>
      </c>
      <c r="C54" s="94"/>
      <c r="D54" s="94"/>
      <c r="E54" s="94"/>
      <c r="F54" s="95"/>
    </row>
    <row r="55" spans="1:6" ht="15">
      <c r="A55" s="13" t="s">
        <v>387</v>
      </c>
      <c r="B55" s="23" t="s">
        <v>150</v>
      </c>
      <c r="C55" s="94"/>
      <c r="D55" s="94"/>
      <c r="E55" s="94"/>
      <c r="F55" s="95"/>
    </row>
    <row r="56" spans="1:6" ht="15">
      <c r="A56" s="10" t="s">
        <v>388</v>
      </c>
      <c r="B56" s="23" t="s">
        <v>151</v>
      </c>
      <c r="C56" s="94"/>
      <c r="D56" s="94"/>
      <c r="E56" s="94"/>
      <c r="F56" s="95"/>
    </row>
    <row r="57" spans="1:6" ht="15">
      <c r="A57" s="10" t="s">
        <v>389</v>
      </c>
      <c r="B57" s="23" t="s">
        <v>152</v>
      </c>
      <c r="C57" s="94"/>
      <c r="D57" s="94"/>
      <c r="E57" s="94"/>
      <c r="F57" s="95"/>
    </row>
    <row r="58" spans="1:6" ht="15">
      <c r="A58" s="10" t="s">
        <v>390</v>
      </c>
      <c r="B58" s="23" t="s">
        <v>153</v>
      </c>
      <c r="C58" s="94"/>
      <c r="D58" s="94"/>
      <c r="E58" s="94"/>
      <c r="F58" s="95"/>
    </row>
    <row r="59" spans="1:6" ht="15">
      <c r="A59" s="41" t="s">
        <v>365</v>
      </c>
      <c r="B59" s="44" t="s">
        <v>154</v>
      </c>
      <c r="C59" s="96"/>
      <c r="D59" s="96"/>
      <c r="E59" s="96"/>
      <c r="F59" s="96"/>
    </row>
    <row r="60" spans="1:6" ht="15">
      <c r="A60" s="9" t="s">
        <v>391</v>
      </c>
      <c r="B60" s="23" t="s">
        <v>155</v>
      </c>
      <c r="C60" s="94"/>
      <c r="D60" s="94"/>
      <c r="E60" s="94"/>
      <c r="F60" s="95"/>
    </row>
    <row r="61" spans="1:6" ht="15">
      <c r="A61" s="9" t="s">
        <v>156</v>
      </c>
      <c r="B61" s="23" t="s">
        <v>157</v>
      </c>
      <c r="C61" s="94">
        <v>15</v>
      </c>
      <c r="D61" s="94"/>
      <c r="E61" s="94"/>
      <c r="F61" s="95">
        <f>SUM(C61:E61)</f>
        <v>15</v>
      </c>
    </row>
    <row r="62" spans="1:6" ht="30">
      <c r="A62" s="9" t="s">
        <v>158</v>
      </c>
      <c r="B62" s="23" t="s">
        <v>159</v>
      </c>
      <c r="C62" s="94"/>
      <c r="D62" s="94"/>
      <c r="E62" s="94"/>
      <c r="F62" s="95"/>
    </row>
    <row r="63" spans="1:6" ht="15">
      <c r="A63" s="9" t="s">
        <v>366</v>
      </c>
      <c r="B63" s="23" t="s">
        <v>160</v>
      </c>
      <c r="C63" s="94"/>
      <c r="D63" s="94"/>
      <c r="E63" s="94"/>
      <c r="F63" s="95"/>
    </row>
    <row r="64" spans="1:6" ht="30">
      <c r="A64" s="9" t="s">
        <v>392</v>
      </c>
      <c r="B64" s="23" t="s">
        <v>161</v>
      </c>
      <c r="C64" s="94"/>
      <c r="D64" s="94"/>
      <c r="E64" s="94"/>
      <c r="F64" s="95"/>
    </row>
    <row r="65" spans="1:6" ht="15">
      <c r="A65" s="9" t="s">
        <v>367</v>
      </c>
      <c r="B65" s="23" t="s">
        <v>162</v>
      </c>
      <c r="C65" s="94"/>
      <c r="D65" s="94"/>
      <c r="E65" s="94"/>
      <c r="F65" s="95"/>
    </row>
    <row r="66" spans="1:6" ht="30">
      <c r="A66" s="9" t="s">
        <v>393</v>
      </c>
      <c r="B66" s="23" t="s">
        <v>163</v>
      </c>
      <c r="C66" s="94"/>
      <c r="D66" s="94"/>
      <c r="E66" s="94"/>
      <c r="F66" s="95"/>
    </row>
    <row r="67" spans="1:6" ht="15">
      <c r="A67" s="9" t="s">
        <v>394</v>
      </c>
      <c r="B67" s="23" t="s">
        <v>164</v>
      </c>
      <c r="C67" s="94"/>
      <c r="D67" s="94"/>
      <c r="E67" s="94"/>
      <c r="F67" s="95"/>
    </row>
    <row r="68" spans="1:6" ht="15">
      <c r="A68" s="9" t="s">
        <v>165</v>
      </c>
      <c r="B68" s="23" t="s">
        <v>166</v>
      </c>
      <c r="C68" s="94"/>
      <c r="D68" s="94"/>
      <c r="E68" s="94"/>
      <c r="F68" s="95"/>
    </row>
    <row r="69" spans="1:6" ht="15">
      <c r="A69" s="14" t="s">
        <v>167</v>
      </c>
      <c r="B69" s="23" t="s">
        <v>168</v>
      </c>
      <c r="C69" s="94"/>
      <c r="D69" s="94"/>
      <c r="E69" s="94"/>
      <c r="F69" s="95"/>
    </row>
    <row r="70" spans="1:6" ht="15">
      <c r="A70" s="9" t="s">
        <v>466</v>
      </c>
      <c r="B70" s="23" t="s">
        <v>169</v>
      </c>
      <c r="C70" s="94"/>
      <c r="D70" s="94"/>
      <c r="E70" s="94"/>
      <c r="F70" s="95"/>
    </row>
    <row r="71" spans="1:6" ht="15">
      <c r="A71" s="9" t="s">
        <v>395</v>
      </c>
      <c r="B71" s="23" t="s">
        <v>170</v>
      </c>
      <c r="C71" s="94"/>
      <c r="D71" s="94"/>
      <c r="E71" s="94"/>
      <c r="F71" s="95"/>
    </row>
    <row r="72" spans="1:6" ht="15">
      <c r="A72" s="14" t="s">
        <v>30</v>
      </c>
      <c r="B72" s="23" t="s">
        <v>465</v>
      </c>
      <c r="C72" s="94"/>
      <c r="D72" s="94"/>
      <c r="E72" s="94"/>
      <c r="F72" s="95"/>
    </row>
    <row r="73" spans="1:6" ht="15">
      <c r="A73" s="14" t="s">
        <v>31</v>
      </c>
      <c r="B73" s="23" t="s">
        <v>465</v>
      </c>
      <c r="C73" s="94"/>
      <c r="D73" s="94"/>
      <c r="E73" s="94"/>
      <c r="F73" s="95"/>
    </row>
    <row r="74" spans="1:6" ht="15">
      <c r="A74" s="41" t="s">
        <v>368</v>
      </c>
      <c r="B74" s="44" t="s">
        <v>171</v>
      </c>
      <c r="C74" s="96">
        <f>SUM(C61:C73)</f>
        <v>15</v>
      </c>
      <c r="D74" s="96"/>
      <c r="E74" s="96"/>
      <c r="F74" s="96">
        <f>SUM(F61:F73)</f>
        <v>15</v>
      </c>
    </row>
    <row r="75" spans="1:6" ht="15.75">
      <c r="A75" s="45" t="s">
        <v>18</v>
      </c>
      <c r="B75" s="44"/>
      <c r="C75" s="96">
        <f>C24+C25+C50+C59+C74</f>
        <v>24797</v>
      </c>
      <c r="D75" s="94"/>
      <c r="E75" s="94"/>
      <c r="F75" s="95">
        <f>SUM(C75:E75)</f>
        <v>24797</v>
      </c>
    </row>
    <row r="76" spans="1:6" ht="15">
      <c r="A76" s="27" t="s">
        <v>172</v>
      </c>
      <c r="B76" s="23" t="s">
        <v>173</v>
      </c>
      <c r="C76" s="94">
        <v>50</v>
      </c>
      <c r="D76" s="94"/>
      <c r="E76" s="94"/>
      <c r="F76" s="95">
        <f>SUM(C76:E76)</f>
        <v>50</v>
      </c>
    </row>
    <row r="77" spans="1:6" ht="15">
      <c r="A77" s="27" t="s">
        <v>396</v>
      </c>
      <c r="B77" s="23" t="s">
        <v>174</v>
      </c>
      <c r="C77" s="94"/>
      <c r="D77" s="94"/>
      <c r="E77" s="94"/>
      <c r="F77" s="95"/>
    </row>
    <row r="78" spans="1:6" ht="15">
      <c r="A78" s="27" t="s">
        <v>175</v>
      </c>
      <c r="B78" s="23" t="s">
        <v>176</v>
      </c>
      <c r="C78" s="94"/>
      <c r="D78" s="94"/>
      <c r="E78" s="94"/>
      <c r="F78" s="95"/>
    </row>
    <row r="79" spans="1:6" ht="15">
      <c r="A79" s="27" t="s">
        <v>177</v>
      </c>
      <c r="B79" s="23" t="s">
        <v>178</v>
      </c>
      <c r="C79" s="94"/>
      <c r="D79" s="94"/>
      <c r="E79" s="94"/>
      <c r="F79" s="95">
        <f>SUM(C79:E79)</f>
        <v>0</v>
      </c>
    </row>
    <row r="80" spans="1:6" ht="15">
      <c r="A80" s="5" t="s">
        <v>179</v>
      </c>
      <c r="B80" s="23" t="s">
        <v>180</v>
      </c>
      <c r="C80" s="94"/>
      <c r="D80" s="94"/>
      <c r="E80" s="94"/>
      <c r="F80" s="95"/>
    </row>
    <row r="81" spans="1:6" ht="15">
      <c r="A81" s="5" t="s">
        <v>181</v>
      </c>
      <c r="B81" s="23" t="s">
        <v>182</v>
      </c>
      <c r="C81" s="94"/>
      <c r="D81" s="94"/>
      <c r="E81" s="94"/>
      <c r="F81" s="95"/>
    </row>
    <row r="82" spans="1:6" ht="15">
      <c r="A82" s="5" t="s">
        <v>183</v>
      </c>
      <c r="B82" s="23" t="s">
        <v>184</v>
      </c>
      <c r="C82" s="94">
        <v>14</v>
      </c>
      <c r="D82" s="94"/>
      <c r="E82" s="94"/>
      <c r="F82" s="95">
        <f>SUM(C82:E82)</f>
        <v>14</v>
      </c>
    </row>
    <row r="83" spans="1:6" ht="15">
      <c r="A83" s="42" t="s">
        <v>369</v>
      </c>
      <c r="B83" s="44" t="s">
        <v>185</v>
      </c>
      <c r="C83" s="96">
        <f>SUM(C76:C82)</f>
        <v>64</v>
      </c>
      <c r="D83" s="96"/>
      <c r="E83" s="96"/>
      <c r="F83" s="96">
        <f>SUM(F76:F82)</f>
        <v>64</v>
      </c>
    </row>
    <row r="84" spans="1:6" ht="15">
      <c r="A84" s="10" t="s">
        <v>186</v>
      </c>
      <c r="B84" s="23" t="s">
        <v>187</v>
      </c>
      <c r="C84" s="94"/>
      <c r="D84" s="94"/>
      <c r="E84" s="94"/>
      <c r="F84" s="95"/>
    </row>
    <row r="85" spans="1:6" ht="15">
      <c r="A85" s="10" t="s">
        <v>188</v>
      </c>
      <c r="B85" s="23" t="s">
        <v>189</v>
      </c>
      <c r="C85" s="94"/>
      <c r="D85" s="94"/>
      <c r="E85" s="94"/>
      <c r="F85" s="95"/>
    </row>
    <row r="86" spans="1:6" ht="15">
      <c r="A86" s="10" t="s">
        <v>190</v>
      </c>
      <c r="B86" s="23" t="s">
        <v>191</v>
      </c>
      <c r="C86" s="94"/>
      <c r="D86" s="94"/>
      <c r="E86" s="94"/>
      <c r="F86" s="95"/>
    </row>
    <row r="87" spans="1:6" ht="15">
      <c r="A87" s="10" t="s">
        <v>192</v>
      </c>
      <c r="B87" s="23" t="s">
        <v>193</v>
      </c>
      <c r="C87" s="94"/>
      <c r="D87" s="94"/>
      <c r="E87" s="94"/>
      <c r="F87" s="95"/>
    </row>
    <row r="88" spans="1:6" ht="15">
      <c r="A88" s="41" t="s">
        <v>370</v>
      </c>
      <c r="B88" s="44" t="s">
        <v>194</v>
      </c>
      <c r="C88" s="96"/>
      <c r="D88" s="96"/>
      <c r="E88" s="96"/>
      <c r="F88" s="96"/>
    </row>
    <row r="89" spans="1:6" ht="30">
      <c r="A89" s="10" t="s">
        <v>195</v>
      </c>
      <c r="B89" s="23" t="s">
        <v>196</v>
      </c>
      <c r="C89" s="94"/>
      <c r="D89" s="94"/>
      <c r="E89" s="94"/>
      <c r="F89" s="95"/>
    </row>
    <row r="90" spans="1:6" ht="30">
      <c r="A90" s="10" t="s">
        <v>397</v>
      </c>
      <c r="B90" s="23" t="s">
        <v>197</v>
      </c>
      <c r="C90" s="94"/>
      <c r="D90" s="94"/>
      <c r="E90" s="94"/>
      <c r="F90" s="95"/>
    </row>
    <row r="91" spans="1:6" ht="30">
      <c r="A91" s="10" t="s">
        <v>398</v>
      </c>
      <c r="B91" s="23" t="s">
        <v>198</v>
      </c>
      <c r="C91" s="94"/>
      <c r="D91" s="94"/>
      <c r="E91" s="94"/>
      <c r="F91" s="95"/>
    </row>
    <row r="92" spans="1:6" ht="15">
      <c r="A92" s="10" t="s">
        <v>399</v>
      </c>
      <c r="B92" s="23" t="s">
        <v>199</v>
      </c>
      <c r="C92" s="94"/>
      <c r="D92" s="94"/>
      <c r="E92" s="94"/>
      <c r="F92" s="95"/>
    </row>
    <row r="93" spans="1:6" ht="30">
      <c r="A93" s="10" t="s">
        <v>400</v>
      </c>
      <c r="B93" s="23" t="s">
        <v>200</v>
      </c>
      <c r="C93" s="94"/>
      <c r="D93" s="94"/>
      <c r="E93" s="94"/>
      <c r="F93" s="95"/>
    </row>
    <row r="94" spans="1:6" ht="30">
      <c r="A94" s="10" t="s">
        <v>401</v>
      </c>
      <c r="B94" s="23" t="s">
        <v>201</v>
      </c>
      <c r="C94" s="94"/>
      <c r="D94" s="94"/>
      <c r="E94" s="94"/>
      <c r="F94" s="95"/>
    </row>
    <row r="95" spans="1:6" ht="15">
      <c r="A95" s="10" t="s">
        <v>202</v>
      </c>
      <c r="B95" s="23" t="s">
        <v>203</v>
      </c>
      <c r="C95" s="94"/>
      <c r="D95" s="94"/>
      <c r="E95" s="94"/>
      <c r="F95" s="95"/>
    </row>
    <row r="96" spans="1:6" ht="15">
      <c r="A96" s="10" t="s">
        <v>402</v>
      </c>
      <c r="B96" s="23" t="s">
        <v>467</v>
      </c>
      <c r="C96" s="94"/>
      <c r="D96" s="94"/>
      <c r="E96" s="94"/>
      <c r="F96" s="95"/>
    </row>
    <row r="97" spans="1:6" ht="15">
      <c r="A97" s="41" t="s">
        <v>371</v>
      </c>
      <c r="B97" s="44" t="s">
        <v>205</v>
      </c>
      <c r="C97" s="94"/>
      <c r="D97" s="94"/>
      <c r="E97" s="94"/>
      <c r="F97" s="95"/>
    </row>
    <row r="98" spans="1:6" ht="15.75">
      <c r="A98" s="45" t="s">
        <v>17</v>
      </c>
      <c r="B98" s="44"/>
      <c r="C98" s="96">
        <f>C97+C88+C83</f>
        <v>64</v>
      </c>
      <c r="D98" s="94"/>
      <c r="E98" s="94"/>
      <c r="F98" s="95">
        <f>SUM(C98:E98)</f>
        <v>64</v>
      </c>
    </row>
    <row r="99" spans="1:6" ht="15.75">
      <c r="A99" s="28" t="s">
        <v>410</v>
      </c>
      <c r="B99" s="29" t="s">
        <v>206</v>
      </c>
      <c r="C99" s="96">
        <f>C97+C88+C83+C74+C59+C50+C25+C24</f>
        <v>24861</v>
      </c>
      <c r="D99" s="96"/>
      <c r="E99" s="96"/>
      <c r="F99" s="96">
        <f>F97+F88+F83+F74+F59+F50+F25+F24</f>
        <v>24861</v>
      </c>
    </row>
    <row r="100" spans="1:25" ht="15">
      <c r="A100" s="10" t="s">
        <v>403</v>
      </c>
      <c r="B100" s="4" t="s">
        <v>207</v>
      </c>
      <c r="C100" s="97"/>
      <c r="D100" s="97"/>
      <c r="E100" s="97"/>
      <c r="F100" s="98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208</v>
      </c>
      <c r="B101" s="4" t="s">
        <v>209</v>
      </c>
      <c r="C101" s="97"/>
      <c r="D101" s="97"/>
      <c r="E101" s="97"/>
      <c r="F101" s="98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0" t="s">
        <v>404</v>
      </c>
      <c r="B102" s="4" t="s">
        <v>210</v>
      </c>
      <c r="C102" s="97"/>
      <c r="D102" s="97"/>
      <c r="E102" s="97"/>
      <c r="F102" s="98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6"/>
      <c r="Y102" s="16"/>
    </row>
    <row r="103" spans="1:25" ht="15">
      <c r="A103" s="12" t="s">
        <v>372</v>
      </c>
      <c r="B103" s="6" t="s">
        <v>211</v>
      </c>
      <c r="C103" s="99"/>
      <c r="D103" s="99"/>
      <c r="E103" s="99"/>
      <c r="F103" s="100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6"/>
      <c r="Y103" s="16"/>
    </row>
    <row r="104" spans="1:25" ht="15">
      <c r="A104" s="30" t="s">
        <v>405</v>
      </c>
      <c r="B104" s="4" t="s">
        <v>212</v>
      </c>
      <c r="C104" s="101"/>
      <c r="D104" s="101"/>
      <c r="E104" s="101"/>
      <c r="F104" s="102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30" t="s">
        <v>375</v>
      </c>
      <c r="B105" s="4" t="s">
        <v>213</v>
      </c>
      <c r="C105" s="101"/>
      <c r="D105" s="101"/>
      <c r="E105" s="101"/>
      <c r="F105" s="102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6"/>
      <c r="Y105" s="16"/>
    </row>
    <row r="106" spans="1:25" ht="15">
      <c r="A106" s="10" t="s">
        <v>214</v>
      </c>
      <c r="B106" s="4" t="s">
        <v>215</v>
      </c>
      <c r="C106" s="97"/>
      <c r="D106" s="97"/>
      <c r="E106" s="97"/>
      <c r="F106" s="98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0" t="s">
        <v>406</v>
      </c>
      <c r="B107" s="4" t="s">
        <v>216</v>
      </c>
      <c r="C107" s="97"/>
      <c r="D107" s="97"/>
      <c r="E107" s="97"/>
      <c r="F107" s="98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6"/>
      <c r="Y107" s="16"/>
    </row>
    <row r="108" spans="1:25" ht="15">
      <c r="A108" s="11" t="s">
        <v>373</v>
      </c>
      <c r="B108" s="6" t="s">
        <v>217</v>
      </c>
      <c r="C108" s="103"/>
      <c r="D108" s="103"/>
      <c r="E108" s="103"/>
      <c r="F108" s="104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6"/>
      <c r="Y108" s="16"/>
    </row>
    <row r="109" spans="1:25" ht="15">
      <c r="A109" s="30" t="s">
        <v>218</v>
      </c>
      <c r="B109" s="4" t="s">
        <v>219</v>
      </c>
      <c r="C109" s="101"/>
      <c r="D109" s="101"/>
      <c r="E109" s="101"/>
      <c r="F109" s="102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30" t="s">
        <v>220</v>
      </c>
      <c r="B110" s="4" t="s">
        <v>221</v>
      </c>
      <c r="C110" s="101"/>
      <c r="D110" s="101"/>
      <c r="E110" s="101"/>
      <c r="F110" s="102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11" t="s">
        <v>222</v>
      </c>
      <c r="B111" s="6" t="s">
        <v>223</v>
      </c>
      <c r="C111" s="101"/>
      <c r="D111" s="101"/>
      <c r="E111" s="101"/>
      <c r="F111" s="102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224</v>
      </c>
      <c r="B112" s="4" t="s">
        <v>225</v>
      </c>
      <c r="C112" s="101"/>
      <c r="D112" s="101"/>
      <c r="E112" s="101"/>
      <c r="F112" s="102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226</v>
      </c>
      <c r="B113" s="4" t="s">
        <v>227</v>
      </c>
      <c r="C113" s="101"/>
      <c r="D113" s="101"/>
      <c r="E113" s="101"/>
      <c r="F113" s="102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0" t="s">
        <v>228</v>
      </c>
      <c r="B114" s="4" t="s">
        <v>229</v>
      </c>
      <c r="C114" s="101"/>
      <c r="D114" s="101"/>
      <c r="E114" s="101"/>
      <c r="F114" s="102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6"/>
      <c r="Y114" s="16"/>
    </row>
    <row r="115" spans="1:25" ht="15">
      <c r="A115" s="31" t="s">
        <v>374</v>
      </c>
      <c r="B115" s="32" t="s">
        <v>230</v>
      </c>
      <c r="C115" s="103"/>
      <c r="D115" s="103"/>
      <c r="E115" s="103"/>
      <c r="F115" s="104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6"/>
      <c r="Y115" s="16"/>
    </row>
    <row r="116" spans="1:25" ht="15">
      <c r="A116" s="30" t="s">
        <v>231</v>
      </c>
      <c r="B116" s="4" t="s">
        <v>232</v>
      </c>
      <c r="C116" s="101"/>
      <c r="D116" s="101"/>
      <c r="E116" s="101"/>
      <c r="F116" s="102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6"/>
      <c r="Y116" s="16"/>
    </row>
    <row r="117" spans="1:25" ht="15">
      <c r="A117" s="10" t="s">
        <v>233</v>
      </c>
      <c r="B117" s="4" t="s">
        <v>234</v>
      </c>
      <c r="C117" s="97"/>
      <c r="D117" s="97"/>
      <c r="E117" s="97"/>
      <c r="F117" s="98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6"/>
      <c r="Y117" s="16"/>
    </row>
    <row r="118" spans="1:25" ht="15">
      <c r="A118" s="30" t="s">
        <v>407</v>
      </c>
      <c r="B118" s="4" t="s">
        <v>235</v>
      </c>
      <c r="C118" s="101"/>
      <c r="D118" s="101"/>
      <c r="E118" s="101"/>
      <c r="F118" s="102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0" t="s">
        <v>376</v>
      </c>
      <c r="B119" s="4" t="s">
        <v>236</v>
      </c>
      <c r="C119" s="101"/>
      <c r="D119" s="101"/>
      <c r="E119" s="101"/>
      <c r="F119" s="102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6"/>
      <c r="Y119" s="16"/>
    </row>
    <row r="120" spans="1:25" ht="15">
      <c r="A120" s="31" t="s">
        <v>377</v>
      </c>
      <c r="B120" s="32" t="s">
        <v>237</v>
      </c>
      <c r="C120" s="103"/>
      <c r="D120" s="103"/>
      <c r="E120" s="103"/>
      <c r="F120" s="10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6"/>
      <c r="Y120" s="16"/>
    </row>
    <row r="121" spans="1:25" ht="15">
      <c r="A121" s="10" t="s">
        <v>238</v>
      </c>
      <c r="B121" s="4" t="s">
        <v>239</v>
      </c>
      <c r="C121" s="97"/>
      <c r="D121" s="97"/>
      <c r="E121" s="97"/>
      <c r="F121" s="98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6"/>
      <c r="Y121" s="16"/>
    </row>
    <row r="122" spans="1:25" ht="15.75">
      <c r="A122" s="33" t="s">
        <v>411</v>
      </c>
      <c r="B122" s="34" t="s">
        <v>240</v>
      </c>
      <c r="C122" s="103"/>
      <c r="D122" s="103"/>
      <c r="E122" s="103"/>
      <c r="F122" s="104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6"/>
      <c r="Y122" s="16"/>
    </row>
    <row r="123" spans="1:25" ht="15.75">
      <c r="A123" s="37" t="s">
        <v>447</v>
      </c>
      <c r="B123" s="38"/>
      <c r="C123" s="96">
        <f>C122+C99</f>
        <v>24861</v>
      </c>
      <c r="D123" s="96"/>
      <c r="E123" s="96"/>
      <c r="F123" s="96">
        <f>F122+F99</f>
        <v>24861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2:25" ht="1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2/2016. (II. 24.)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5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94" t="s">
        <v>452</v>
      </c>
      <c r="B1" s="195"/>
      <c r="C1" s="195"/>
      <c r="D1" s="195"/>
      <c r="E1" s="195"/>
      <c r="F1" s="196"/>
    </row>
    <row r="2" spans="1:6" ht="23.25" customHeight="1">
      <c r="A2" s="197" t="s">
        <v>15</v>
      </c>
      <c r="B2" s="198"/>
      <c r="C2" s="198"/>
      <c r="D2" s="198"/>
      <c r="E2" s="198"/>
      <c r="F2" s="196"/>
    </row>
    <row r="3" ht="18">
      <c r="A3" s="63"/>
    </row>
    <row r="4" ht="15">
      <c r="A4" t="s">
        <v>22</v>
      </c>
    </row>
    <row r="5" spans="1:6" ht="45">
      <c r="A5" s="1" t="s">
        <v>69</v>
      </c>
      <c r="B5" s="2" t="s">
        <v>48</v>
      </c>
      <c r="C5" s="65" t="s">
        <v>19</v>
      </c>
      <c r="D5" s="65" t="s">
        <v>20</v>
      </c>
      <c r="E5" s="65" t="s">
        <v>21</v>
      </c>
      <c r="F5" s="66" t="s">
        <v>45</v>
      </c>
    </row>
    <row r="6" spans="1:6" ht="15" customHeight="1" hidden="1">
      <c r="A6" s="24" t="s">
        <v>241</v>
      </c>
      <c r="B6" s="5" t="s">
        <v>242</v>
      </c>
      <c r="C6" s="20"/>
      <c r="D6" s="20"/>
      <c r="E6" s="20"/>
      <c r="F6" s="20"/>
    </row>
    <row r="7" spans="1:6" ht="15" customHeight="1" hidden="1">
      <c r="A7" s="4" t="s">
        <v>243</v>
      </c>
      <c r="B7" s="5" t="s">
        <v>244</v>
      </c>
      <c r="C7" s="20"/>
      <c r="D7" s="20"/>
      <c r="E7" s="20"/>
      <c r="F7" s="20"/>
    </row>
    <row r="8" spans="1:6" ht="15" customHeight="1" hidden="1">
      <c r="A8" s="4" t="s">
        <v>245</v>
      </c>
      <c r="B8" s="5" t="s">
        <v>246</v>
      </c>
      <c r="C8" s="20"/>
      <c r="D8" s="20"/>
      <c r="E8" s="20"/>
      <c r="F8" s="20"/>
    </row>
    <row r="9" spans="1:6" ht="15" customHeight="1" hidden="1">
      <c r="A9" s="4" t="s">
        <v>247</v>
      </c>
      <c r="B9" s="5" t="s">
        <v>248</v>
      </c>
      <c r="C9" s="20"/>
      <c r="D9" s="20"/>
      <c r="E9" s="20"/>
      <c r="F9" s="20"/>
    </row>
    <row r="10" spans="1:6" ht="15" customHeight="1" hidden="1">
      <c r="A10" s="4" t="s">
        <v>249</v>
      </c>
      <c r="B10" s="5" t="s">
        <v>250</v>
      </c>
      <c r="C10" s="20"/>
      <c r="D10" s="20"/>
      <c r="E10" s="20"/>
      <c r="F10" s="20"/>
    </row>
    <row r="11" spans="1:6" ht="15" customHeight="1" hidden="1">
      <c r="A11" s="4" t="s">
        <v>251</v>
      </c>
      <c r="B11" s="5" t="s">
        <v>252</v>
      </c>
      <c r="C11" s="20"/>
      <c r="D11" s="20"/>
      <c r="E11" s="20"/>
      <c r="F11" s="20"/>
    </row>
    <row r="12" spans="1:6" ht="15" customHeight="1">
      <c r="A12" s="6" t="s">
        <v>449</v>
      </c>
      <c r="B12" s="7" t="s">
        <v>253</v>
      </c>
      <c r="C12" s="59"/>
      <c r="D12" s="59"/>
      <c r="E12" s="59"/>
      <c r="F12" s="59"/>
    </row>
    <row r="13" spans="1:6" ht="15" customHeight="1">
      <c r="A13" s="4" t="s">
        <v>254</v>
      </c>
      <c r="B13" s="5" t="s">
        <v>255</v>
      </c>
      <c r="C13" s="61"/>
      <c r="D13" s="61"/>
      <c r="E13" s="61"/>
      <c r="F13" s="61"/>
    </row>
    <row r="14" spans="1:6" ht="15" customHeight="1">
      <c r="A14" s="4" t="s">
        <v>256</v>
      </c>
      <c r="B14" s="5" t="s">
        <v>257</v>
      </c>
      <c r="C14" s="61"/>
      <c r="D14" s="61"/>
      <c r="E14" s="61"/>
      <c r="F14" s="61"/>
    </row>
    <row r="15" spans="1:6" ht="15" customHeight="1">
      <c r="A15" s="4" t="s">
        <v>412</v>
      </c>
      <c r="B15" s="5" t="s">
        <v>258</v>
      </c>
      <c r="C15" s="61"/>
      <c r="D15" s="61"/>
      <c r="E15" s="61"/>
      <c r="F15" s="61"/>
    </row>
    <row r="16" spans="1:6" ht="15" customHeight="1">
      <c r="A16" s="4" t="s">
        <v>413</v>
      </c>
      <c r="B16" s="5" t="s">
        <v>259</v>
      </c>
      <c r="C16" s="61"/>
      <c r="D16" s="61"/>
      <c r="E16" s="61"/>
      <c r="F16" s="61"/>
    </row>
    <row r="17" spans="1:6" ht="15" customHeight="1">
      <c r="A17" s="4" t="s">
        <v>414</v>
      </c>
      <c r="B17" s="5" t="s">
        <v>260</v>
      </c>
      <c r="C17" s="61"/>
      <c r="D17" s="61"/>
      <c r="E17" s="61"/>
      <c r="F17" s="61"/>
    </row>
    <row r="18" spans="1:6" ht="15" customHeight="1">
      <c r="A18" s="32" t="s">
        <v>450</v>
      </c>
      <c r="B18" s="42" t="s">
        <v>261</v>
      </c>
      <c r="C18" s="59"/>
      <c r="D18" s="59"/>
      <c r="E18" s="59"/>
      <c r="F18" s="59"/>
    </row>
    <row r="19" spans="1:6" ht="15" customHeight="1">
      <c r="A19" s="4" t="s">
        <v>418</v>
      </c>
      <c r="B19" s="5" t="s">
        <v>270</v>
      </c>
      <c r="C19" s="61"/>
      <c r="D19" s="61"/>
      <c r="E19" s="61"/>
      <c r="F19" s="61"/>
    </row>
    <row r="20" spans="1:6" ht="15" customHeight="1">
      <c r="A20" s="4" t="s">
        <v>419</v>
      </c>
      <c r="B20" s="5" t="s">
        <v>271</v>
      </c>
      <c r="C20" s="61"/>
      <c r="D20" s="61"/>
      <c r="E20" s="61"/>
      <c r="F20" s="61"/>
    </row>
    <row r="21" spans="1:6" ht="15" customHeight="1">
      <c r="A21" s="6" t="s">
        <v>1</v>
      </c>
      <c r="B21" s="7" t="s">
        <v>272</v>
      </c>
      <c r="C21" s="61"/>
      <c r="D21" s="61"/>
      <c r="E21" s="61"/>
      <c r="F21" s="61"/>
    </row>
    <row r="22" spans="1:6" ht="15" customHeight="1">
      <c r="A22" s="4" t="s">
        <v>420</v>
      </c>
      <c r="B22" s="5" t="s">
        <v>273</v>
      </c>
      <c r="C22" s="61"/>
      <c r="D22" s="61"/>
      <c r="E22" s="61"/>
      <c r="F22" s="61"/>
    </row>
    <row r="23" spans="1:6" ht="15" customHeight="1">
      <c r="A23" s="4" t="s">
        <v>421</v>
      </c>
      <c r="B23" s="5" t="s">
        <v>274</v>
      </c>
      <c r="C23" s="61"/>
      <c r="D23" s="61"/>
      <c r="E23" s="61"/>
      <c r="F23" s="61"/>
    </row>
    <row r="24" spans="1:6" ht="15" customHeight="1">
      <c r="A24" s="4" t="s">
        <v>422</v>
      </c>
      <c r="B24" s="5" t="s">
        <v>275</v>
      </c>
      <c r="C24" s="61"/>
      <c r="D24" s="61"/>
      <c r="E24" s="61"/>
      <c r="F24" s="61"/>
    </row>
    <row r="25" spans="1:6" ht="15" customHeight="1">
      <c r="A25" s="4" t="s">
        <v>423</v>
      </c>
      <c r="B25" s="5" t="s">
        <v>276</v>
      </c>
      <c r="C25" s="61"/>
      <c r="D25" s="61"/>
      <c r="E25" s="61"/>
      <c r="F25" s="61"/>
    </row>
    <row r="26" spans="1:6" ht="15" customHeight="1">
      <c r="A26" s="4" t="s">
        <v>424</v>
      </c>
      <c r="B26" s="5" t="s">
        <v>277</v>
      </c>
      <c r="C26" s="61"/>
      <c r="D26" s="61"/>
      <c r="E26" s="61"/>
      <c r="F26" s="61"/>
    </row>
    <row r="27" spans="1:6" ht="15" customHeight="1">
      <c r="A27" s="4" t="s">
        <v>278</v>
      </c>
      <c r="B27" s="5" t="s">
        <v>279</v>
      </c>
      <c r="C27" s="61"/>
      <c r="D27" s="61"/>
      <c r="E27" s="61"/>
      <c r="F27" s="61"/>
    </row>
    <row r="28" spans="1:6" ht="15" customHeight="1">
      <c r="A28" s="4" t="s">
        <v>425</v>
      </c>
      <c r="B28" s="5" t="s">
        <v>280</v>
      </c>
      <c r="C28" s="61"/>
      <c r="D28" s="61"/>
      <c r="E28" s="61"/>
      <c r="F28" s="61"/>
    </row>
    <row r="29" spans="1:6" ht="15" customHeight="1">
      <c r="A29" s="4" t="s">
        <v>426</v>
      </c>
      <c r="B29" s="5" t="s">
        <v>281</v>
      </c>
      <c r="C29" s="61"/>
      <c r="D29" s="61"/>
      <c r="E29" s="61"/>
      <c r="F29" s="61"/>
    </row>
    <row r="30" spans="1:6" ht="15" customHeight="1">
      <c r="A30" s="6" t="s">
        <v>2</v>
      </c>
      <c r="B30" s="7" t="s">
        <v>282</v>
      </c>
      <c r="C30" s="61"/>
      <c r="D30" s="61"/>
      <c r="E30" s="61"/>
      <c r="F30" s="61"/>
    </row>
    <row r="31" spans="1:6" ht="15" customHeight="1">
      <c r="A31" s="4" t="s">
        <v>427</v>
      </c>
      <c r="B31" s="5" t="s">
        <v>283</v>
      </c>
      <c r="C31" s="61"/>
      <c r="D31" s="61"/>
      <c r="E31" s="61"/>
      <c r="F31" s="61"/>
    </row>
    <row r="32" spans="1:6" ht="15" customHeight="1">
      <c r="A32" s="32" t="s">
        <v>3</v>
      </c>
      <c r="B32" s="42" t="s">
        <v>284</v>
      </c>
      <c r="C32" s="59"/>
      <c r="D32" s="59"/>
      <c r="E32" s="59"/>
      <c r="F32" s="59"/>
    </row>
    <row r="33" spans="1:6" ht="15" customHeight="1" hidden="1">
      <c r="A33" s="10" t="s">
        <v>285</v>
      </c>
      <c r="B33" s="5" t="s">
        <v>286</v>
      </c>
      <c r="C33" s="61"/>
      <c r="D33" s="61"/>
      <c r="E33" s="61"/>
      <c r="F33" s="61"/>
    </row>
    <row r="34" spans="1:6" ht="15" customHeight="1" hidden="1">
      <c r="A34" s="10" t="s">
        <v>428</v>
      </c>
      <c r="B34" s="5" t="s">
        <v>287</v>
      </c>
      <c r="C34" s="61"/>
      <c r="D34" s="61"/>
      <c r="E34" s="61"/>
      <c r="F34" s="61"/>
    </row>
    <row r="35" spans="1:6" ht="15" customHeight="1" hidden="1">
      <c r="A35" s="10" t="s">
        <v>429</v>
      </c>
      <c r="B35" s="5" t="s">
        <v>288</v>
      </c>
      <c r="C35" s="61"/>
      <c r="D35" s="61"/>
      <c r="E35" s="61"/>
      <c r="F35" s="61"/>
    </row>
    <row r="36" spans="1:6" ht="15" customHeight="1" hidden="1">
      <c r="A36" s="10" t="s">
        <v>430</v>
      </c>
      <c r="B36" s="5" t="s">
        <v>289</v>
      </c>
      <c r="C36" s="61"/>
      <c r="D36" s="61"/>
      <c r="E36" s="61"/>
      <c r="F36" s="61"/>
    </row>
    <row r="37" spans="1:6" ht="15" customHeight="1" hidden="1">
      <c r="A37" s="10" t="s">
        <v>291</v>
      </c>
      <c r="B37" s="5" t="s">
        <v>292</v>
      </c>
      <c r="C37" s="61"/>
      <c r="D37" s="61"/>
      <c r="E37" s="61"/>
      <c r="F37" s="61"/>
    </row>
    <row r="38" spans="1:6" ht="15" customHeight="1" hidden="1">
      <c r="A38" s="10" t="s">
        <v>293</v>
      </c>
      <c r="B38" s="5" t="s">
        <v>294</v>
      </c>
      <c r="C38" s="61"/>
      <c r="D38" s="61"/>
      <c r="E38" s="61"/>
      <c r="F38" s="61"/>
    </row>
    <row r="39" spans="1:6" ht="15" customHeight="1" hidden="1">
      <c r="A39" s="10" t="s">
        <v>295</v>
      </c>
      <c r="B39" s="5" t="s">
        <v>296</v>
      </c>
      <c r="C39" s="61"/>
      <c r="D39" s="61"/>
      <c r="E39" s="61"/>
      <c r="F39" s="61"/>
    </row>
    <row r="40" spans="1:6" ht="15" customHeight="1" hidden="1">
      <c r="A40" s="10" t="s">
        <v>431</v>
      </c>
      <c r="B40" s="5" t="s">
        <v>297</v>
      </c>
      <c r="C40" s="61"/>
      <c r="D40" s="61"/>
      <c r="E40" s="61"/>
      <c r="F40" s="61"/>
    </row>
    <row r="41" spans="1:6" ht="15" customHeight="1" hidden="1">
      <c r="A41" s="10" t="s">
        <v>432</v>
      </c>
      <c r="B41" s="5" t="s">
        <v>298</v>
      </c>
      <c r="C41" s="61"/>
      <c r="D41" s="61"/>
      <c r="E41" s="61"/>
      <c r="F41" s="61"/>
    </row>
    <row r="42" spans="1:6" ht="15" customHeight="1" hidden="1">
      <c r="A42" s="10" t="s">
        <v>433</v>
      </c>
      <c r="B42" s="5" t="s">
        <v>299</v>
      </c>
      <c r="C42" s="61"/>
      <c r="D42" s="61"/>
      <c r="E42" s="61"/>
      <c r="F42" s="61"/>
    </row>
    <row r="43" spans="1:6" ht="15" customHeight="1">
      <c r="A43" s="41" t="s">
        <v>4</v>
      </c>
      <c r="B43" s="42" t="s">
        <v>300</v>
      </c>
      <c r="C43" s="59">
        <v>3903</v>
      </c>
      <c r="D43" s="59"/>
      <c r="E43" s="59"/>
      <c r="F43" s="59">
        <f>SUM(C43:E43)</f>
        <v>3903</v>
      </c>
    </row>
    <row r="44" spans="1:6" ht="15" customHeight="1">
      <c r="A44" s="10" t="s">
        <v>309</v>
      </c>
      <c r="B44" s="5" t="s">
        <v>310</v>
      </c>
      <c r="C44" s="61"/>
      <c r="D44" s="61"/>
      <c r="E44" s="61"/>
      <c r="F44" s="61"/>
    </row>
    <row r="45" spans="1:6" ht="15" customHeight="1">
      <c r="A45" s="4" t="s">
        <v>437</v>
      </c>
      <c r="B45" s="5" t="s">
        <v>311</v>
      </c>
      <c r="C45" s="61"/>
      <c r="D45" s="61"/>
      <c r="E45" s="61"/>
      <c r="F45" s="61"/>
    </row>
    <row r="46" spans="1:6" ht="15" customHeight="1">
      <c r="A46" s="10" t="s">
        <v>438</v>
      </c>
      <c r="B46" s="5" t="s">
        <v>312</v>
      </c>
      <c r="C46" s="61"/>
      <c r="D46" s="61"/>
      <c r="E46" s="61"/>
      <c r="F46" s="61"/>
    </row>
    <row r="47" spans="1:6" ht="15" customHeight="1">
      <c r="A47" s="32" t="s">
        <v>6</v>
      </c>
      <c r="B47" s="42" t="s">
        <v>313</v>
      </c>
      <c r="C47" s="59"/>
      <c r="D47" s="59"/>
      <c r="E47" s="59"/>
      <c r="F47" s="59"/>
    </row>
    <row r="48" spans="1:6" ht="15" customHeight="1">
      <c r="A48" s="45" t="s">
        <v>18</v>
      </c>
      <c r="B48" s="76"/>
      <c r="C48" s="59">
        <f>C47+C43+C32+C18</f>
        <v>3903</v>
      </c>
      <c r="D48" s="59"/>
      <c r="E48" s="59"/>
      <c r="F48" s="59">
        <f>SUM(C48:E48)</f>
        <v>3903</v>
      </c>
    </row>
    <row r="49" spans="1:6" ht="15" customHeight="1">
      <c r="A49" s="4" t="s">
        <v>262</v>
      </c>
      <c r="B49" s="5" t="s">
        <v>263</v>
      </c>
      <c r="C49" s="61"/>
      <c r="D49" s="61"/>
      <c r="E49" s="61"/>
      <c r="F49" s="61"/>
    </row>
    <row r="50" spans="1:6" ht="15" customHeight="1">
      <c r="A50" s="4" t="s">
        <v>264</v>
      </c>
      <c r="B50" s="5" t="s">
        <v>265</v>
      </c>
      <c r="C50" s="61"/>
      <c r="D50" s="61"/>
      <c r="E50" s="61"/>
      <c r="F50" s="61"/>
    </row>
    <row r="51" spans="1:6" ht="15" customHeight="1">
      <c r="A51" s="4" t="s">
        <v>415</v>
      </c>
      <c r="B51" s="5" t="s">
        <v>266</v>
      </c>
      <c r="C51" s="61"/>
      <c r="D51" s="61"/>
      <c r="E51" s="61"/>
      <c r="F51" s="61"/>
    </row>
    <row r="52" spans="1:6" ht="15" customHeight="1">
      <c r="A52" s="4" t="s">
        <v>416</v>
      </c>
      <c r="B52" s="5" t="s">
        <v>267</v>
      </c>
      <c r="C52" s="61"/>
      <c r="D52" s="61"/>
      <c r="E52" s="61"/>
      <c r="F52" s="61"/>
    </row>
    <row r="53" spans="1:6" ht="15" customHeight="1">
      <c r="A53" s="4" t="s">
        <v>417</v>
      </c>
      <c r="B53" s="5" t="s">
        <v>268</v>
      </c>
      <c r="C53" s="61"/>
      <c r="D53" s="61"/>
      <c r="E53" s="61"/>
      <c r="F53" s="61"/>
    </row>
    <row r="54" spans="1:6" ht="15" customHeight="1">
      <c r="A54" s="32" t="s">
        <v>0</v>
      </c>
      <c r="B54" s="42" t="s">
        <v>269</v>
      </c>
      <c r="C54" s="61"/>
      <c r="D54" s="61"/>
      <c r="E54" s="61"/>
      <c r="F54" s="61"/>
    </row>
    <row r="55" spans="1:6" ht="15" customHeight="1">
      <c r="A55" s="32" t="s">
        <v>5</v>
      </c>
      <c r="B55" s="42" t="s">
        <v>308</v>
      </c>
      <c r="C55" s="59"/>
      <c r="D55" s="59"/>
      <c r="E55" s="59"/>
      <c r="F55" s="59"/>
    </row>
    <row r="56" spans="1:6" ht="15" customHeight="1">
      <c r="A56" s="10" t="s">
        <v>314</v>
      </c>
      <c r="B56" s="5" t="s">
        <v>315</v>
      </c>
      <c r="C56" s="61"/>
      <c r="D56" s="61"/>
      <c r="E56" s="61"/>
      <c r="F56" s="61"/>
    </row>
    <row r="57" spans="1:6" ht="15" customHeight="1">
      <c r="A57" s="4" t="s">
        <v>439</v>
      </c>
      <c r="B57" s="5" t="s">
        <v>316</v>
      </c>
      <c r="C57" s="61"/>
      <c r="D57" s="61"/>
      <c r="E57" s="61"/>
      <c r="F57" s="61"/>
    </row>
    <row r="58" spans="1:6" ht="15" customHeight="1">
      <c r="A58" s="10" t="s">
        <v>440</v>
      </c>
      <c r="B58" s="5" t="s">
        <v>317</v>
      </c>
      <c r="C58" s="61"/>
      <c r="D58" s="61"/>
      <c r="E58" s="61"/>
      <c r="F58" s="61"/>
    </row>
    <row r="59" spans="1:6" ht="15" customHeight="1">
      <c r="A59" s="32" t="s">
        <v>8</v>
      </c>
      <c r="B59" s="42" t="s">
        <v>318</v>
      </c>
      <c r="C59" s="59"/>
      <c r="D59" s="59"/>
      <c r="E59" s="59"/>
      <c r="F59" s="59"/>
    </row>
    <row r="60" spans="1:6" ht="15" customHeight="1">
      <c r="A60" s="45" t="s">
        <v>17</v>
      </c>
      <c r="B60" s="76"/>
      <c r="C60" s="59">
        <f>C55+C54+C59</f>
        <v>0</v>
      </c>
      <c r="D60" s="59"/>
      <c r="E60" s="59"/>
      <c r="F60" s="59">
        <f>SUM(C60:E60)</f>
        <v>0</v>
      </c>
    </row>
    <row r="61" spans="1:6" ht="15.75">
      <c r="A61" s="39" t="s">
        <v>7</v>
      </c>
      <c r="B61" s="28" t="s">
        <v>319</v>
      </c>
      <c r="C61" s="59">
        <f>C60+C48</f>
        <v>3903</v>
      </c>
      <c r="D61" s="59"/>
      <c r="E61" s="59"/>
      <c r="F61" s="59">
        <f>SUM(C61:E61)</f>
        <v>3903</v>
      </c>
    </row>
    <row r="62" spans="1:6" ht="15.75">
      <c r="A62" s="70" t="s">
        <v>451</v>
      </c>
      <c r="B62" s="75"/>
      <c r="C62" s="61">
        <f>C48-'kiadások működés Könyvtár'!C74</f>
        <v>-24306</v>
      </c>
      <c r="D62" s="61"/>
      <c r="E62" s="61"/>
      <c r="F62" s="61">
        <f>SUM(C62:E62)</f>
        <v>-24306</v>
      </c>
    </row>
    <row r="63" spans="1:6" ht="15.75">
      <c r="A63" s="70" t="s">
        <v>29</v>
      </c>
      <c r="B63" s="48"/>
      <c r="C63" s="61">
        <f>C60-'kiadások működés Könyvtár'!C97</f>
        <v>-900</v>
      </c>
      <c r="D63" s="61"/>
      <c r="E63" s="61"/>
      <c r="F63" s="61">
        <f>SUM(C63:E63)</f>
        <v>-900</v>
      </c>
    </row>
    <row r="64" spans="1:6" ht="15" hidden="1">
      <c r="A64" s="30" t="s">
        <v>441</v>
      </c>
      <c r="B64" s="4" t="s">
        <v>320</v>
      </c>
      <c r="C64" s="61"/>
      <c r="D64" s="61"/>
      <c r="E64" s="61"/>
      <c r="F64" s="61"/>
    </row>
    <row r="65" spans="1:6" ht="15" hidden="1">
      <c r="A65" s="10" t="s">
        <v>321</v>
      </c>
      <c r="B65" s="4" t="s">
        <v>322</v>
      </c>
      <c r="C65" s="61"/>
      <c r="D65" s="61"/>
      <c r="E65" s="61"/>
      <c r="F65" s="61"/>
    </row>
    <row r="66" spans="1:6" ht="15" hidden="1">
      <c r="A66" s="30" t="s">
        <v>442</v>
      </c>
      <c r="B66" s="4" t="s">
        <v>323</v>
      </c>
      <c r="C66" s="61"/>
      <c r="D66" s="61"/>
      <c r="E66" s="61"/>
      <c r="F66" s="61"/>
    </row>
    <row r="67" spans="1:6" ht="15">
      <c r="A67" s="12" t="s">
        <v>9</v>
      </c>
      <c r="B67" s="6" t="s">
        <v>324</v>
      </c>
      <c r="C67" s="61"/>
      <c r="D67" s="61"/>
      <c r="E67" s="61"/>
      <c r="F67" s="61"/>
    </row>
    <row r="68" spans="1:6" ht="15" hidden="1">
      <c r="A68" s="10" t="s">
        <v>443</v>
      </c>
      <c r="B68" s="4" t="s">
        <v>325</v>
      </c>
      <c r="C68" s="61"/>
      <c r="D68" s="61"/>
      <c r="E68" s="61"/>
      <c r="F68" s="61"/>
    </row>
    <row r="69" spans="1:6" ht="15" hidden="1">
      <c r="A69" s="30" t="s">
        <v>326</v>
      </c>
      <c r="B69" s="4" t="s">
        <v>327</v>
      </c>
      <c r="C69" s="61"/>
      <c r="D69" s="61"/>
      <c r="E69" s="61"/>
      <c r="F69" s="61"/>
    </row>
    <row r="70" spans="1:6" ht="15" hidden="1">
      <c r="A70" s="10" t="s">
        <v>444</v>
      </c>
      <c r="B70" s="4" t="s">
        <v>328</v>
      </c>
      <c r="C70" s="61"/>
      <c r="D70" s="61"/>
      <c r="E70" s="61"/>
      <c r="F70" s="61"/>
    </row>
    <row r="71" spans="1:6" ht="15" hidden="1">
      <c r="A71" s="30" t="s">
        <v>329</v>
      </c>
      <c r="B71" s="4" t="s">
        <v>330</v>
      </c>
      <c r="C71" s="61"/>
      <c r="D71" s="61"/>
      <c r="E71" s="61"/>
      <c r="F71" s="61"/>
    </row>
    <row r="72" spans="1:6" ht="15">
      <c r="A72" s="11" t="s">
        <v>10</v>
      </c>
      <c r="B72" s="6" t="s">
        <v>331</v>
      </c>
      <c r="C72" s="61"/>
      <c r="D72" s="61"/>
      <c r="E72" s="61"/>
      <c r="F72" s="61"/>
    </row>
    <row r="73" spans="1:6" ht="15" hidden="1">
      <c r="A73" s="4" t="s">
        <v>26</v>
      </c>
      <c r="B73" s="4" t="s">
        <v>332</v>
      </c>
      <c r="C73" s="61"/>
      <c r="D73" s="61"/>
      <c r="E73" s="61"/>
      <c r="F73" s="61"/>
    </row>
    <row r="74" spans="1:6" ht="15" hidden="1">
      <c r="A74" s="4" t="s">
        <v>27</v>
      </c>
      <c r="B74" s="4" t="s">
        <v>332</v>
      </c>
      <c r="C74" s="61"/>
      <c r="D74" s="61"/>
      <c r="E74" s="61"/>
      <c r="F74" s="61"/>
    </row>
    <row r="75" spans="1:6" ht="15" hidden="1">
      <c r="A75" s="4" t="s">
        <v>24</v>
      </c>
      <c r="B75" s="4" t="s">
        <v>333</v>
      </c>
      <c r="C75" s="61"/>
      <c r="D75" s="61"/>
      <c r="E75" s="61"/>
      <c r="F75" s="61"/>
    </row>
    <row r="76" spans="1:6" ht="15" hidden="1">
      <c r="A76" s="4" t="s">
        <v>25</v>
      </c>
      <c r="B76" s="4" t="s">
        <v>333</v>
      </c>
      <c r="C76" s="61"/>
      <c r="D76" s="61"/>
      <c r="E76" s="61"/>
      <c r="F76" s="61"/>
    </row>
    <row r="77" spans="1:6" ht="15">
      <c r="A77" s="6" t="s">
        <v>11</v>
      </c>
      <c r="B77" s="6" t="s">
        <v>334</v>
      </c>
      <c r="C77" s="61">
        <v>821</v>
      </c>
      <c r="D77" s="61"/>
      <c r="E77" s="61"/>
      <c r="F77" s="61">
        <f>SUM(C77:E77)</f>
        <v>821</v>
      </c>
    </row>
    <row r="78" spans="1:6" ht="15">
      <c r="A78" s="30" t="s">
        <v>335</v>
      </c>
      <c r="B78" s="4" t="s">
        <v>336</v>
      </c>
      <c r="C78" s="61"/>
      <c r="D78" s="61"/>
      <c r="E78" s="61"/>
      <c r="F78" s="61"/>
    </row>
    <row r="79" spans="1:6" ht="15">
      <c r="A79" s="30" t="s">
        <v>337</v>
      </c>
      <c r="B79" s="4" t="s">
        <v>338</v>
      </c>
      <c r="C79" s="61"/>
      <c r="D79" s="61"/>
      <c r="E79" s="61"/>
      <c r="F79" s="61"/>
    </row>
    <row r="80" spans="1:6" ht="15">
      <c r="A80" s="30" t="s">
        <v>339</v>
      </c>
      <c r="B80" s="4" t="s">
        <v>340</v>
      </c>
      <c r="C80" s="61">
        <v>24385</v>
      </c>
      <c r="D80" s="61"/>
      <c r="E80" s="61"/>
      <c r="F80" s="61">
        <f>SUM(C80:E80)</f>
        <v>24385</v>
      </c>
    </row>
    <row r="81" spans="1:6" ht="15">
      <c r="A81" s="30" t="s">
        <v>341</v>
      </c>
      <c r="B81" s="4" t="s">
        <v>342</v>
      </c>
      <c r="C81" s="61"/>
      <c r="D81" s="61"/>
      <c r="E81" s="61"/>
      <c r="F81" s="61"/>
    </row>
    <row r="82" spans="1:6" ht="15">
      <c r="A82" s="10" t="s">
        <v>445</v>
      </c>
      <c r="B82" s="4" t="s">
        <v>343</v>
      </c>
      <c r="C82" s="61"/>
      <c r="D82" s="61"/>
      <c r="E82" s="61"/>
      <c r="F82" s="61"/>
    </row>
    <row r="83" spans="1:6" ht="15">
      <c r="A83" s="12" t="s">
        <v>12</v>
      </c>
      <c r="B83" s="6" t="s">
        <v>344</v>
      </c>
      <c r="C83" s="59">
        <f>SUM(C77:C82)</f>
        <v>25206</v>
      </c>
      <c r="D83" s="59"/>
      <c r="E83" s="59"/>
      <c r="F83" s="59">
        <f>SUM(F77:F82)</f>
        <v>25206</v>
      </c>
    </row>
    <row r="84" spans="1:6" ht="15">
      <c r="A84" s="10" t="s">
        <v>345</v>
      </c>
      <c r="B84" s="4" t="s">
        <v>346</v>
      </c>
      <c r="C84" s="61"/>
      <c r="D84" s="61"/>
      <c r="E84" s="61"/>
      <c r="F84" s="61"/>
    </row>
    <row r="85" spans="1:6" ht="15">
      <c r="A85" s="10" t="s">
        <v>347</v>
      </c>
      <c r="B85" s="4" t="s">
        <v>348</v>
      </c>
      <c r="C85" s="61"/>
      <c r="D85" s="61"/>
      <c r="E85" s="61"/>
      <c r="F85" s="61"/>
    </row>
    <row r="86" spans="1:6" ht="15">
      <c r="A86" s="30" t="s">
        <v>349</v>
      </c>
      <c r="B86" s="4" t="s">
        <v>350</v>
      </c>
      <c r="C86" s="61"/>
      <c r="D86" s="61"/>
      <c r="E86" s="61"/>
      <c r="F86" s="61"/>
    </row>
    <row r="87" spans="1:6" ht="15">
      <c r="A87" s="30" t="s">
        <v>446</v>
      </c>
      <c r="B87" s="4" t="s">
        <v>351</v>
      </c>
      <c r="C87" s="61"/>
      <c r="D87" s="61"/>
      <c r="E87" s="61"/>
      <c r="F87" s="61"/>
    </row>
    <row r="88" spans="1:6" ht="15">
      <c r="A88" s="11" t="s">
        <v>13</v>
      </c>
      <c r="B88" s="6" t="s">
        <v>352</v>
      </c>
      <c r="C88" s="61"/>
      <c r="D88" s="61"/>
      <c r="E88" s="61"/>
      <c r="F88" s="61"/>
    </row>
    <row r="89" spans="1:6" ht="15">
      <c r="A89" s="12" t="s">
        <v>353</v>
      </c>
      <c r="B89" s="6" t="s">
        <v>354</v>
      </c>
      <c r="C89" s="61"/>
      <c r="D89" s="61"/>
      <c r="E89" s="61"/>
      <c r="F89" s="61"/>
    </row>
    <row r="90" spans="1:6" ht="15.75">
      <c r="A90" s="33" t="s">
        <v>14</v>
      </c>
      <c r="B90" s="34" t="s">
        <v>355</v>
      </c>
      <c r="C90" s="59">
        <f>SUM(C83:C89)</f>
        <v>25206</v>
      </c>
      <c r="D90" s="59"/>
      <c r="E90" s="59"/>
      <c r="F90" s="59">
        <f>SUM(F83:F89)</f>
        <v>25206</v>
      </c>
    </row>
    <row r="91" spans="1:6" ht="15.75">
      <c r="A91" s="68" t="s">
        <v>448</v>
      </c>
      <c r="B91" s="69"/>
      <c r="C91" s="59">
        <f>C61+C90</f>
        <v>29109</v>
      </c>
      <c r="D91" s="59"/>
      <c r="E91" s="59"/>
      <c r="F91" s="59">
        <f>F90+F61</f>
        <v>29109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2/2016.(II.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3">
      <selection activeCell="C29" sqref="C2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94" t="s">
        <v>452</v>
      </c>
      <c r="B1" s="198"/>
      <c r="C1" s="198"/>
      <c r="D1" s="198"/>
      <c r="E1" s="198"/>
      <c r="F1" s="196"/>
    </row>
    <row r="2" spans="1:6" ht="19.5" customHeight="1">
      <c r="A2" s="197" t="s">
        <v>16</v>
      </c>
      <c r="B2" s="198"/>
      <c r="C2" s="198"/>
      <c r="D2" s="198"/>
      <c r="E2" s="198"/>
      <c r="F2" s="196"/>
    </row>
    <row r="3" ht="18">
      <c r="A3" s="63"/>
    </row>
    <row r="4" ht="15">
      <c r="A4" s="64" t="s">
        <v>22</v>
      </c>
    </row>
    <row r="5" spans="1:6" ht="45">
      <c r="A5" s="1" t="s">
        <v>69</v>
      </c>
      <c r="B5" s="2" t="s">
        <v>70</v>
      </c>
      <c r="C5" s="65" t="s">
        <v>19</v>
      </c>
      <c r="D5" s="65" t="s">
        <v>20</v>
      </c>
      <c r="E5" s="65" t="s">
        <v>21</v>
      </c>
      <c r="F5" s="66" t="s">
        <v>45</v>
      </c>
    </row>
    <row r="6" spans="1:6" ht="15" hidden="1">
      <c r="A6" s="21" t="s">
        <v>71</v>
      </c>
      <c r="B6" s="22" t="s">
        <v>72</v>
      </c>
      <c r="C6" s="67"/>
      <c r="D6" s="67"/>
      <c r="E6" s="67"/>
      <c r="F6" s="20"/>
    </row>
    <row r="7" spans="1:6" ht="15" hidden="1">
      <c r="A7" s="21" t="s">
        <v>73</v>
      </c>
      <c r="B7" s="23" t="s">
        <v>74</v>
      </c>
      <c r="C7" s="67"/>
      <c r="D7" s="67"/>
      <c r="E7" s="67"/>
      <c r="F7" s="20"/>
    </row>
    <row r="8" spans="1:6" ht="15" hidden="1">
      <c r="A8" s="21" t="s">
        <v>75</v>
      </c>
      <c r="B8" s="23" t="s">
        <v>76</v>
      </c>
      <c r="C8" s="67"/>
      <c r="D8" s="67"/>
      <c r="E8" s="67"/>
      <c r="F8" s="20"/>
    </row>
    <row r="9" spans="1:6" ht="15" hidden="1">
      <c r="A9" s="24" t="s">
        <v>77</v>
      </c>
      <c r="B9" s="23" t="s">
        <v>78</v>
      </c>
      <c r="C9" s="67"/>
      <c r="D9" s="67"/>
      <c r="E9" s="67"/>
      <c r="F9" s="20"/>
    </row>
    <row r="10" spans="1:6" ht="15" hidden="1">
      <c r="A10" s="24" t="s">
        <v>79</v>
      </c>
      <c r="B10" s="23" t="s">
        <v>80</v>
      </c>
      <c r="C10" s="67"/>
      <c r="D10" s="67"/>
      <c r="E10" s="67"/>
      <c r="F10" s="20"/>
    </row>
    <row r="11" spans="1:6" ht="15" hidden="1">
      <c r="A11" s="24" t="s">
        <v>81</v>
      </c>
      <c r="B11" s="23" t="s">
        <v>82</v>
      </c>
      <c r="C11" s="67"/>
      <c r="D11" s="67"/>
      <c r="E11" s="67"/>
      <c r="F11" s="20"/>
    </row>
    <row r="12" spans="1:6" ht="15" hidden="1">
      <c r="A12" s="24" t="s">
        <v>83</v>
      </c>
      <c r="B12" s="23" t="s">
        <v>84</v>
      </c>
      <c r="C12" s="67"/>
      <c r="D12" s="67"/>
      <c r="E12" s="67"/>
      <c r="F12" s="20"/>
    </row>
    <row r="13" spans="1:6" ht="15" hidden="1">
      <c r="A13" s="24" t="s">
        <v>85</v>
      </c>
      <c r="B13" s="23" t="s">
        <v>86</v>
      </c>
      <c r="C13" s="67"/>
      <c r="D13" s="67"/>
      <c r="E13" s="67"/>
      <c r="F13" s="20"/>
    </row>
    <row r="14" spans="1:6" ht="15" hidden="1">
      <c r="A14" s="4" t="s">
        <v>87</v>
      </c>
      <c r="B14" s="23" t="s">
        <v>88</v>
      </c>
      <c r="C14" s="67"/>
      <c r="D14" s="67"/>
      <c r="E14" s="67"/>
      <c r="F14" s="20"/>
    </row>
    <row r="15" spans="1:6" ht="15" hidden="1">
      <c r="A15" s="4" t="s">
        <v>89</v>
      </c>
      <c r="B15" s="23" t="s">
        <v>90</v>
      </c>
      <c r="C15" s="67"/>
      <c r="D15" s="67"/>
      <c r="E15" s="67"/>
      <c r="F15" s="20"/>
    </row>
    <row r="16" spans="1:6" ht="15" hidden="1">
      <c r="A16" s="4" t="s">
        <v>91</v>
      </c>
      <c r="B16" s="23" t="s">
        <v>92</v>
      </c>
      <c r="C16" s="67"/>
      <c r="D16" s="67"/>
      <c r="E16" s="67"/>
      <c r="F16" s="20"/>
    </row>
    <row r="17" spans="1:6" ht="15" hidden="1">
      <c r="A17" s="4" t="s">
        <v>93</v>
      </c>
      <c r="B17" s="23" t="s">
        <v>94</v>
      </c>
      <c r="C17" s="67"/>
      <c r="D17" s="67"/>
      <c r="E17" s="67"/>
      <c r="F17" s="20"/>
    </row>
    <row r="18" spans="1:6" ht="15" hidden="1">
      <c r="A18" s="4" t="s">
        <v>378</v>
      </c>
      <c r="B18" s="23" t="s">
        <v>95</v>
      </c>
      <c r="C18" s="67"/>
      <c r="D18" s="67"/>
      <c r="E18" s="67"/>
      <c r="F18" s="20"/>
    </row>
    <row r="19" spans="1:6" ht="15">
      <c r="A19" s="25" t="s">
        <v>356</v>
      </c>
      <c r="B19" s="26" t="s">
        <v>96</v>
      </c>
      <c r="C19" s="84">
        <v>12904</v>
      </c>
      <c r="D19" s="84"/>
      <c r="E19" s="84"/>
      <c r="F19" s="85">
        <f>SUM(C19:E19)</f>
        <v>12904</v>
      </c>
    </row>
    <row r="20" spans="1:6" ht="15" hidden="1">
      <c r="A20" s="4" t="s">
        <v>97</v>
      </c>
      <c r="B20" s="23" t="s">
        <v>98</v>
      </c>
      <c r="C20" s="84"/>
      <c r="D20" s="84"/>
      <c r="E20" s="84"/>
      <c r="F20" s="85"/>
    </row>
    <row r="21" spans="1:6" ht="15" hidden="1">
      <c r="A21" s="4" t="s">
        <v>99</v>
      </c>
      <c r="B21" s="23" t="s">
        <v>100</v>
      </c>
      <c r="C21" s="84"/>
      <c r="D21" s="84"/>
      <c r="E21" s="84"/>
      <c r="F21" s="85"/>
    </row>
    <row r="22" spans="1:6" ht="15" hidden="1">
      <c r="A22" s="5" t="s">
        <v>101</v>
      </c>
      <c r="B22" s="23" t="s">
        <v>102</v>
      </c>
      <c r="C22" s="84"/>
      <c r="D22" s="84"/>
      <c r="E22" s="84"/>
      <c r="F22" s="85"/>
    </row>
    <row r="23" spans="1:6" ht="15">
      <c r="A23" s="6" t="s">
        <v>357</v>
      </c>
      <c r="B23" s="26" t="s">
        <v>103</v>
      </c>
      <c r="C23" s="84"/>
      <c r="D23" s="84"/>
      <c r="E23" s="84"/>
      <c r="F23" s="85">
        <f>SUM(C23:E23)</f>
        <v>0</v>
      </c>
    </row>
    <row r="24" spans="1:6" ht="15">
      <c r="A24" s="43" t="s">
        <v>408</v>
      </c>
      <c r="B24" s="44" t="s">
        <v>104</v>
      </c>
      <c r="C24" s="81">
        <f>SUM(C19:C23)</f>
        <v>12904</v>
      </c>
      <c r="D24" s="81"/>
      <c r="E24" s="81"/>
      <c r="F24" s="81">
        <f>SUM(F19:F23)</f>
        <v>12904</v>
      </c>
    </row>
    <row r="25" spans="1:6" ht="15">
      <c r="A25" s="32" t="s">
        <v>379</v>
      </c>
      <c r="B25" s="44" t="s">
        <v>105</v>
      </c>
      <c r="C25" s="81">
        <v>3834</v>
      </c>
      <c r="D25" s="81"/>
      <c r="E25" s="81"/>
      <c r="F25" s="81">
        <f>SUM(C25:E25)</f>
        <v>3834</v>
      </c>
    </row>
    <row r="26" spans="1:6" ht="15" hidden="1">
      <c r="A26" s="4" t="s">
        <v>106</v>
      </c>
      <c r="B26" s="23" t="s">
        <v>107</v>
      </c>
      <c r="C26" s="84"/>
      <c r="D26" s="84"/>
      <c r="E26" s="84"/>
      <c r="F26" s="85"/>
    </row>
    <row r="27" spans="1:6" ht="15" hidden="1">
      <c r="A27" s="4" t="s">
        <v>108</v>
      </c>
      <c r="B27" s="23" t="s">
        <v>109</v>
      </c>
      <c r="C27" s="84"/>
      <c r="D27" s="84"/>
      <c r="E27" s="84"/>
      <c r="F27" s="85"/>
    </row>
    <row r="28" spans="1:6" ht="15" hidden="1">
      <c r="A28" s="4" t="s">
        <v>110</v>
      </c>
      <c r="B28" s="23" t="s">
        <v>111</v>
      </c>
      <c r="C28" s="84"/>
      <c r="D28" s="84"/>
      <c r="E28" s="84"/>
      <c r="F28" s="85"/>
    </row>
    <row r="29" spans="1:6" ht="15">
      <c r="A29" s="6" t="s">
        <v>358</v>
      </c>
      <c r="B29" s="26" t="s">
        <v>112</v>
      </c>
      <c r="C29" s="84">
        <v>5104</v>
      </c>
      <c r="D29" s="84"/>
      <c r="E29" s="84"/>
      <c r="F29" s="85">
        <f aca="true" t="shared" si="0" ref="F29:F49">SUM(C29:E29)</f>
        <v>5104</v>
      </c>
    </row>
    <row r="30" spans="1:6" ht="15" hidden="1">
      <c r="A30" s="4" t="s">
        <v>113</v>
      </c>
      <c r="B30" s="23" t="s">
        <v>114</v>
      </c>
      <c r="C30" s="84"/>
      <c r="D30" s="84"/>
      <c r="E30" s="84"/>
      <c r="F30" s="85">
        <f t="shared" si="0"/>
        <v>0</v>
      </c>
    </row>
    <row r="31" spans="1:6" ht="15" hidden="1">
      <c r="A31" s="4" t="s">
        <v>115</v>
      </c>
      <c r="B31" s="23" t="s">
        <v>116</v>
      </c>
      <c r="C31" s="84"/>
      <c r="D31" s="84"/>
      <c r="E31" s="84"/>
      <c r="F31" s="85">
        <f t="shared" si="0"/>
        <v>0</v>
      </c>
    </row>
    <row r="32" spans="1:6" ht="15" customHeight="1">
      <c r="A32" s="6" t="s">
        <v>409</v>
      </c>
      <c r="B32" s="26" t="s">
        <v>117</v>
      </c>
      <c r="C32" s="84">
        <v>1980</v>
      </c>
      <c r="D32" s="84"/>
      <c r="E32" s="84"/>
      <c r="F32" s="85">
        <f t="shared" si="0"/>
        <v>1980</v>
      </c>
    </row>
    <row r="33" spans="1:6" ht="15" hidden="1">
      <c r="A33" s="4" t="s">
        <v>118</v>
      </c>
      <c r="B33" s="23" t="s">
        <v>119</v>
      </c>
      <c r="C33" s="84"/>
      <c r="D33" s="84"/>
      <c r="E33" s="84"/>
      <c r="F33" s="85">
        <f t="shared" si="0"/>
        <v>0</v>
      </c>
    </row>
    <row r="34" spans="1:6" ht="15" hidden="1">
      <c r="A34" s="4" t="s">
        <v>120</v>
      </c>
      <c r="B34" s="23" t="s">
        <v>121</v>
      </c>
      <c r="C34" s="84"/>
      <c r="D34" s="84"/>
      <c r="E34" s="84"/>
      <c r="F34" s="85">
        <f t="shared" si="0"/>
        <v>0</v>
      </c>
    </row>
    <row r="35" spans="1:6" ht="15" hidden="1">
      <c r="A35" s="4" t="s">
        <v>380</v>
      </c>
      <c r="B35" s="23" t="s">
        <v>122</v>
      </c>
      <c r="C35" s="84"/>
      <c r="D35" s="84"/>
      <c r="E35" s="84"/>
      <c r="F35" s="85">
        <f t="shared" si="0"/>
        <v>0</v>
      </c>
    </row>
    <row r="36" spans="1:6" ht="15" hidden="1">
      <c r="A36" s="4" t="s">
        <v>123</v>
      </c>
      <c r="B36" s="23" t="s">
        <v>124</v>
      </c>
      <c r="C36" s="84"/>
      <c r="D36" s="84"/>
      <c r="E36" s="84"/>
      <c r="F36" s="85">
        <f t="shared" si="0"/>
        <v>0</v>
      </c>
    </row>
    <row r="37" spans="1:6" ht="15" hidden="1">
      <c r="A37" s="8" t="s">
        <v>381</v>
      </c>
      <c r="B37" s="23" t="s">
        <v>125</v>
      </c>
      <c r="C37" s="84"/>
      <c r="D37" s="84"/>
      <c r="E37" s="84"/>
      <c r="F37" s="85">
        <f t="shared" si="0"/>
        <v>0</v>
      </c>
    </row>
    <row r="38" spans="1:6" ht="15" hidden="1">
      <c r="A38" s="5" t="s">
        <v>126</v>
      </c>
      <c r="B38" s="23" t="s">
        <v>127</v>
      </c>
      <c r="C38" s="84"/>
      <c r="D38" s="84"/>
      <c r="E38" s="84"/>
      <c r="F38" s="85">
        <f t="shared" si="0"/>
        <v>0</v>
      </c>
    </row>
    <row r="39" spans="1:6" ht="15" hidden="1">
      <c r="A39" s="4" t="s">
        <v>382</v>
      </c>
      <c r="B39" s="23" t="s">
        <v>128</v>
      </c>
      <c r="C39" s="84"/>
      <c r="D39" s="84"/>
      <c r="E39" s="84"/>
      <c r="F39" s="85">
        <f t="shared" si="0"/>
        <v>0</v>
      </c>
    </row>
    <row r="40" spans="1:6" ht="15">
      <c r="A40" s="6" t="s">
        <v>359</v>
      </c>
      <c r="B40" s="26" t="s">
        <v>129</v>
      </c>
      <c r="C40" s="84">
        <v>2499</v>
      </c>
      <c r="D40" s="84"/>
      <c r="E40" s="84"/>
      <c r="F40" s="85">
        <f t="shared" si="0"/>
        <v>2499</v>
      </c>
    </row>
    <row r="41" spans="1:6" ht="15" hidden="1">
      <c r="A41" s="4" t="s">
        <v>130</v>
      </c>
      <c r="B41" s="23" t="s">
        <v>131</v>
      </c>
      <c r="C41" s="84"/>
      <c r="D41" s="84"/>
      <c r="E41" s="84"/>
      <c r="F41" s="85">
        <f t="shared" si="0"/>
        <v>0</v>
      </c>
    </row>
    <row r="42" spans="1:6" ht="15" hidden="1">
      <c r="A42" s="4" t="s">
        <v>132</v>
      </c>
      <c r="B42" s="23" t="s">
        <v>133</v>
      </c>
      <c r="C42" s="84"/>
      <c r="D42" s="84"/>
      <c r="E42" s="84"/>
      <c r="F42" s="85">
        <f t="shared" si="0"/>
        <v>0</v>
      </c>
    </row>
    <row r="43" spans="1:6" ht="15">
      <c r="A43" s="6" t="s">
        <v>360</v>
      </c>
      <c r="B43" s="26" t="s">
        <v>134</v>
      </c>
      <c r="C43" s="84">
        <v>60</v>
      </c>
      <c r="D43" s="84"/>
      <c r="E43" s="84"/>
      <c r="F43" s="85">
        <f t="shared" si="0"/>
        <v>60</v>
      </c>
    </row>
    <row r="44" spans="1:6" ht="15" hidden="1">
      <c r="A44" s="4" t="s">
        <v>135</v>
      </c>
      <c r="B44" s="23" t="s">
        <v>136</v>
      </c>
      <c r="C44" s="84"/>
      <c r="D44" s="84"/>
      <c r="E44" s="84"/>
      <c r="F44" s="85">
        <f t="shared" si="0"/>
        <v>0</v>
      </c>
    </row>
    <row r="45" spans="1:6" ht="15" hidden="1">
      <c r="A45" s="4" t="s">
        <v>137</v>
      </c>
      <c r="B45" s="23" t="s">
        <v>138</v>
      </c>
      <c r="C45" s="84"/>
      <c r="D45" s="84"/>
      <c r="E45" s="84"/>
      <c r="F45" s="85">
        <f t="shared" si="0"/>
        <v>0</v>
      </c>
    </row>
    <row r="46" spans="1:6" ht="15" hidden="1">
      <c r="A46" s="4" t="s">
        <v>383</v>
      </c>
      <c r="B46" s="23" t="s">
        <v>139</v>
      </c>
      <c r="C46" s="84"/>
      <c r="D46" s="84"/>
      <c r="E46" s="84"/>
      <c r="F46" s="85">
        <f t="shared" si="0"/>
        <v>0</v>
      </c>
    </row>
    <row r="47" spans="1:6" ht="15" hidden="1">
      <c r="A47" s="4" t="s">
        <v>384</v>
      </c>
      <c r="B47" s="23" t="s">
        <v>140</v>
      </c>
      <c r="C47" s="84"/>
      <c r="D47" s="84"/>
      <c r="E47" s="84"/>
      <c r="F47" s="85">
        <f t="shared" si="0"/>
        <v>0</v>
      </c>
    </row>
    <row r="48" spans="1:6" ht="15" hidden="1">
      <c r="A48" s="4" t="s">
        <v>141</v>
      </c>
      <c r="B48" s="23" t="s">
        <v>142</v>
      </c>
      <c r="C48" s="84"/>
      <c r="D48" s="84"/>
      <c r="E48" s="84"/>
      <c r="F48" s="85">
        <f t="shared" si="0"/>
        <v>0</v>
      </c>
    </row>
    <row r="49" spans="1:6" ht="15">
      <c r="A49" s="6" t="s">
        <v>361</v>
      </c>
      <c r="B49" s="26" t="s">
        <v>143</v>
      </c>
      <c r="C49" s="84">
        <v>1770</v>
      </c>
      <c r="D49" s="84"/>
      <c r="E49" s="84"/>
      <c r="F49" s="85">
        <f t="shared" si="0"/>
        <v>1770</v>
      </c>
    </row>
    <row r="50" spans="1:6" ht="15">
      <c r="A50" s="32" t="s">
        <v>362</v>
      </c>
      <c r="B50" s="44" t="s">
        <v>144</v>
      </c>
      <c r="C50" s="81">
        <f>SUM(C29:C49)</f>
        <v>11413</v>
      </c>
      <c r="D50" s="81"/>
      <c r="E50" s="81"/>
      <c r="F50" s="81">
        <f>SUM(F29:F49)</f>
        <v>11413</v>
      </c>
    </row>
    <row r="51" spans="1:6" ht="15">
      <c r="A51" s="10" t="s">
        <v>145</v>
      </c>
      <c r="B51" s="23" t="s">
        <v>146</v>
      </c>
      <c r="C51" s="84"/>
      <c r="D51" s="84"/>
      <c r="E51" s="84"/>
      <c r="F51" s="85"/>
    </row>
    <row r="52" spans="1:6" ht="15">
      <c r="A52" s="10" t="s">
        <v>363</v>
      </c>
      <c r="B52" s="23" t="s">
        <v>147</v>
      </c>
      <c r="C52" s="84"/>
      <c r="D52" s="84"/>
      <c r="E52" s="84"/>
      <c r="F52" s="85"/>
    </row>
    <row r="53" spans="1:6" ht="15">
      <c r="A53" s="13" t="s">
        <v>385</v>
      </c>
      <c r="B53" s="23" t="s">
        <v>148</v>
      </c>
      <c r="C53" s="84"/>
      <c r="D53" s="84"/>
      <c r="E53" s="84"/>
      <c r="F53" s="85"/>
    </row>
    <row r="54" spans="1:6" ht="15">
      <c r="A54" s="13" t="s">
        <v>386</v>
      </c>
      <c r="B54" s="23" t="s">
        <v>149</v>
      </c>
      <c r="C54" s="84"/>
      <c r="D54" s="84"/>
      <c r="E54" s="84"/>
      <c r="F54" s="85"/>
    </row>
    <row r="55" spans="1:6" ht="15">
      <c r="A55" s="13" t="s">
        <v>387</v>
      </c>
      <c r="B55" s="23" t="s">
        <v>150</v>
      </c>
      <c r="C55" s="84"/>
      <c r="D55" s="84"/>
      <c r="E55" s="84"/>
      <c r="F55" s="85"/>
    </row>
    <row r="56" spans="1:6" ht="15">
      <c r="A56" s="10" t="s">
        <v>388</v>
      </c>
      <c r="B56" s="23" t="s">
        <v>151</v>
      </c>
      <c r="C56" s="84"/>
      <c r="D56" s="84"/>
      <c r="E56" s="84"/>
      <c r="F56" s="85"/>
    </row>
    <row r="57" spans="1:6" ht="15">
      <c r="A57" s="10" t="s">
        <v>389</v>
      </c>
      <c r="B57" s="23" t="s">
        <v>152</v>
      </c>
      <c r="C57" s="84"/>
      <c r="D57" s="84"/>
      <c r="E57" s="84"/>
      <c r="F57" s="85"/>
    </row>
    <row r="58" spans="1:6" ht="15">
      <c r="A58" s="10" t="s">
        <v>390</v>
      </c>
      <c r="B58" s="23" t="s">
        <v>153</v>
      </c>
      <c r="C58" s="84"/>
      <c r="D58" s="84"/>
      <c r="E58" s="84"/>
      <c r="F58" s="85"/>
    </row>
    <row r="59" spans="1:6" ht="15">
      <c r="A59" s="41" t="s">
        <v>365</v>
      </c>
      <c r="B59" s="44" t="s">
        <v>154</v>
      </c>
      <c r="C59" s="81"/>
      <c r="D59" s="81"/>
      <c r="E59" s="81"/>
      <c r="F59" s="81"/>
    </row>
    <row r="60" spans="1:6" ht="15">
      <c r="A60" s="9" t="s">
        <v>391</v>
      </c>
      <c r="B60" s="23" t="s">
        <v>155</v>
      </c>
      <c r="C60" s="84"/>
      <c r="D60" s="84"/>
      <c r="E60" s="84"/>
      <c r="F60" s="85"/>
    </row>
    <row r="61" spans="1:6" ht="15">
      <c r="A61" s="9" t="s">
        <v>156</v>
      </c>
      <c r="B61" s="23" t="s">
        <v>157</v>
      </c>
      <c r="C61" s="84">
        <v>58</v>
      </c>
      <c r="D61" s="84"/>
      <c r="E61" s="84"/>
      <c r="F61" s="85">
        <f>SUM(C61:E61)</f>
        <v>58</v>
      </c>
    </row>
    <row r="62" spans="1:6" ht="15">
      <c r="A62" s="9" t="s">
        <v>158</v>
      </c>
      <c r="B62" s="23" t="s">
        <v>159</v>
      </c>
      <c r="C62" s="84"/>
      <c r="D62" s="84"/>
      <c r="E62" s="84"/>
      <c r="F62" s="85"/>
    </row>
    <row r="63" spans="1:6" ht="15">
      <c r="A63" s="9" t="s">
        <v>366</v>
      </c>
      <c r="B63" s="23" t="s">
        <v>160</v>
      </c>
      <c r="C63" s="84"/>
      <c r="D63" s="84"/>
      <c r="E63" s="84"/>
      <c r="F63" s="85"/>
    </row>
    <row r="64" spans="1:6" ht="15">
      <c r="A64" s="9" t="s">
        <v>392</v>
      </c>
      <c r="B64" s="23" t="s">
        <v>161</v>
      </c>
      <c r="C64" s="84"/>
      <c r="D64" s="84" t="s">
        <v>456</v>
      </c>
      <c r="E64" s="84"/>
      <c r="F64" s="85"/>
    </row>
    <row r="65" spans="1:6" ht="15">
      <c r="A65" s="9" t="s">
        <v>367</v>
      </c>
      <c r="B65" s="23" t="s">
        <v>162</v>
      </c>
      <c r="C65" s="84"/>
      <c r="D65" s="84"/>
      <c r="E65" s="84"/>
      <c r="F65" s="85"/>
    </row>
    <row r="66" spans="1:6" ht="15">
      <c r="A66" s="9" t="s">
        <v>393</v>
      </c>
      <c r="B66" s="23" t="s">
        <v>163</v>
      </c>
      <c r="C66" s="84"/>
      <c r="D66" s="84"/>
      <c r="E66" s="84"/>
      <c r="F66" s="85"/>
    </row>
    <row r="67" spans="1:6" ht="15">
      <c r="A67" s="9" t="s">
        <v>394</v>
      </c>
      <c r="B67" s="23" t="s">
        <v>164</v>
      </c>
      <c r="C67" s="84"/>
      <c r="D67" s="84"/>
      <c r="E67" s="84"/>
      <c r="F67" s="85"/>
    </row>
    <row r="68" spans="1:6" ht="15">
      <c r="A68" s="9" t="s">
        <v>165</v>
      </c>
      <c r="B68" s="23" t="s">
        <v>166</v>
      </c>
      <c r="C68" s="84"/>
      <c r="D68" s="84"/>
      <c r="E68" s="84"/>
      <c r="F68" s="85"/>
    </row>
    <row r="69" spans="1:6" ht="15">
      <c r="A69" s="14" t="s">
        <v>167</v>
      </c>
      <c r="B69" s="23" t="s">
        <v>168</v>
      </c>
      <c r="C69" s="84"/>
      <c r="D69" s="84"/>
      <c r="E69" s="84"/>
      <c r="F69" s="85"/>
    </row>
    <row r="70" spans="1:6" ht="15">
      <c r="A70" s="9" t="s">
        <v>395</v>
      </c>
      <c r="B70" s="23" t="s">
        <v>170</v>
      </c>
      <c r="C70" s="84"/>
      <c r="D70" s="84"/>
      <c r="E70" s="84"/>
      <c r="F70" s="85"/>
    </row>
    <row r="71" spans="1:6" ht="15">
      <c r="A71" s="14" t="s">
        <v>30</v>
      </c>
      <c r="B71" s="23" t="s">
        <v>465</v>
      </c>
      <c r="C71" s="84"/>
      <c r="D71" s="84"/>
      <c r="E71" s="84"/>
      <c r="F71" s="85"/>
    </row>
    <row r="72" spans="1:6" ht="15">
      <c r="A72" s="14" t="s">
        <v>31</v>
      </c>
      <c r="B72" s="23" t="s">
        <v>465</v>
      </c>
      <c r="C72" s="84"/>
      <c r="D72" s="84"/>
      <c r="E72" s="84"/>
      <c r="F72" s="85"/>
    </row>
    <row r="73" spans="1:6" ht="15">
      <c r="A73" s="41" t="s">
        <v>368</v>
      </c>
      <c r="B73" s="44" t="s">
        <v>171</v>
      </c>
      <c r="C73" s="81">
        <f>SUM(C61:C72)</f>
        <v>58</v>
      </c>
      <c r="D73" s="81"/>
      <c r="E73" s="81"/>
      <c r="F73" s="81">
        <f>SUM(F61:F72)</f>
        <v>58</v>
      </c>
    </row>
    <row r="74" spans="1:6" ht="15.75">
      <c r="A74" s="45" t="s">
        <v>18</v>
      </c>
      <c r="B74" s="44"/>
      <c r="C74" s="81">
        <f>C73+C59+C50+C25+C24</f>
        <v>28209</v>
      </c>
      <c r="D74" s="84"/>
      <c r="E74" s="84"/>
      <c r="F74" s="81">
        <f>SUM(C74:E74)</f>
        <v>28209</v>
      </c>
    </row>
    <row r="75" spans="1:6" ht="15">
      <c r="A75" s="27" t="s">
        <v>172</v>
      </c>
      <c r="B75" s="23" t="s">
        <v>173</v>
      </c>
      <c r="C75" s="84"/>
      <c r="D75" s="84"/>
      <c r="E75" s="84"/>
      <c r="F75" s="85">
        <f>SUM(C75:E75)</f>
        <v>0</v>
      </c>
    </row>
    <row r="76" spans="1:6" ht="15">
      <c r="A76" s="27" t="s">
        <v>396</v>
      </c>
      <c r="B76" s="23" t="s">
        <v>174</v>
      </c>
      <c r="C76" s="84"/>
      <c r="D76" s="84"/>
      <c r="E76" s="84"/>
      <c r="F76" s="85"/>
    </row>
    <row r="77" spans="1:6" ht="15">
      <c r="A77" s="27" t="s">
        <v>175</v>
      </c>
      <c r="B77" s="23" t="s">
        <v>176</v>
      </c>
      <c r="C77" s="84">
        <v>551</v>
      </c>
      <c r="D77" s="84"/>
      <c r="E77" s="84"/>
      <c r="F77" s="85">
        <f>SUM(C77:E77)</f>
        <v>551</v>
      </c>
    </row>
    <row r="78" spans="1:6" ht="15">
      <c r="A78" s="27" t="s">
        <v>177</v>
      </c>
      <c r="B78" s="23" t="s">
        <v>178</v>
      </c>
      <c r="C78" s="84">
        <v>157</v>
      </c>
      <c r="D78" s="84"/>
      <c r="E78" s="84"/>
      <c r="F78" s="85">
        <f>SUM(C78:E78)</f>
        <v>157</v>
      </c>
    </row>
    <row r="79" spans="1:6" ht="15">
      <c r="A79" s="5" t="s">
        <v>179</v>
      </c>
      <c r="B79" s="23" t="s">
        <v>180</v>
      </c>
      <c r="C79" s="84"/>
      <c r="D79" s="84"/>
      <c r="E79" s="84"/>
      <c r="F79" s="85"/>
    </row>
    <row r="80" spans="1:6" ht="15">
      <c r="A80" s="5" t="s">
        <v>181</v>
      </c>
      <c r="B80" s="23" t="s">
        <v>182</v>
      </c>
      <c r="C80" s="84"/>
      <c r="D80" s="84"/>
      <c r="E80" s="84"/>
      <c r="F80" s="85"/>
    </row>
    <row r="81" spans="1:6" ht="15">
      <c r="A81" s="5" t="s">
        <v>183</v>
      </c>
      <c r="B81" s="23" t="s">
        <v>184</v>
      </c>
      <c r="C81" s="84">
        <v>192</v>
      </c>
      <c r="D81" s="84"/>
      <c r="E81" s="84"/>
      <c r="F81" s="85">
        <f>SUM(C81:E81)</f>
        <v>192</v>
      </c>
    </row>
    <row r="82" spans="1:6" ht="15">
      <c r="A82" s="42" t="s">
        <v>369</v>
      </c>
      <c r="B82" s="44" t="s">
        <v>185</v>
      </c>
      <c r="C82" s="81">
        <f>SUM(C75:C81)</f>
        <v>900</v>
      </c>
      <c r="D82" s="81"/>
      <c r="E82" s="81"/>
      <c r="F82" s="81">
        <f>SUM(F75:F81)</f>
        <v>900</v>
      </c>
    </row>
    <row r="83" spans="1:6" ht="15">
      <c r="A83" s="10" t="s">
        <v>186</v>
      </c>
      <c r="B83" s="23" t="s">
        <v>187</v>
      </c>
      <c r="C83" s="84"/>
      <c r="D83" s="84"/>
      <c r="E83" s="84"/>
      <c r="F83" s="85"/>
    </row>
    <row r="84" spans="1:6" ht="15">
      <c r="A84" s="10" t="s">
        <v>188</v>
      </c>
      <c r="B84" s="23" t="s">
        <v>189</v>
      </c>
      <c r="C84" s="84"/>
      <c r="D84" s="84"/>
      <c r="E84" s="84"/>
      <c r="F84" s="85"/>
    </row>
    <row r="85" spans="1:6" ht="15">
      <c r="A85" s="10" t="s">
        <v>190</v>
      </c>
      <c r="B85" s="23" t="s">
        <v>191</v>
      </c>
      <c r="C85" s="84"/>
      <c r="D85" s="84"/>
      <c r="E85" s="84"/>
      <c r="F85" s="85"/>
    </row>
    <row r="86" spans="1:6" ht="15">
      <c r="A86" s="10" t="s">
        <v>192</v>
      </c>
      <c r="B86" s="23" t="s">
        <v>193</v>
      </c>
      <c r="C86" s="84"/>
      <c r="D86" s="84"/>
      <c r="E86" s="84"/>
      <c r="F86" s="85"/>
    </row>
    <row r="87" spans="1:6" ht="15">
      <c r="A87" s="41" t="s">
        <v>370</v>
      </c>
      <c r="B87" s="44" t="s">
        <v>194</v>
      </c>
      <c r="C87" s="81"/>
      <c r="D87" s="81"/>
      <c r="E87" s="81"/>
      <c r="F87" s="81"/>
    </row>
    <row r="88" spans="1:6" ht="15">
      <c r="A88" s="10" t="s">
        <v>195</v>
      </c>
      <c r="B88" s="23" t="s">
        <v>196</v>
      </c>
      <c r="C88" s="84"/>
      <c r="D88" s="84"/>
      <c r="E88" s="84"/>
      <c r="F88" s="85"/>
    </row>
    <row r="89" spans="1:6" ht="15">
      <c r="A89" s="10" t="s">
        <v>397</v>
      </c>
      <c r="B89" s="23" t="s">
        <v>197</v>
      </c>
      <c r="C89" s="84"/>
      <c r="D89" s="84"/>
      <c r="E89" s="84"/>
      <c r="F89" s="85"/>
    </row>
    <row r="90" spans="1:6" ht="15">
      <c r="A90" s="10" t="s">
        <v>398</v>
      </c>
      <c r="B90" s="23" t="s">
        <v>198</v>
      </c>
      <c r="C90" s="84"/>
      <c r="D90" s="84"/>
      <c r="E90" s="84"/>
      <c r="F90" s="85"/>
    </row>
    <row r="91" spans="1:6" ht="15">
      <c r="A91" s="10" t="s">
        <v>399</v>
      </c>
      <c r="B91" s="23" t="s">
        <v>199</v>
      </c>
      <c r="C91" s="84"/>
      <c r="D91" s="84"/>
      <c r="E91" s="84"/>
      <c r="F91" s="85"/>
    </row>
    <row r="92" spans="1:6" ht="30">
      <c r="A92" s="10" t="s">
        <v>400</v>
      </c>
      <c r="B92" s="23" t="s">
        <v>200</v>
      </c>
      <c r="C92" s="84"/>
      <c r="D92" s="84"/>
      <c r="E92" s="84"/>
      <c r="F92" s="85"/>
    </row>
    <row r="93" spans="1:6" ht="15">
      <c r="A93" s="10" t="s">
        <v>401</v>
      </c>
      <c r="B93" s="23" t="s">
        <v>201</v>
      </c>
      <c r="C93" s="84"/>
      <c r="D93" s="84"/>
      <c r="E93" s="84"/>
      <c r="F93" s="85"/>
    </row>
    <row r="94" spans="1:6" ht="15">
      <c r="A94" s="10" t="s">
        <v>202</v>
      </c>
      <c r="B94" s="23" t="s">
        <v>203</v>
      </c>
      <c r="C94" s="84"/>
      <c r="D94" s="84"/>
      <c r="E94" s="84"/>
      <c r="F94" s="85"/>
    </row>
    <row r="95" spans="1:6" ht="15">
      <c r="A95" s="10" t="s">
        <v>402</v>
      </c>
      <c r="B95" s="23" t="s">
        <v>204</v>
      </c>
      <c r="C95" s="84"/>
      <c r="D95" s="84"/>
      <c r="E95" s="84"/>
      <c r="F95" s="85"/>
    </row>
    <row r="96" spans="1:6" ht="15">
      <c r="A96" s="41" t="s">
        <v>371</v>
      </c>
      <c r="B96" s="44" t="s">
        <v>205</v>
      </c>
      <c r="C96" s="84"/>
      <c r="D96" s="84"/>
      <c r="E96" s="84"/>
      <c r="F96" s="85"/>
    </row>
    <row r="97" spans="1:6" ht="15.75">
      <c r="A97" s="45" t="s">
        <v>17</v>
      </c>
      <c r="B97" s="44"/>
      <c r="C97" s="81">
        <f>C96+C87+C82</f>
        <v>900</v>
      </c>
      <c r="D97" s="84"/>
      <c r="E97" s="84"/>
      <c r="F97" s="81">
        <f>SUM(C97:E97)</f>
        <v>900</v>
      </c>
    </row>
    <row r="98" spans="1:6" ht="15.75">
      <c r="A98" s="28" t="s">
        <v>410</v>
      </c>
      <c r="B98" s="29" t="s">
        <v>206</v>
      </c>
      <c r="C98" s="81">
        <f>C96+C87+C82+C73+C59+C50+C25+C24</f>
        <v>29109</v>
      </c>
      <c r="D98" s="81"/>
      <c r="E98" s="81"/>
      <c r="F98" s="81">
        <f>F96+F87+F82+F73+F59+F50+F25+F24</f>
        <v>29109</v>
      </c>
    </row>
    <row r="99" spans="1:25" ht="15">
      <c r="A99" s="10" t="s">
        <v>403</v>
      </c>
      <c r="B99" s="4" t="s">
        <v>207</v>
      </c>
      <c r="C99" s="86"/>
      <c r="D99" s="86"/>
      <c r="E99" s="86"/>
      <c r="F99" s="87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208</v>
      </c>
      <c r="B100" s="4" t="s">
        <v>209</v>
      </c>
      <c r="C100" s="86"/>
      <c r="D100" s="86"/>
      <c r="E100" s="86"/>
      <c r="F100" s="87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404</v>
      </c>
      <c r="B101" s="4" t="s">
        <v>210</v>
      </c>
      <c r="C101" s="86"/>
      <c r="D101" s="86"/>
      <c r="E101" s="86"/>
      <c r="F101" s="87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372</v>
      </c>
      <c r="B102" s="6" t="s">
        <v>211</v>
      </c>
      <c r="C102" s="88"/>
      <c r="D102" s="88"/>
      <c r="E102" s="88"/>
      <c r="F102" s="89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405</v>
      </c>
      <c r="B103" s="4" t="s">
        <v>212</v>
      </c>
      <c r="C103" s="90"/>
      <c r="D103" s="90"/>
      <c r="E103" s="90"/>
      <c r="F103" s="91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375</v>
      </c>
      <c r="B104" s="4" t="s">
        <v>213</v>
      </c>
      <c r="C104" s="90"/>
      <c r="D104" s="90"/>
      <c r="E104" s="90"/>
      <c r="F104" s="91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214</v>
      </c>
      <c r="B105" s="4" t="s">
        <v>215</v>
      </c>
      <c r="C105" s="86"/>
      <c r="D105" s="86"/>
      <c r="E105" s="86"/>
      <c r="F105" s="87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406</v>
      </c>
      <c r="B106" s="4" t="s">
        <v>216</v>
      </c>
      <c r="C106" s="86"/>
      <c r="D106" s="86"/>
      <c r="E106" s="86"/>
      <c r="F106" s="87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373</v>
      </c>
      <c r="B107" s="6" t="s">
        <v>217</v>
      </c>
      <c r="C107" s="92"/>
      <c r="D107" s="92"/>
      <c r="E107" s="92"/>
      <c r="F107" s="93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218</v>
      </c>
      <c r="B108" s="4" t="s">
        <v>219</v>
      </c>
      <c r="C108" s="90"/>
      <c r="D108" s="90"/>
      <c r="E108" s="90"/>
      <c r="F108" s="91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220</v>
      </c>
      <c r="B109" s="4" t="s">
        <v>221</v>
      </c>
      <c r="C109" s="90"/>
      <c r="D109" s="90"/>
      <c r="E109" s="90"/>
      <c r="F109" s="91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222</v>
      </c>
      <c r="B110" s="6" t="s">
        <v>223</v>
      </c>
      <c r="C110" s="90"/>
      <c r="D110" s="90"/>
      <c r="E110" s="90"/>
      <c r="F110" s="91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224</v>
      </c>
      <c r="B111" s="4" t="s">
        <v>225</v>
      </c>
      <c r="C111" s="90"/>
      <c r="D111" s="90"/>
      <c r="E111" s="90"/>
      <c r="F111" s="91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226</v>
      </c>
      <c r="B112" s="4" t="s">
        <v>227</v>
      </c>
      <c r="C112" s="90"/>
      <c r="D112" s="90"/>
      <c r="E112" s="90"/>
      <c r="F112" s="91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228</v>
      </c>
      <c r="B113" s="4" t="s">
        <v>229</v>
      </c>
      <c r="C113" s="90"/>
      <c r="D113" s="90"/>
      <c r="E113" s="90"/>
      <c r="F113" s="91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374</v>
      </c>
      <c r="B114" s="32" t="s">
        <v>230</v>
      </c>
      <c r="C114" s="92"/>
      <c r="D114" s="92"/>
      <c r="E114" s="92"/>
      <c r="F114" s="93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231</v>
      </c>
      <c r="B115" s="4" t="s">
        <v>232</v>
      </c>
      <c r="C115" s="90"/>
      <c r="D115" s="90"/>
      <c r="E115" s="90"/>
      <c r="F115" s="91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233</v>
      </c>
      <c r="B116" s="4" t="s">
        <v>234</v>
      </c>
      <c r="C116" s="86"/>
      <c r="D116" s="86"/>
      <c r="E116" s="86"/>
      <c r="F116" s="87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407</v>
      </c>
      <c r="B117" s="4" t="s">
        <v>235</v>
      </c>
      <c r="C117" s="90"/>
      <c r="D117" s="90"/>
      <c r="E117" s="90"/>
      <c r="F117" s="91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376</v>
      </c>
      <c r="B118" s="4" t="s">
        <v>236</v>
      </c>
      <c r="C118" s="90"/>
      <c r="D118" s="90"/>
      <c r="E118" s="90"/>
      <c r="F118" s="91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377</v>
      </c>
      <c r="B119" s="32" t="s">
        <v>237</v>
      </c>
      <c r="C119" s="92"/>
      <c r="D119" s="92"/>
      <c r="E119" s="92"/>
      <c r="F119" s="93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238</v>
      </c>
      <c r="B120" s="4" t="s">
        <v>239</v>
      </c>
      <c r="C120" s="86"/>
      <c r="D120" s="86"/>
      <c r="E120" s="86"/>
      <c r="F120" s="87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411</v>
      </c>
      <c r="B121" s="34" t="s">
        <v>240</v>
      </c>
      <c r="C121" s="92"/>
      <c r="D121" s="92"/>
      <c r="E121" s="92"/>
      <c r="F121" s="93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68" t="s">
        <v>447</v>
      </c>
      <c r="B122" s="69"/>
      <c r="C122" s="81">
        <f>C121+C98</f>
        <v>29109</v>
      </c>
      <c r="D122" s="81"/>
      <c r="E122" s="81"/>
      <c r="F122" s="81">
        <f>F121+F98</f>
        <v>29109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2/2016. (II.24.)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52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94" t="s">
        <v>480</v>
      </c>
      <c r="B1" s="195"/>
      <c r="C1" s="195"/>
      <c r="D1" s="195"/>
      <c r="E1" s="195"/>
      <c r="F1" s="196"/>
    </row>
    <row r="2" spans="1:6" ht="23.25" customHeight="1">
      <c r="A2" s="197" t="s">
        <v>15</v>
      </c>
      <c r="B2" s="198"/>
      <c r="C2" s="198"/>
      <c r="D2" s="198"/>
      <c r="E2" s="198"/>
      <c r="F2" s="196"/>
    </row>
    <row r="3" ht="18">
      <c r="A3" s="63"/>
    </row>
    <row r="4" ht="15">
      <c r="A4" t="s">
        <v>481</v>
      </c>
    </row>
    <row r="5" spans="1:6" ht="45">
      <c r="A5" s="1" t="s">
        <v>69</v>
      </c>
      <c r="B5" s="2" t="s">
        <v>48</v>
      </c>
      <c r="C5" s="65" t="s">
        <v>19</v>
      </c>
      <c r="D5" s="65" t="s">
        <v>20</v>
      </c>
      <c r="E5" s="65" t="s">
        <v>21</v>
      </c>
      <c r="F5" s="66" t="s">
        <v>45</v>
      </c>
    </row>
    <row r="6" spans="1:6" ht="15" customHeight="1" hidden="1">
      <c r="A6" s="24" t="s">
        <v>241</v>
      </c>
      <c r="B6" s="5" t="s">
        <v>242</v>
      </c>
      <c r="C6" s="20"/>
      <c r="D6" s="20"/>
      <c r="E6" s="20"/>
      <c r="F6" s="20"/>
    </row>
    <row r="7" spans="1:6" ht="15" customHeight="1" hidden="1">
      <c r="A7" s="4" t="s">
        <v>243</v>
      </c>
      <c r="B7" s="5" t="s">
        <v>244</v>
      </c>
      <c r="C7" s="20"/>
      <c r="D7" s="20"/>
      <c r="E7" s="20"/>
      <c r="F7" s="20"/>
    </row>
    <row r="8" spans="1:6" ht="15" customHeight="1" hidden="1">
      <c r="A8" s="4" t="s">
        <v>245</v>
      </c>
      <c r="B8" s="5" t="s">
        <v>246</v>
      </c>
      <c r="C8" s="20"/>
      <c r="D8" s="20"/>
      <c r="E8" s="20"/>
      <c r="F8" s="20"/>
    </row>
    <row r="9" spans="1:6" ht="15" customHeight="1" hidden="1">
      <c r="A9" s="4" t="s">
        <v>247</v>
      </c>
      <c r="B9" s="5" t="s">
        <v>248</v>
      </c>
      <c r="C9" s="20"/>
      <c r="D9" s="20"/>
      <c r="E9" s="20"/>
      <c r="F9" s="20"/>
    </row>
    <row r="10" spans="1:6" ht="15" customHeight="1" hidden="1">
      <c r="A10" s="4" t="s">
        <v>249</v>
      </c>
      <c r="B10" s="5" t="s">
        <v>250</v>
      </c>
      <c r="C10" s="20"/>
      <c r="D10" s="20"/>
      <c r="E10" s="20"/>
      <c r="F10" s="20"/>
    </row>
    <row r="11" spans="1:6" ht="15" customHeight="1" hidden="1">
      <c r="A11" s="4" t="s">
        <v>251</v>
      </c>
      <c r="B11" s="5" t="s">
        <v>252</v>
      </c>
      <c r="C11" s="20"/>
      <c r="D11" s="20"/>
      <c r="E11" s="20"/>
      <c r="F11" s="20"/>
    </row>
    <row r="12" spans="1:6" ht="15" customHeight="1">
      <c r="A12" s="6" t="s">
        <v>449</v>
      </c>
      <c r="B12" s="7" t="s">
        <v>253</v>
      </c>
      <c r="C12" s="81"/>
      <c r="D12" s="81"/>
      <c r="E12" s="81"/>
      <c r="F12" s="81"/>
    </row>
    <row r="13" spans="1:6" ht="15" customHeight="1">
      <c r="A13" s="4" t="s">
        <v>254</v>
      </c>
      <c r="B13" s="5" t="s">
        <v>255</v>
      </c>
      <c r="C13" s="85"/>
      <c r="D13" s="85"/>
      <c r="E13" s="85"/>
      <c r="F13" s="85"/>
    </row>
    <row r="14" spans="1:6" ht="15" customHeight="1">
      <c r="A14" s="4" t="s">
        <v>256</v>
      </c>
      <c r="B14" s="5" t="s">
        <v>257</v>
      </c>
      <c r="C14" s="85"/>
      <c r="D14" s="85"/>
      <c r="E14" s="85"/>
      <c r="F14" s="85"/>
    </row>
    <row r="15" spans="1:6" ht="15" customHeight="1">
      <c r="A15" s="4" t="s">
        <v>412</v>
      </c>
      <c r="B15" s="5" t="s">
        <v>258</v>
      </c>
      <c r="C15" s="85"/>
      <c r="D15" s="85"/>
      <c r="E15" s="85"/>
      <c r="F15" s="85"/>
    </row>
    <row r="16" spans="1:6" ht="15" customHeight="1">
      <c r="A16" s="4" t="s">
        <v>413</v>
      </c>
      <c r="B16" s="5" t="s">
        <v>259</v>
      </c>
      <c r="C16" s="85"/>
      <c r="D16" s="85"/>
      <c r="E16" s="85"/>
      <c r="F16" s="85"/>
    </row>
    <row r="17" spans="1:6" ht="15" customHeight="1">
      <c r="A17" s="4" t="s">
        <v>414</v>
      </c>
      <c r="B17" s="5" t="s">
        <v>260</v>
      </c>
      <c r="C17" s="85"/>
      <c r="D17" s="85"/>
      <c r="E17" s="85"/>
      <c r="F17" s="85"/>
    </row>
    <row r="18" spans="1:6" ht="15" customHeight="1">
      <c r="A18" s="32" t="s">
        <v>450</v>
      </c>
      <c r="B18" s="42" t="s">
        <v>261</v>
      </c>
      <c r="C18" s="81"/>
      <c r="D18" s="81"/>
      <c r="E18" s="81"/>
      <c r="F18" s="81"/>
    </row>
    <row r="19" spans="1:6" ht="15" customHeight="1">
      <c r="A19" s="4" t="s">
        <v>418</v>
      </c>
      <c r="B19" s="5" t="s">
        <v>270</v>
      </c>
      <c r="C19" s="85"/>
      <c r="D19" s="85"/>
      <c r="E19" s="85"/>
      <c r="F19" s="85"/>
    </row>
    <row r="20" spans="1:6" ht="15" customHeight="1">
      <c r="A20" s="4" t="s">
        <v>419</v>
      </c>
      <c r="B20" s="5" t="s">
        <v>271</v>
      </c>
      <c r="C20" s="85"/>
      <c r="D20" s="85"/>
      <c r="E20" s="85"/>
      <c r="F20" s="85"/>
    </row>
    <row r="21" spans="1:6" ht="15" customHeight="1">
      <c r="A21" s="6" t="s">
        <v>1</v>
      </c>
      <c r="B21" s="7" t="s">
        <v>272</v>
      </c>
      <c r="C21" s="85"/>
      <c r="D21" s="85"/>
      <c r="E21" s="85"/>
      <c r="F21" s="85"/>
    </row>
    <row r="22" spans="1:6" ht="15" customHeight="1">
      <c r="A22" s="4" t="s">
        <v>420</v>
      </c>
      <c r="B22" s="5" t="s">
        <v>273</v>
      </c>
      <c r="C22" s="85"/>
      <c r="D22" s="85"/>
      <c r="E22" s="85"/>
      <c r="F22" s="85"/>
    </row>
    <row r="23" spans="1:6" ht="15" customHeight="1">
      <c r="A23" s="4" t="s">
        <v>421</v>
      </c>
      <c r="B23" s="5" t="s">
        <v>274</v>
      </c>
      <c r="C23" s="85"/>
      <c r="D23" s="85"/>
      <c r="E23" s="85"/>
      <c r="F23" s="85"/>
    </row>
    <row r="24" spans="1:6" ht="15" customHeight="1">
      <c r="A24" s="4" t="s">
        <v>422</v>
      </c>
      <c r="B24" s="5" t="s">
        <v>275</v>
      </c>
      <c r="C24" s="85"/>
      <c r="D24" s="85"/>
      <c r="E24" s="85"/>
      <c r="F24" s="85"/>
    </row>
    <row r="25" spans="1:6" ht="15" customHeight="1">
      <c r="A25" s="4" t="s">
        <v>423</v>
      </c>
      <c r="B25" s="5" t="s">
        <v>276</v>
      </c>
      <c r="C25" s="85"/>
      <c r="D25" s="85"/>
      <c r="E25" s="85"/>
      <c r="F25" s="85"/>
    </row>
    <row r="26" spans="1:6" ht="15" customHeight="1">
      <c r="A26" s="4" t="s">
        <v>424</v>
      </c>
      <c r="B26" s="5" t="s">
        <v>277</v>
      </c>
      <c r="C26" s="85"/>
      <c r="D26" s="85"/>
      <c r="E26" s="85"/>
      <c r="F26" s="85"/>
    </row>
    <row r="27" spans="1:6" ht="15" customHeight="1">
      <c r="A27" s="4" t="s">
        <v>278</v>
      </c>
      <c r="B27" s="5" t="s">
        <v>279</v>
      </c>
      <c r="C27" s="85"/>
      <c r="D27" s="85"/>
      <c r="E27" s="85"/>
      <c r="F27" s="85"/>
    </row>
    <row r="28" spans="1:6" ht="15" customHeight="1">
      <c r="A28" s="4" t="s">
        <v>425</v>
      </c>
      <c r="B28" s="5" t="s">
        <v>280</v>
      </c>
      <c r="C28" s="85"/>
      <c r="D28" s="85"/>
      <c r="E28" s="85"/>
      <c r="F28" s="85"/>
    </row>
    <row r="29" spans="1:6" ht="15" customHeight="1">
      <c r="A29" s="4" t="s">
        <v>426</v>
      </c>
      <c r="B29" s="5" t="s">
        <v>281</v>
      </c>
      <c r="C29" s="85"/>
      <c r="D29" s="85"/>
      <c r="E29" s="85"/>
      <c r="F29" s="85"/>
    </row>
    <row r="30" spans="1:6" ht="15" customHeight="1">
      <c r="A30" s="6" t="s">
        <v>2</v>
      </c>
      <c r="B30" s="7" t="s">
        <v>282</v>
      </c>
      <c r="C30" s="85"/>
      <c r="D30" s="85"/>
      <c r="E30" s="85"/>
      <c r="F30" s="85"/>
    </row>
    <row r="31" spans="1:6" ht="15" customHeight="1">
      <c r="A31" s="4" t="s">
        <v>427</v>
      </c>
      <c r="B31" s="5" t="s">
        <v>283</v>
      </c>
      <c r="C31" s="85"/>
      <c r="D31" s="85"/>
      <c r="E31" s="85"/>
      <c r="F31" s="85"/>
    </row>
    <row r="32" spans="1:6" ht="15" customHeight="1">
      <c r="A32" s="32" t="s">
        <v>3</v>
      </c>
      <c r="B32" s="42" t="s">
        <v>284</v>
      </c>
      <c r="C32" s="81"/>
      <c r="D32" s="81"/>
      <c r="E32" s="81"/>
      <c r="F32" s="81"/>
    </row>
    <row r="33" spans="1:6" ht="15" customHeight="1" hidden="1">
      <c r="A33" s="10" t="s">
        <v>285</v>
      </c>
      <c r="B33" s="5" t="s">
        <v>286</v>
      </c>
      <c r="C33" s="85"/>
      <c r="D33" s="85"/>
      <c r="E33" s="85"/>
      <c r="F33" s="85"/>
    </row>
    <row r="34" spans="1:6" ht="15" customHeight="1" hidden="1">
      <c r="A34" s="10" t="s">
        <v>428</v>
      </c>
      <c r="B34" s="5" t="s">
        <v>287</v>
      </c>
      <c r="C34" s="85"/>
      <c r="D34" s="85"/>
      <c r="E34" s="85"/>
      <c r="F34" s="85"/>
    </row>
    <row r="35" spans="1:6" ht="15" customHeight="1" hidden="1">
      <c r="A35" s="10" t="s">
        <v>429</v>
      </c>
      <c r="B35" s="5" t="s">
        <v>288</v>
      </c>
      <c r="C35" s="85"/>
      <c r="D35" s="85"/>
      <c r="E35" s="85"/>
      <c r="F35" s="85"/>
    </row>
    <row r="36" spans="1:6" ht="15" customHeight="1" hidden="1">
      <c r="A36" s="10" t="s">
        <v>430</v>
      </c>
      <c r="B36" s="5" t="s">
        <v>289</v>
      </c>
      <c r="C36" s="85"/>
      <c r="D36" s="85"/>
      <c r="E36" s="85"/>
      <c r="F36" s="85"/>
    </row>
    <row r="37" spans="1:6" ht="15" customHeight="1" hidden="1">
      <c r="A37" s="10" t="s">
        <v>291</v>
      </c>
      <c r="B37" s="5" t="s">
        <v>292</v>
      </c>
      <c r="C37" s="85"/>
      <c r="D37" s="85"/>
      <c r="E37" s="85"/>
      <c r="F37" s="85"/>
    </row>
    <row r="38" spans="1:6" ht="15" customHeight="1" hidden="1">
      <c r="A38" s="10" t="s">
        <v>293</v>
      </c>
      <c r="B38" s="5" t="s">
        <v>294</v>
      </c>
      <c r="C38" s="85"/>
      <c r="D38" s="85"/>
      <c r="E38" s="85"/>
      <c r="F38" s="85"/>
    </row>
    <row r="39" spans="1:6" ht="15" customHeight="1" hidden="1">
      <c r="A39" s="10" t="s">
        <v>295</v>
      </c>
      <c r="B39" s="5" t="s">
        <v>296</v>
      </c>
      <c r="C39" s="85"/>
      <c r="D39" s="85"/>
      <c r="E39" s="85"/>
      <c r="F39" s="85"/>
    </row>
    <row r="40" spans="1:6" ht="15" customHeight="1" hidden="1">
      <c r="A40" s="10" t="s">
        <v>431</v>
      </c>
      <c r="B40" s="5" t="s">
        <v>297</v>
      </c>
      <c r="C40" s="85"/>
      <c r="D40" s="85"/>
      <c r="E40" s="85"/>
      <c r="F40" s="85"/>
    </row>
    <row r="41" spans="1:6" ht="15" customHeight="1" hidden="1">
      <c r="A41" s="10" t="s">
        <v>432</v>
      </c>
      <c r="B41" s="5" t="s">
        <v>298</v>
      </c>
      <c r="C41" s="85"/>
      <c r="D41" s="85"/>
      <c r="E41" s="85"/>
      <c r="F41" s="85"/>
    </row>
    <row r="42" spans="1:6" ht="15" customHeight="1" hidden="1">
      <c r="A42" s="10" t="s">
        <v>433</v>
      </c>
      <c r="B42" s="5" t="s">
        <v>299</v>
      </c>
      <c r="C42" s="85"/>
      <c r="D42" s="85"/>
      <c r="E42" s="85"/>
      <c r="F42" s="85"/>
    </row>
    <row r="43" spans="1:6" ht="15" customHeight="1">
      <c r="A43" s="41" t="s">
        <v>4</v>
      </c>
      <c r="B43" s="42" t="s">
        <v>300</v>
      </c>
      <c r="C43" s="81">
        <v>22850</v>
      </c>
      <c r="D43" s="81"/>
      <c r="E43" s="81"/>
      <c r="F43" s="81">
        <f>SUM(C43:E43)</f>
        <v>22850</v>
      </c>
    </row>
    <row r="44" spans="1:6" ht="15" customHeight="1">
      <c r="A44" s="10" t="s">
        <v>309</v>
      </c>
      <c r="B44" s="5" t="s">
        <v>310</v>
      </c>
      <c r="C44" s="85"/>
      <c r="D44" s="85"/>
      <c r="E44" s="85"/>
      <c r="F44" s="85"/>
    </row>
    <row r="45" spans="1:6" ht="15" customHeight="1">
      <c r="A45" s="4" t="s">
        <v>437</v>
      </c>
      <c r="B45" s="5" t="s">
        <v>311</v>
      </c>
      <c r="C45" s="85"/>
      <c r="D45" s="85"/>
      <c r="E45" s="85"/>
      <c r="F45" s="85"/>
    </row>
    <row r="46" spans="1:6" ht="15" customHeight="1">
      <c r="A46" s="10" t="s">
        <v>438</v>
      </c>
      <c r="B46" s="5" t="s">
        <v>312</v>
      </c>
      <c r="C46" s="85"/>
      <c r="D46" s="85"/>
      <c r="E46" s="85"/>
      <c r="F46" s="85"/>
    </row>
    <row r="47" spans="1:6" ht="15" customHeight="1">
      <c r="A47" s="32" t="s">
        <v>6</v>
      </c>
      <c r="B47" s="42" t="s">
        <v>313</v>
      </c>
      <c r="C47" s="81"/>
      <c r="D47" s="81"/>
      <c r="E47" s="81"/>
      <c r="F47" s="81"/>
    </row>
    <row r="48" spans="1:6" ht="15" customHeight="1">
      <c r="A48" s="45" t="s">
        <v>18</v>
      </c>
      <c r="B48" s="76"/>
      <c r="C48" s="81">
        <f>C47+C43+C32+C18</f>
        <v>22850</v>
      </c>
      <c r="D48" s="81"/>
      <c r="E48" s="81"/>
      <c r="F48" s="81">
        <f>SUM(C48:E48)</f>
        <v>22850</v>
      </c>
    </row>
    <row r="49" spans="1:6" ht="15" customHeight="1">
      <c r="A49" s="4" t="s">
        <v>262</v>
      </c>
      <c r="B49" s="5" t="s">
        <v>263</v>
      </c>
      <c r="C49" s="85"/>
      <c r="D49" s="85"/>
      <c r="E49" s="85"/>
      <c r="F49" s="85"/>
    </row>
    <row r="50" spans="1:6" ht="15" customHeight="1">
      <c r="A50" s="4" t="s">
        <v>264</v>
      </c>
      <c r="B50" s="5" t="s">
        <v>265</v>
      </c>
      <c r="C50" s="85"/>
      <c r="D50" s="85"/>
      <c r="E50" s="85"/>
      <c r="F50" s="85"/>
    </row>
    <row r="51" spans="1:6" ht="15" customHeight="1">
      <c r="A51" s="4" t="s">
        <v>415</v>
      </c>
      <c r="B51" s="5" t="s">
        <v>266</v>
      </c>
      <c r="C51" s="85"/>
      <c r="D51" s="85"/>
      <c r="E51" s="85"/>
      <c r="F51" s="85"/>
    </row>
    <row r="52" spans="1:6" ht="15" customHeight="1">
      <c r="A52" s="4" t="s">
        <v>416</v>
      </c>
      <c r="B52" s="5" t="s">
        <v>267</v>
      </c>
      <c r="C52" s="85"/>
      <c r="D52" s="85"/>
      <c r="E52" s="85"/>
      <c r="F52" s="85"/>
    </row>
    <row r="53" spans="1:6" ht="15" customHeight="1">
      <c r="A53" s="4" t="s">
        <v>417</v>
      </c>
      <c r="B53" s="5" t="s">
        <v>268</v>
      </c>
      <c r="C53" s="85"/>
      <c r="D53" s="85"/>
      <c r="E53" s="85"/>
      <c r="F53" s="85"/>
    </row>
    <row r="54" spans="1:6" ht="15" customHeight="1">
      <c r="A54" s="32" t="s">
        <v>0</v>
      </c>
      <c r="B54" s="42" t="s">
        <v>269</v>
      </c>
      <c r="C54" s="85"/>
      <c r="D54" s="85"/>
      <c r="E54" s="85"/>
      <c r="F54" s="85"/>
    </row>
    <row r="55" spans="1:6" ht="15" customHeight="1">
      <c r="A55" s="10" t="s">
        <v>434</v>
      </c>
      <c r="B55" s="5" t="s">
        <v>301</v>
      </c>
      <c r="C55" s="85"/>
      <c r="D55" s="85"/>
      <c r="E55" s="85"/>
      <c r="F55" s="85"/>
    </row>
    <row r="56" spans="1:6" ht="15" customHeight="1">
      <c r="A56" s="10" t="s">
        <v>435</v>
      </c>
      <c r="B56" s="5" t="s">
        <v>302</v>
      </c>
      <c r="C56" s="85"/>
      <c r="D56" s="85"/>
      <c r="E56" s="85"/>
      <c r="F56" s="85"/>
    </row>
    <row r="57" spans="1:6" ht="15" customHeight="1">
      <c r="A57" s="10" t="s">
        <v>303</v>
      </c>
      <c r="B57" s="5" t="s">
        <v>304</v>
      </c>
      <c r="C57" s="85"/>
      <c r="D57" s="85"/>
      <c r="E57" s="85"/>
      <c r="F57" s="85"/>
    </row>
    <row r="58" spans="1:6" ht="15" customHeight="1">
      <c r="A58" s="10" t="s">
        <v>436</v>
      </c>
      <c r="B58" s="5" t="s">
        <v>305</v>
      </c>
      <c r="C58" s="85"/>
      <c r="D58" s="85"/>
      <c r="E58" s="85"/>
      <c r="F58" s="85"/>
    </row>
    <row r="59" spans="1:6" ht="15" customHeight="1">
      <c r="A59" s="10" t="s">
        <v>306</v>
      </c>
      <c r="B59" s="5" t="s">
        <v>307</v>
      </c>
      <c r="C59" s="85"/>
      <c r="D59" s="85"/>
      <c r="E59" s="85"/>
      <c r="F59" s="85"/>
    </row>
    <row r="60" spans="1:6" ht="15" customHeight="1">
      <c r="A60" s="32" t="s">
        <v>5</v>
      </c>
      <c r="B60" s="42" t="s">
        <v>308</v>
      </c>
      <c r="C60" s="81"/>
      <c r="D60" s="81"/>
      <c r="E60" s="81"/>
      <c r="F60" s="81"/>
    </row>
    <row r="61" spans="1:6" ht="15" customHeight="1">
      <c r="A61" s="10" t="s">
        <v>314</v>
      </c>
      <c r="B61" s="5" t="s">
        <v>315</v>
      </c>
      <c r="C61" s="85"/>
      <c r="D61" s="85"/>
      <c r="E61" s="85"/>
      <c r="F61" s="85"/>
    </row>
    <row r="62" spans="1:6" ht="15" customHeight="1">
      <c r="A62" s="4" t="s">
        <v>439</v>
      </c>
      <c r="B62" s="5" t="s">
        <v>316</v>
      </c>
      <c r="C62" s="85"/>
      <c r="D62" s="85"/>
      <c r="E62" s="85"/>
      <c r="F62" s="85"/>
    </row>
    <row r="63" spans="1:6" ht="15" customHeight="1">
      <c r="A63" s="10" t="s">
        <v>440</v>
      </c>
      <c r="B63" s="5" t="s">
        <v>317</v>
      </c>
      <c r="C63" s="85"/>
      <c r="D63" s="85"/>
      <c r="E63" s="85"/>
      <c r="F63" s="85"/>
    </row>
    <row r="64" spans="1:6" ht="15" customHeight="1">
      <c r="A64" s="32" t="s">
        <v>8</v>
      </c>
      <c r="B64" s="42" t="s">
        <v>318</v>
      </c>
      <c r="C64" s="81"/>
      <c r="D64" s="81"/>
      <c r="E64" s="81"/>
      <c r="F64" s="81"/>
    </row>
    <row r="65" spans="1:6" ht="15" customHeight="1">
      <c r="A65" s="45" t="s">
        <v>17</v>
      </c>
      <c r="B65" s="77"/>
      <c r="C65" s="81">
        <f>C64+C60+C54</f>
        <v>0</v>
      </c>
      <c r="D65" s="81"/>
      <c r="E65" s="81"/>
      <c r="F65" s="81">
        <f>SUM(C65:E65)</f>
        <v>0</v>
      </c>
    </row>
    <row r="66" spans="1:6" ht="15.75">
      <c r="A66" s="39" t="s">
        <v>7</v>
      </c>
      <c r="B66" s="28" t="s">
        <v>319</v>
      </c>
      <c r="C66" s="81">
        <f>C64+C47+C60+C43+C32+C18</f>
        <v>22850</v>
      </c>
      <c r="D66" s="81"/>
      <c r="E66" s="81"/>
      <c r="F66" s="81">
        <f>F64+F47+F60+F43+F32+F18</f>
        <v>22850</v>
      </c>
    </row>
    <row r="67" spans="1:6" ht="15.75">
      <c r="A67" s="70" t="s">
        <v>28</v>
      </c>
      <c r="B67" s="48"/>
      <c r="C67" s="85">
        <f>C66-'kiadások működés Zengő Óvoda'!C74</f>
        <v>-294315</v>
      </c>
      <c r="D67" s="85"/>
      <c r="E67" s="85"/>
      <c r="F67" s="85">
        <f>SUM(C67:E67)</f>
        <v>-294315</v>
      </c>
    </row>
    <row r="68" spans="1:6" ht="15.75">
      <c r="A68" s="70" t="s">
        <v>29</v>
      </c>
      <c r="B68" s="48"/>
      <c r="C68" s="85">
        <f>C65-'[1]kiadások működés Zengő Óvoda'!C97</f>
        <v>-230</v>
      </c>
      <c r="D68" s="85"/>
      <c r="E68" s="85"/>
      <c r="F68" s="85">
        <f>SUM(C68:E68)</f>
        <v>-230</v>
      </c>
    </row>
    <row r="69" spans="1:6" ht="15" hidden="1">
      <c r="A69" s="30" t="s">
        <v>441</v>
      </c>
      <c r="B69" s="4" t="s">
        <v>320</v>
      </c>
      <c r="C69" s="85"/>
      <c r="D69" s="85"/>
      <c r="E69" s="85"/>
      <c r="F69" s="85"/>
    </row>
    <row r="70" spans="1:6" ht="15" hidden="1">
      <c r="A70" s="10" t="s">
        <v>321</v>
      </c>
      <c r="B70" s="4" t="s">
        <v>322</v>
      </c>
      <c r="C70" s="85"/>
      <c r="D70" s="85"/>
      <c r="E70" s="85"/>
      <c r="F70" s="85"/>
    </row>
    <row r="71" spans="1:6" ht="15" hidden="1">
      <c r="A71" s="30" t="s">
        <v>442</v>
      </c>
      <c r="B71" s="4" t="s">
        <v>323</v>
      </c>
      <c r="C71" s="85"/>
      <c r="D71" s="85"/>
      <c r="E71" s="85"/>
      <c r="F71" s="85"/>
    </row>
    <row r="72" spans="1:6" ht="15">
      <c r="A72" s="12" t="s">
        <v>9</v>
      </c>
      <c r="B72" s="6" t="s">
        <v>324</v>
      </c>
      <c r="C72" s="85"/>
      <c r="D72" s="85"/>
      <c r="E72" s="85"/>
      <c r="F72" s="85"/>
    </row>
    <row r="73" spans="1:6" ht="15" hidden="1">
      <c r="A73" s="10" t="s">
        <v>443</v>
      </c>
      <c r="B73" s="4" t="s">
        <v>325</v>
      </c>
      <c r="C73" s="85"/>
      <c r="D73" s="85"/>
      <c r="E73" s="85"/>
      <c r="F73" s="85"/>
    </row>
    <row r="74" spans="1:6" ht="15" hidden="1">
      <c r="A74" s="30" t="s">
        <v>326</v>
      </c>
      <c r="B74" s="4" t="s">
        <v>327</v>
      </c>
      <c r="C74" s="85"/>
      <c r="D74" s="85"/>
      <c r="E74" s="85"/>
      <c r="F74" s="85"/>
    </row>
    <row r="75" spans="1:6" ht="15" hidden="1">
      <c r="A75" s="10" t="s">
        <v>444</v>
      </c>
      <c r="B75" s="4" t="s">
        <v>328</v>
      </c>
      <c r="C75" s="85"/>
      <c r="D75" s="85"/>
      <c r="E75" s="85"/>
      <c r="F75" s="85"/>
    </row>
    <row r="76" spans="1:6" ht="15" hidden="1">
      <c r="A76" s="30" t="s">
        <v>329</v>
      </c>
      <c r="B76" s="4" t="s">
        <v>330</v>
      </c>
      <c r="C76" s="85"/>
      <c r="D76" s="85"/>
      <c r="E76" s="85"/>
      <c r="F76" s="85"/>
    </row>
    <row r="77" spans="1:6" ht="15">
      <c r="A77" s="11" t="s">
        <v>10</v>
      </c>
      <c r="B77" s="6" t="s">
        <v>331</v>
      </c>
      <c r="C77" s="85"/>
      <c r="D77" s="85"/>
      <c r="E77" s="85"/>
      <c r="F77" s="85"/>
    </row>
    <row r="78" spans="1:6" ht="15" hidden="1">
      <c r="A78" s="4" t="s">
        <v>26</v>
      </c>
      <c r="B78" s="4" t="s">
        <v>332</v>
      </c>
      <c r="C78" s="85"/>
      <c r="D78" s="85"/>
      <c r="E78" s="85"/>
      <c r="F78" s="85"/>
    </row>
    <row r="79" spans="1:6" ht="15" hidden="1">
      <c r="A79" s="4" t="s">
        <v>27</v>
      </c>
      <c r="B79" s="4" t="s">
        <v>332</v>
      </c>
      <c r="C79" s="85"/>
      <c r="D79" s="85"/>
      <c r="E79" s="85"/>
      <c r="F79" s="85"/>
    </row>
    <row r="80" spans="1:6" ht="15" hidden="1">
      <c r="A80" s="4" t="s">
        <v>24</v>
      </c>
      <c r="B80" s="4" t="s">
        <v>333</v>
      </c>
      <c r="C80" s="85"/>
      <c r="D80" s="85"/>
      <c r="E80" s="85"/>
      <c r="F80" s="85"/>
    </row>
    <row r="81" spans="1:6" ht="15" hidden="1">
      <c r="A81" s="4" t="s">
        <v>25</v>
      </c>
      <c r="B81" s="4" t="s">
        <v>333</v>
      </c>
      <c r="C81" s="85"/>
      <c r="D81" s="85"/>
      <c r="E81" s="85"/>
      <c r="F81" s="85"/>
    </row>
    <row r="82" spans="1:6" ht="15">
      <c r="A82" s="6" t="s">
        <v>11</v>
      </c>
      <c r="B82" s="6" t="s">
        <v>334</v>
      </c>
      <c r="C82" s="85">
        <v>5194</v>
      </c>
      <c r="D82" s="85"/>
      <c r="E82" s="85"/>
      <c r="F82" s="85">
        <f>SUM(C82:E82)</f>
        <v>5194</v>
      </c>
    </row>
    <row r="83" spans="1:6" ht="15">
      <c r="A83" s="30" t="s">
        <v>335</v>
      </c>
      <c r="B83" s="4" t="s">
        <v>336</v>
      </c>
      <c r="C83" s="85"/>
      <c r="D83" s="85"/>
      <c r="E83" s="85"/>
      <c r="F83" s="85"/>
    </row>
    <row r="84" spans="1:6" ht="15">
      <c r="A84" s="30" t="s">
        <v>337</v>
      </c>
      <c r="B84" s="4" t="s">
        <v>338</v>
      </c>
      <c r="C84" s="85"/>
      <c r="D84" s="85"/>
      <c r="E84" s="85"/>
      <c r="F84" s="85"/>
    </row>
    <row r="85" spans="1:6" ht="15">
      <c r="A85" s="30" t="s">
        <v>339</v>
      </c>
      <c r="B85" s="4" t="s">
        <v>340</v>
      </c>
      <c r="C85" s="85">
        <v>289351</v>
      </c>
      <c r="D85" s="85"/>
      <c r="E85" s="85"/>
      <c r="F85" s="85">
        <f>SUM(C85:E85)</f>
        <v>289351</v>
      </c>
    </row>
    <row r="86" spans="1:6" ht="15">
      <c r="A86" s="30" t="s">
        <v>341</v>
      </c>
      <c r="B86" s="4" t="s">
        <v>342</v>
      </c>
      <c r="C86" s="85"/>
      <c r="D86" s="85"/>
      <c r="E86" s="85"/>
      <c r="F86" s="85"/>
    </row>
    <row r="87" spans="1:6" ht="15">
      <c r="A87" s="10" t="s">
        <v>445</v>
      </c>
      <c r="B87" s="4" t="s">
        <v>343</v>
      </c>
      <c r="C87" s="85"/>
      <c r="D87" s="85"/>
      <c r="E87" s="85"/>
      <c r="F87" s="85"/>
    </row>
    <row r="88" spans="1:6" ht="15">
      <c r="A88" s="12" t="s">
        <v>12</v>
      </c>
      <c r="B88" s="6" t="s">
        <v>344</v>
      </c>
      <c r="C88" s="81">
        <f>SUM(C72:C87)</f>
        <v>294545</v>
      </c>
      <c r="D88" s="81"/>
      <c r="E88" s="81"/>
      <c r="F88" s="81">
        <f>SUM(F72:F87)</f>
        <v>294545</v>
      </c>
    </row>
    <row r="89" spans="1:6" ht="15">
      <c r="A89" s="10" t="s">
        <v>345</v>
      </c>
      <c r="B89" s="4" t="s">
        <v>346</v>
      </c>
      <c r="C89" s="85"/>
      <c r="D89" s="85"/>
      <c r="E89" s="85"/>
      <c r="F89" s="85"/>
    </row>
    <row r="90" spans="1:6" ht="15">
      <c r="A90" s="10" t="s">
        <v>347</v>
      </c>
      <c r="B90" s="4" t="s">
        <v>348</v>
      </c>
      <c r="C90" s="85"/>
      <c r="D90" s="85"/>
      <c r="E90" s="85"/>
      <c r="F90" s="85"/>
    </row>
    <row r="91" spans="1:6" ht="15">
      <c r="A91" s="30" t="s">
        <v>349</v>
      </c>
      <c r="B91" s="4" t="s">
        <v>350</v>
      </c>
      <c r="C91" s="85"/>
      <c r="D91" s="85"/>
      <c r="E91" s="85"/>
      <c r="F91" s="85"/>
    </row>
    <row r="92" spans="1:6" ht="15">
      <c r="A92" s="30" t="s">
        <v>446</v>
      </c>
      <c r="B92" s="4" t="s">
        <v>351</v>
      </c>
      <c r="C92" s="85"/>
      <c r="D92" s="85"/>
      <c r="E92" s="85"/>
      <c r="F92" s="85"/>
    </row>
    <row r="93" spans="1:6" ht="15">
      <c r="A93" s="11" t="s">
        <v>13</v>
      </c>
      <c r="B93" s="6" t="s">
        <v>352</v>
      </c>
      <c r="C93" s="85"/>
      <c r="D93" s="85"/>
      <c r="E93" s="85"/>
      <c r="F93" s="85"/>
    </row>
    <row r="94" spans="1:6" ht="15">
      <c r="A94" s="12" t="s">
        <v>353</v>
      </c>
      <c r="B94" s="6" t="s">
        <v>354</v>
      </c>
      <c r="C94" s="85"/>
      <c r="D94" s="85"/>
      <c r="E94" s="85"/>
      <c r="F94" s="85"/>
    </row>
    <row r="95" spans="1:6" ht="15.75">
      <c r="A95" s="33" t="s">
        <v>14</v>
      </c>
      <c r="B95" s="34" t="s">
        <v>355</v>
      </c>
      <c r="C95" s="81">
        <f>SUM(C88:C94)</f>
        <v>294545</v>
      </c>
      <c r="D95" s="81"/>
      <c r="E95" s="81"/>
      <c r="F95" s="81">
        <f>SUM(F88:F94)</f>
        <v>294545</v>
      </c>
    </row>
    <row r="96" spans="1:6" ht="15.75">
      <c r="A96" s="68" t="s">
        <v>448</v>
      </c>
      <c r="B96" s="69"/>
      <c r="C96" s="81">
        <f>C66+C95</f>
        <v>317395</v>
      </c>
      <c r="D96" s="81"/>
      <c r="E96" s="81"/>
      <c r="F96" s="81">
        <f>F95+F66</f>
        <v>317395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2/2065. (II. 24. 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91">
      <selection activeCell="C43" sqref="C43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94" t="s">
        <v>480</v>
      </c>
      <c r="B1" s="198"/>
      <c r="C1" s="198"/>
      <c r="D1" s="198"/>
      <c r="E1" s="198"/>
      <c r="F1" s="196"/>
    </row>
    <row r="2" spans="1:6" ht="19.5" customHeight="1">
      <c r="A2" s="197" t="s">
        <v>16</v>
      </c>
      <c r="B2" s="198"/>
      <c r="C2" s="198"/>
      <c r="D2" s="198"/>
      <c r="E2" s="198"/>
      <c r="F2" s="196"/>
    </row>
    <row r="3" ht="18">
      <c r="A3" s="63"/>
    </row>
    <row r="4" ht="15">
      <c r="A4" s="64" t="s">
        <v>481</v>
      </c>
    </row>
    <row r="5" spans="1:6" ht="45">
      <c r="A5" s="1" t="s">
        <v>69</v>
      </c>
      <c r="B5" s="2" t="s">
        <v>70</v>
      </c>
      <c r="C5" s="65" t="s">
        <v>19</v>
      </c>
      <c r="D5" s="65" t="s">
        <v>20</v>
      </c>
      <c r="E5" s="65" t="s">
        <v>21</v>
      </c>
      <c r="F5" s="66" t="s">
        <v>45</v>
      </c>
    </row>
    <row r="6" spans="1:6" ht="15" hidden="1">
      <c r="A6" s="21" t="s">
        <v>71</v>
      </c>
      <c r="B6" s="22" t="s">
        <v>72</v>
      </c>
      <c r="C6" s="67"/>
      <c r="D6" s="67"/>
      <c r="E6" s="67"/>
      <c r="F6" s="20"/>
    </row>
    <row r="7" spans="1:6" ht="15" hidden="1">
      <c r="A7" s="21" t="s">
        <v>73</v>
      </c>
      <c r="B7" s="23" t="s">
        <v>74</v>
      </c>
      <c r="C7" s="67"/>
      <c r="D7" s="67"/>
      <c r="E7" s="67"/>
      <c r="F7" s="20"/>
    </row>
    <row r="8" spans="1:6" ht="15" hidden="1">
      <c r="A8" s="21" t="s">
        <v>75</v>
      </c>
      <c r="B8" s="23" t="s">
        <v>76</v>
      </c>
      <c r="C8" s="67"/>
      <c r="D8" s="67"/>
      <c r="E8" s="67"/>
      <c r="F8" s="20"/>
    </row>
    <row r="9" spans="1:6" ht="15" hidden="1">
      <c r="A9" s="24" t="s">
        <v>77</v>
      </c>
      <c r="B9" s="23" t="s">
        <v>78</v>
      </c>
      <c r="C9" s="67"/>
      <c r="D9" s="67"/>
      <c r="E9" s="67"/>
      <c r="F9" s="20"/>
    </row>
    <row r="10" spans="1:6" ht="15" hidden="1">
      <c r="A10" s="24" t="s">
        <v>79</v>
      </c>
      <c r="B10" s="23" t="s">
        <v>80</v>
      </c>
      <c r="C10" s="67"/>
      <c r="D10" s="67"/>
      <c r="E10" s="67"/>
      <c r="F10" s="20"/>
    </row>
    <row r="11" spans="1:6" ht="15" hidden="1">
      <c r="A11" s="24" t="s">
        <v>81</v>
      </c>
      <c r="B11" s="23" t="s">
        <v>82</v>
      </c>
      <c r="C11" s="67"/>
      <c r="D11" s="67"/>
      <c r="E11" s="67"/>
      <c r="F11" s="20"/>
    </row>
    <row r="12" spans="1:6" ht="15" hidden="1">
      <c r="A12" s="24" t="s">
        <v>83</v>
      </c>
      <c r="B12" s="23" t="s">
        <v>84</v>
      </c>
      <c r="C12" s="67"/>
      <c r="D12" s="67"/>
      <c r="E12" s="67"/>
      <c r="F12" s="20"/>
    </row>
    <row r="13" spans="1:6" ht="15" hidden="1">
      <c r="A13" s="24" t="s">
        <v>85</v>
      </c>
      <c r="B13" s="23" t="s">
        <v>86</v>
      </c>
      <c r="C13" s="67"/>
      <c r="D13" s="67"/>
      <c r="E13" s="67"/>
      <c r="F13" s="20"/>
    </row>
    <row r="14" spans="1:6" ht="15" hidden="1">
      <c r="A14" s="4" t="s">
        <v>87</v>
      </c>
      <c r="B14" s="23" t="s">
        <v>88</v>
      </c>
      <c r="C14" s="67"/>
      <c r="D14" s="67"/>
      <c r="E14" s="67"/>
      <c r="F14" s="20"/>
    </row>
    <row r="15" spans="1:6" ht="15" hidden="1">
      <c r="A15" s="4" t="s">
        <v>89</v>
      </c>
      <c r="B15" s="23" t="s">
        <v>90</v>
      </c>
      <c r="C15" s="67"/>
      <c r="D15" s="67"/>
      <c r="E15" s="67"/>
      <c r="F15" s="20"/>
    </row>
    <row r="16" spans="1:6" ht="15" hidden="1">
      <c r="A16" s="4" t="s">
        <v>91</v>
      </c>
      <c r="B16" s="23" t="s">
        <v>92</v>
      </c>
      <c r="C16" s="67"/>
      <c r="D16" s="67"/>
      <c r="E16" s="67"/>
      <c r="F16" s="20"/>
    </row>
    <row r="17" spans="1:6" ht="15" hidden="1">
      <c r="A17" s="4" t="s">
        <v>93</v>
      </c>
      <c r="B17" s="23" t="s">
        <v>94</v>
      </c>
      <c r="C17" s="67"/>
      <c r="D17" s="67"/>
      <c r="E17" s="67"/>
      <c r="F17" s="20"/>
    </row>
    <row r="18" spans="1:6" ht="15" hidden="1">
      <c r="A18" s="4" t="s">
        <v>378</v>
      </c>
      <c r="B18" s="23" t="s">
        <v>95</v>
      </c>
      <c r="C18" s="67"/>
      <c r="D18" s="67"/>
      <c r="E18" s="67"/>
      <c r="F18" s="20"/>
    </row>
    <row r="19" spans="1:6" ht="15">
      <c r="A19" s="25" t="s">
        <v>356</v>
      </c>
      <c r="B19" s="26" t="s">
        <v>96</v>
      </c>
      <c r="C19" s="84">
        <v>171075</v>
      </c>
      <c r="D19" s="84"/>
      <c r="E19" s="84"/>
      <c r="F19" s="85">
        <f>SUM(C19:E19)</f>
        <v>171075</v>
      </c>
    </row>
    <row r="20" spans="1:6" ht="15" hidden="1">
      <c r="A20" s="4" t="s">
        <v>97</v>
      </c>
      <c r="B20" s="23" t="s">
        <v>98</v>
      </c>
      <c r="C20" s="84"/>
      <c r="D20" s="84"/>
      <c r="E20" s="84"/>
      <c r="F20" s="85"/>
    </row>
    <row r="21" spans="1:6" ht="30" hidden="1">
      <c r="A21" s="4" t="s">
        <v>99</v>
      </c>
      <c r="B21" s="23" t="s">
        <v>100</v>
      </c>
      <c r="C21" s="84"/>
      <c r="D21" s="84"/>
      <c r="E21" s="84"/>
      <c r="F21" s="85"/>
    </row>
    <row r="22" spans="1:6" ht="15" hidden="1">
      <c r="A22" s="5" t="s">
        <v>101</v>
      </c>
      <c r="B22" s="23" t="s">
        <v>102</v>
      </c>
      <c r="C22" s="84"/>
      <c r="D22" s="84"/>
      <c r="E22" s="84"/>
      <c r="F22" s="85"/>
    </row>
    <row r="23" spans="1:6" ht="15">
      <c r="A23" s="6" t="s">
        <v>357</v>
      </c>
      <c r="B23" s="26" t="s">
        <v>103</v>
      </c>
      <c r="C23" s="84"/>
      <c r="D23" s="84"/>
      <c r="E23" s="84"/>
      <c r="F23" s="85">
        <f>SUM(C23:E23)</f>
        <v>0</v>
      </c>
    </row>
    <row r="24" spans="1:6" ht="15">
      <c r="A24" s="43" t="s">
        <v>408</v>
      </c>
      <c r="B24" s="44" t="s">
        <v>104</v>
      </c>
      <c r="C24" s="81">
        <f>SUM(C19:C23)</f>
        <v>171075</v>
      </c>
      <c r="D24" s="81"/>
      <c r="E24" s="81"/>
      <c r="F24" s="81">
        <f>SUM(F19:F23)</f>
        <v>171075</v>
      </c>
    </row>
    <row r="25" spans="1:6" ht="15">
      <c r="A25" s="32" t="s">
        <v>379</v>
      </c>
      <c r="B25" s="44" t="s">
        <v>105</v>
      </c>
      <c r="C25" s="81">
        <v>49153</v>
      </c>
      <c r="D25" s="81"/>
      <c r="E25" s="81"/>
      <c r="F25" s="81">
        <f>SUM(C25:E25)</f>
        <v>49153</v>
      </c>
    </row>
    <row r="26" spans="1:6" ht="15" hidden="1">
      <c r="A26" s="4" t="s">
        <v>106</v>
      </c>
      <c r="B26" s="23" t="s">
        <v>107</v>
      </c>
      <c r="C26" s="84"/>
      <c r="D26" s="84"/>
      <c r="E26" s="84"/>
      <c r="F26" s="85"/>
    </row>
    <row r="27" spans="1:6" ht="15" hidden="1">
      <c r="A27" s="4" t="s">
        <v>108</v>
      </c>
      <c r="B27" s="23" t="s">
        <v>109</v>
      </c>
      <c r="C27" s="84"/>
      <c r="D27" s="84"/>
      <c r="E27" s="84"/>
      <c r="F27" s="85"/>
    </row>
    <row r="28" spans="1:6" ht="15" hidden="1">
      <c r="A28" s="4" t="s">
        <v>110</v>
      </c>
      <c r="B28" s="23" t="s">
        <v>111</v>
      </c>
      <c r="C28" s="84"/>
      <c r="D28" s="84"/>
      <c r="E28" s="84"/>
      <c r="F28" s="85"/>
    </row>
    <row r="29" spans="1:6" ht="15">
      <c r="A29" s="6" t="s">
        <v>358</v>
      </c>
      <c r="B29" s="26" t="s">
        <v>112</v>
      </c>
      <c r="C29" s="84">
        <v>2089</v>
      </c>
      <c r="D29" s="84"/>
      <c r="E29" s="84"/>
      <c r="F29" s="85">
        <f aca="true" t="shared" si="0" ref="F29:F49">SUM(C29:E29)</f>
        <v>2089</v>
      </c>
    </row>
    <row r="30" spans="1:6" ht="15" hidden="1">
      <c r="A30" s="4" t="s">
        <v>113</v>
      </c>
      <c r="B30" s="23" t="s">
        <v>114</v>
      </c>
      <c r="C30" s="84"/>
      <c r="D30" s="84"/>
      <c r="E30" s="84"/>
      <c r="F30" s="85">
        <f t="shared" si="0"/>
        <v>0</v>
      </c>
    </row>
    <row r="31" spans="1:6" ht="15" hidden="1">
      <c r="A31" s="4" t="s">
        <v>115</v>
      </c>
      <c r="B31" s="23" t="s">
        <v>116</v>
      </c>
      <c r="C31" s="84"/>
      <c r="D31" s="84"/>
      <c r="E31" s="84"/>
      <c r="F31" s="85">
        <f t="shared" si="0"/>
        <v>0</v>
      </c>
    </row>
    <row r="32" spans="1:6" ht="15" customHeight="1">
      <c r="A32" s="6" t="s">
        <v>409</v>
      </c>
      <c r="B32" s="26" t="s">
        <v>117</v>
      </c>
      <c r="C32" s="84">
        <v>952</v>
      </c>
      <c r="D32" s="84"/>
      <c r="E32" s="84"/>
      <c r="F32" s="85">
        <f t="shared" si="0"/>
        <v>952</v>
      </c>
    </row>
    <row r="33" spans="1:6" ht="15" hidden="1">
      <c r="A33" s="4" t="s">
        <v>118</v>
      </c>
      <c r="B33" s="23" t="s">
        <v>119</v>
      </c>
      <c r="C33" s="84"/>
      <c r="D33" s="84"/>
      <c r="E33" s="84"/>
      <c r="F33" s="85">
        <f t="shared" si="0"/>
        <v>0</v>
      </c>
    </row>
    <row r="34" spans="1:6" ht="15" hidden="1">
      <c r="A34" s="4" t="s">
        <v>120</v>
      </c>
      <c r="B34" s="23" t="s">
        <v>121</v>
      </c>
      <c r="C34" s="84"/>
      <c r="D34" s="84"/>
      <c r="E34" s="84"/>
      <c r="F34" s="85">
        <f t="shared" si="0"/>
        <v>0</v>
      </c>
    </row>
    <row r="35" spans="1:6" ht="15" hidden="1">
      <c r="A35" s="4" t="s">
        <v>380</v>
      </c>
      <c r="B35" s="23" t="s">
        <v>122</v>
      </c>
      <c r="C35" s="84"/>
      <c r="D35" s="84"/>
      <c r="E35" s="84"/>
      <c r="F35" s="85">
        <f t="shared" si="0"/>
        <v>0</v>
      </c>
    </row>
    <row r="36" spans="1:6" ht="15" hidden="1">
      <c r="A36" s="4" t="s">
        <v>123</v>
      </c>
      <c r="B36" s="23" t="s">
        <v>124</v>
      </c>
      <c r="C36" s="84"/>
      <c r="D36" s="84"/>
      <c r="E36" s="84"/>
      <c r="F36" s="85">
        <f t="shared" si="0"/>
        <v>0</v>
      </c>
    </row>
    <row r="37" spans="1:6" ht="15" hidden="1">
      <c r="A37" s="8" t="s">
        <v>381</v>
      </c>
      <c r="B37" s="23" t="s">
        <v>125</v>
      </c>
      <c r="C37" s="84"/>
      <c r="D37" s="84"/>
      <c r="E37" s="84"/>
      <c r="F37" s="85">
        <f t="shared" si="0"/>
        <v>0</v>
      </c>
    </row>
    <row r="38" spans="1:6" ht="15" hidden="1">
      <c r="A38" s="5" t="s">
        <v>126</v>
      </c>
      <c r="B38" s="23" t="s">
        <v>127</v>
      </c>
      <c r="C38" s="84"/>
      <c r="D38" s="84"/>
      <c r="E38" s="84"/>
      <c r="F38" s="85">
        <f t="shared" si="0"/>
        <v>0</v>
      </c>
    </row>
    <row r="39" spans="1:6" ht="15" hidden="1">
      <c r="A39" s="4" t="s">
        <v>382</v>
      </c>
      <c r="B39" s="23" t="s">
        <v>128</v>
      </c>
      <c r="C39" s="84"/>
      <c r="D39" s="84"/>
      <c r="E39" s="84"/>
      <c r="F39" s="85">
        <f t="shared" si="0"/>
        <v>0</v>
      </c>
    </row>
    <row r="40" spans="1:6" ht="15">
      <c r="A40" s="6" t="s">
        <v>359</v>
      </c>
      <c r="B40" s="26" t="s">
        <v>129</v>
      </c>
      <c r="C40" s="84">
        <v>75741</v>
      </c>
      <c r="D40" s="84"/>
      <c r="E40" s="84"/>
      <c r="F40" s="85">
        <f t="shared" si="0"/>
        <v>75741</v>
      </c>
    </row>
    <row r="41" spans="1:6" ht="15" hidden="1">
      <c r="A41" s="4" t="s">
        <v>130</v>
      </c>
      <c r="B41" s="23" t="s">
        <v>131</v>
      </c>
      <c r="C41" s="84"/>
      <c r="D41" s="84"/>
      <c r="E41" s="84"/>
      <c r="F41" s="85">
        <f t="shared" si="0"/>
        <v>0</v>
      </c>
    </row>
    <row r="42" spans="1:6" ht="15" hidden="1">
      <c r="A42" s="4" t="s">
        <v>132</v>
      </c>
      <c r="B42" s="23" t="s">
        <v>133</v>
      </c>
      <c r="C42" s="84"/>
      <c r="D42" s="84"/>
      <c r="E42" s="84"/>
      <c r="F42" s="85">
        <f t="shared" si="0"/>
        <v>0</v>
      </c>
    </row>
    <row r="43" spans="1:6" ht="15">
      <c r="A43" s="6" t="s">
        <v>360</v>
      </c>
      <c r="B43" s="26" t="s">
        <v>134</v>
      </c>
      <c r="C43" s="84">
        <v>240</v>
      </c>
      <c r="D43" s="84"/>
      <c r="E43" s="84"/>
      <c r="F43" s="85">
        <f t="shared" si="0"/>
        <v>240</v>
      </c>
    </row>
    <row r="44" spans="1:6" ht="15" hidden="1">
      <c r="A44" s="4" t="s">
        <v>135</v>
      </c>
      <c r="B44" s="23" t="s">
        <v>136</v>
      </c>
      <c r="C44" s="84"/>
      <c r="D44" s="84"/>
      <c r="E44" s="84"/>
      <c r="F44" s="85">
        <f t="shared" si="0"/>
        <v>0</v>
      </c>
    </row>
    <row r="45" spans="1:6" ht="15" hidden="1">
      <c r="A45" s="4" t="s">
        <v>137</v>
      </c>
      <c r="B45" s="23" t="s">
        <v>138</v>
      </c>
      <c r="C45" s="84"/>
      <c r="D45" s="84"/>
      <c r="E45" s="84"/>
      <c r="F45" s="85">
        <f t="shared" si="0"/>
        <v>0</v>
      </c>
    </row>
    <row r="46" spans="1:6" ht="15" hidden="1">
      <c r="A46" s="4" t="s">
        <v>383</v>
      </c>
      <c r="B46" s="23" t="s">
        <v>139</v>
      </c>
      <c r="C46" s="84"/>
      <c r="D46" s="84"/>
      <c r="E46" s="84"/>
      <c r="F46" s="85">
        <f t="shared" si="0"/>
        <v>0</v>
      </c>
    </row>
    <row r="47" spans="1:6" ht="15" hidden="1">
      <c r="A47" s="4" t="s">
        <v>384</v>
      </c>
      <c r="B47" s="23" t="s">
        <v>140</v>
      </c>
      <c r="C47" s="84"/>
      <c r="D47" s="84"/>
      <c r="E47" s="84"/>
      <c r="F47" s="85">
        <f t="shared" si="0"/>
        <v>0</v>
      </c>
    </row>
    <row r="48" spans="1:6" ht="15" hidden="1">
      <c r="A48" s="4" t="s">
        <v>141</v>
      </c>
      <c r="B48" s="23" t="s">
        <v>142</v>
      </c>
      <c r="C48" s="84"/>
      <c r="D48" s="84"/>
      <c r="E48" s="84"/>
      <c r="F48" s="85">
        <f t="shared" si="0"/>
        <v>0</v>
      </c>
    </row>
    <row r="49" spans="1:6" ht="15">
      <c r="A49" s="6" t="s">
        <v>361</v>
      </c>
      <c r="B49" s="26" t="s">
        <v>143</v>
      </c>
      <c r="C49" s="84">
        <v>17763</v>
      </c>
      <c r="D49" s="84"/>
      <c r="E49" s="84"/>
      <c r="F49" s="85">
        <f t="shared" si="0"/>
        <v>17763</v>
      </c>
    </row>
    <row r="50" spans="1:6" ht="15">
      <c r="A50" s="32" t="s">
        <v>362</v>
      </c>
      <c r="B50" s="44" t="s">
        <v>144</v>
      </c>
      <c r="C50" s="81">
        <f>SUM(C29:C49)</f>
        <v>96785</v>
      </c>
      <c r="D50" s="81"/>
      <c r="E50" s="81"/>
      <c r="F50" s="81">
        <f>SUM(F29:F49)</f>
        <v>96785</v>
      </c>
    </row>
    <row r="51" spans="1:6" ht="15">
      <c r="A51" s="10" t="s">
        <v>145</v>
      </c>
      <c r="B51" s="23" t="s">
        <v>146</v>
      </c>
      <c r="C51" s="84"/>
      <c r="D51" s="84"/>
      <c r="E51" s="84"/>
      <c r="F51" s="85"/>
    </row>
    <row r="52" spans="1:6" ht="15">
      <c r="A52" s="10" t="s">
        <v>363</v>
      </c>
      <c r="B52" s="23" t="s">
        <v>147</v>
      </c>
      <c r="C52" s="84"/>
      <c r="D52" s="84"/>
      <c r="E52" s="84"/>
      <c r="F52" s="85"/>
    </row>
    <row r="53" spans="1:6" ht="15">
      <c r="A53" s="13" t="s">
        <v>385</v>
      </c>
      <c r="B53" s="23" t="s">
        <v>148</v>
      </c>
      <c r="C53" s="84"/>
      <c r="D53" s="84"/>
      <c r="E53" s="84"/>
      <c r="F53" s="85"/>
    </row>
    <row r="54" spans="1:6" ht="15">
      <c r="A54" s="13" t="s">
        <v>386</v>
      </c>
      <c r="B54" s="23" t="s">
        <v>149</v>
      </c>
      <c r="C54" s="84"/>
      <c r="D54" s="84"/>
      <c r="E54" s="84"/>
      <c r="F54" s="85"/>
    </row>
    <row r="55" spans="1:6" ht="15">
      <c r="A55" s="13" t="s">
        <v>387</v>
      </c>
      <c r="B55" s="23" t="s">
        <v>150</v>
      </c>
      <c r="C55" s="84"/>
      <c r="D55" s="84"/>
      <c r="E55" s="84"/>
      <c r="F55" s="85"/>
    </row>
    <row r="56" spans="1:6" ht="15">
      <c r="A56" s="10" t="s">
        <v>388</v>
      </c>
      <c r="B56" s="23" t="s">
        <v>151</v>
      </c>
      <c r="C56" s="84"/>
      <c r="D56" s="84"/>
      <c r="E56" s="84"/>
      <c r="F56" s="85"/>
    </row>
    <row r="57" spans="1:6" ht="15">
      <c r="A57" s="10" t="s">
        <v>389</v>
      </c>
      <c r="B57" s="23" t="s">
        <v>152</v>
      </c>
      <c r="C57" s="84"/>
      <c r="D57" s="84"/>
      <c r="E57" s="84"/>
      <c r="F57" s="85"/>
    </row>
    <row r="58" spans="1:6" ht="15">
      <c r="A58" s="10" t="s">
        <v>390</v>
      </c>
      <c r="B58" s="23" t="s">
        <v>153</v>
      </c>
      <c r="C58" s="84"/>
      <c r="D58" s="84"/>
      <c r="E58" s="84"/>
      <c r="F58" s="85"/>
    </row>
    <row r="59" spans="1:6" ht="15">
      <c r="A59" s="41" t="s">
        <v>365</v>
      </c>
      <c r="B59" s="44" t="s">
        <v>154</v>
      </c>
      <c r="C59" s="81"/>
      <c r="D59" s="81"/>
      <c r="E59" s="81"/>
      <c r="F59" s="81"/>
    </row>
    <row r="60" spans="1:6" ht="15">
      <c r="A60" s="9" t="s">
        <v>391</v>
      </c>
      <c r="B60" s="23" t="s">
        <v>155</v>
      </c>
      <c r="C60" s="84"/>
      <c r="D60" s="84"/>
      <c r="E60" s="84"/>
      <c r="F60" s="85"/>
    </row>
    <row r="61" spans="1:6" ht="15">
      <c r="A61" s="9" t="s">
        <v>156</v>
      </c>
      <c r="B61" s="23" t="s">
        <v>157</v>
      </c>
      <c r="C61" s="84">
        <v>152</v>
      </c>
      <c r="D61" s="84"/>
      <c r="E61" s="84"/>
      <c r="F61" s="85">
        <f>SUM(C61:E61)</f>
        <v>152</v>
      </c>
    </row>
    <row r="62" spans="1:6" ht="15">
      <c r="A62" s="9" t="s">
        <v>158</v>
      </c>
      <c r="B62" s="23" t="s">
        <v>159</v>
      </c>
      <c r="C62" s="84"/>
      <c r="D62" s="84"/>
      <c r="E62" s="84"/>
      <c r="F62" s="85"/>
    </row>
    <row r="63" spans="1:6" ht="15">
      <c r="A63" s="9" t="s">
        <v>366</v>
      </c>
      <c r="B63" s="23" t="s">
        <v>160</v>
      </c>
      <c r="C63" s="84"/>
      <c r="D63" s="84"/>
      <c r="E63" s="84"/>
      <c r="F63" s="85"/>
    </row>
    <row r="64" spans="1:6" ht="15">
      <c r="A64" s="9" t="s">
        <v>392</v>
      </c>
      <c r="B64" s="23" t="s">
        <v>161</v>
      </c>
      <c r="C64" s="84"/>
      <c r="D64" s="84"/>
      <c r="E64" s="84"/>
      <c r="F64" s="85"/>
    </row>
    <row r="65" spans="1:6" ht="15">
      <c r="A65" s="9" t="s">
        <v>367</v>
      </c>
      <c r="B65" s="23" t="s">
        <v>162</v>
      </c>
      <c r="C65" s="84"/>
      <c r="D65" s="84"/>
      <c r="E65" s="84"/>
      <c r="F65" s="85"/>
    </row>
    <row r="66" spans="1:6" ht="30">
      <c r="A66" s="9" t="s">
        <v>393</v>
      </c>
      <c r="B66" s="23" t="s">
        <v>163</v>
      </c>
      <c r="C66" s="84"/>
      <c r="D66" s="84"/>
      <c r="E66" s="84"/>
      <c r="F66" s="85"/>
    </row>
    <row r="67" spans="1:6" ht="15">
      <c r="A67" s="9" t="s">
        <v>394</v>
      </c>
      <c r="B67" s="23" t="s">
        <v>164</v>
      </c>
      <c r="C67" s="84"/>
      <c r="D67" s="84"/>
      <c r="E67" s="84"/>
      <c r="F67" s="85"/>
    </row>
    <row r="68" spans="1:6" ht="15">
      <c r="A68" s="9" t="s">
        <v>165</v>
      </c>
      <c r="B68" s="23" t="s">
        <v>166</v>
      </c>
      <c r="C68" s="84"/>
      <c r="D68" s="84"/>
      <c r="E68" s="84"/>
      <c r="F68" s="85"/>
    </row>
    <row r="69" spans="1:6" ht="15">
      <c r="A69" s="14" t="s">
        <v>167</v>
      </c>
      <c r="B69" s="23" t="s">
        <v>168</v>
      </c>
      <c r="C69" s="84"/>
      <c r="D69" s="84"/>
      <c r="E69" s="84"/>
      <c r="F69" s="85"/>
    </row>
    <row r="70" spans="1:6" ht="15">
      <c r="A70" s="9" t="s">
        <v>395</v>
      </c>
      <c r="B70" s="23" t="s">
        <v>170</v>
      </c>
      <c r="C70" s="84"/>
      <c r="D70" s="84"/>
      <c r="E70" s="84"/>
      <c r="F70" s="85"/>
    </row>
    <row r="71" spans="1:6" ht="15">
      <c r="A71" s="14" t="s">
        <v>30</v>
      </c>
      <c r="B71" s="23" t="s">
        <v>465</v>
      </c>
      <c r="C71" s="84"/>
      <c r="D71" s="84"/>
      <c r="E71" s="84"/>
      <c r="F71" s="85"/>
    </row>
    <row r="72" spans="1:6" ht="15">
      <c r="A72" s="14" t="s">
        <v>31</v>
      </c>
      <c r="B72" s="23" t="s">
        <v>465</v>
      </c>
      <c r="C72" s="84"/>
      <c r="D72" s="84"/>
      <c r="E72" s="84"/>
      <c r="F72" s="85"/>
    </row>
    <row r="73" spans="1:6" ht="15">
      <c r="A73" s="41" t="s">
        <v>368</v>
      </c>
      <c r="B73" s="44" t="s">
        <v>171</v>
      </c>
      <c r="C73" s="81">
        <f>SUM(C61:C72)</f>
        <v>152</v>
      </c>
      <c r="D73" s="81"/>
      <c r="E73" s="81"/>
      <c r="F73" s="81">
        <f>SUM(F61:F72)</f>
        <v>152</v>
      </c>
    </row>
    <row r="74" spans="1:6" ht="15.75">
      <c r="A74" s="45" t="s">
        <v>18</v>
      </c>
      <c r="B74" s="44"/>
      <c r="C74" s="81">
        <f>C73+C59+C50+C25+C24</f>
        <v>317165</v>
      </c>
      <c r="D74" s="84"/>
      <c r="E74" s="84"/>
      <c r="F74" s="81">
        <f>SUM(C74:E74)</f>
        <v>317165</v>
      </c>
    </row>
    <row r="75" spans="1:6" ht="15">
      <c r="A75" s="27" t="s">
        <v>172</v>
      </c>
      <c r="B75" s="23" t="s">
        <v>173</v>
      </c>
      <c r="C75" s="84"/>
      <c r="D75" s="84"/>
      <c r="E75" s="84"/>
      <c r="F75" s="85"/>
    </row>
    <row r="76" spans="1:6" ht="15">
      <c r="A76" s="27" t="s">
        <v>396</v>
      </c>
      <c r="B76" s="23" t="s">
        <v>174</v>
      </c>
      <c r="C76" s="84"/>
      <c r="D76" s="84"/>
      <c r="E76" s="84"/>
      <c r="F76" s="85">
        <f aca="true" t="shared" si="1" ref="F76:F81">SUM(C76:E76)</f>
        <v>0</v>
      </c>
    </row>
    <row r="77" spans="1:6" ht="15">
      <c r="A77" s="27" t="s">
        <v>175</v>
      </c>
      <c r="B77" s="23" t="s">
        <v>176</v>
      </c>
      <c r="C77" s="84">
        <v>157</v>
      </c>
      <c r="D77" s="84"/>
      <c r="E77" s="84"/>
      <c r="F77" s="85">
        <f t="shared" si="1"/>
        <v>157</v>
      </c>
    </row>
    <row r="78" spans="1:6" ht="15">
      <c r="A78" s="27" t="s">
        <v>177</v>
      </c>
      <c r="B78" s="23" t="s">
        <v>178</v>
      </c>
      <c r="C78" s="84">
        <v>23</v>
      </c>
      <c r="D78" s="84"/>
      <c r="E78" s="84"/>
      <c r="F78" s="85">
        <f t="shared" si="1"/>
        <v>23</v>
      </c>
    </row>
    <row r="79" spans="1:6" ht="15">
      <c r="A79" s="5" t="s">
        <v>179</v>
      </c>
      <c r="B79" s="23" t="s">
        <v>180</v>
      </c>
      <c r="C79" s="84"/>
      <c r="D79" s="84"/>
      <c r="E79" s="84"/>
      <c r="F79" s="85">
        <f t="shared" si="1"/>
        <v>0</v>
      </c>
    </row>
    <row r="80" spans="1:6" ht="15">
      <c r="A80" s="5" t="s">
        <v>181</v>
      </c>
      <c r="B80" s="23" t="s">
        <v>182</v>
      </c>
      <c r="C80" s="84"/>
      <c r="D80" s="84"/>
      <c r="E80" s="84"/>
      <c r="F80" s="85">
        <f t="shared" si="1"/>
        <v>0</v>
      </c>
    </row>
    <row r="81" spans="1:6" ht="15">
      <c r="A81" s="5" t="s">
        <v>183</v>
      </c>
      <c r="B81" s="23" t="s">
        <v>184</v>
      </c>
      <c r="C81" s="84">
        <v>50</v>
      </c>
      <c r="D81" s="84"/>
      <c r="E81" s="84"/>
      <c r="F81" s="85">
        <f t="shared" si="1"/>
        <v>50</v>
      </c>
    </row>
    <row r="82" spans="1:6" ht="15">
      <c r="A82" s="42" t="s">
        <v>369</v>
      </c>
      <c r="B82" s="44" t="s">
        <v>185</v>
      </c>
      <c r="C82" s="81">
        <f>SUM(C75:C81)</f>
        <v>230</v>
      </c>
      <c r="D82" s="81"/>
      <c r="E82" s="81"/>
      <c r="F82" s="81">
        <f>SUM(F75:F81)</f>
        <v>230</v>
      </c>
    </row>
    <row r="83" spans="1:6" ht="15">
      <c r="A83" s="10" t="s">
        <v>186</v>
      </c>
      <c r="B83" s="23" t="s">
        <v>187</v>
      </c>
      <c r="C83" s="84"/>
      <c r="D83" s="84"/>
      <c r="E83" s="84"/>
      <c r="F83" s="85"/>
    </row>
    <row r="84" spans="1:6" ht="15">
      <c r="A84" s="10" t="s">
        <v>188</v>
      </c>
      <c r="B84" s="23" t="s">
        <v>189</v>
      </c>
      <c r="C84" s="84"/>
      <c r="D84" s="84"/>
      <c r="E84" s="84"/>
      <c r="F84" s="85"/>
    </row>
    <row r="85" spans="1:6" ht="15">
      <c r="A85" s="10" t="s">
        <v>190</v>
      </c>
      <c r="B85" s="23" t="s">
        <v>191</v>
      </c>
      <c r="C85" s="84"/>
      <c r="D85" s="84"/>
      <c r="E85" s="84"/>
      <c r="F85" s="85"/>
    </row>
    <row r="86" spans="1:6" ht="15">
      <c r="A86" s="10" t="s">
        <v>192</v>
      </c>
      <c r="B86" s="23" t="s">
        <v>193</v>
      </c>
      <c r="C86" s="84"/>
      <c r="D86" s="84"/>
      <c r="E86" s="84"/>
      <c r="F86" s="85"/>
    </row>
    <row r="87" spans="1:6" ht="15">
      <c r="A87" s="41" t="s">
        <v>370</v>
      </c>
      <c r="B87" s="44" t="s">
        <v>194</v>
      </c>
      <c r="C87" s="81"/>
      <c r="D87" s="81"/>
      <c r="E87" s="81"/>
      <c r="F87" s="81"/>
    </row>
    <row r="88" spans="1:6" ht="30">
      <c r="A88" s="10" t="s">
        <v>195</v>
      </c>
      <c r="B88" s="23" t="s">
        <v>196</v>
      </c>
      <c r="C88" s="84"/>
      <c r="D88" s="84"/>
      <c r="E88" s="84"/>
      <c r="F88" s="85"/>
    </row>
    <row r="89" spans="1:6" ht="30">
      <c r="A89" s="10" t="s">
        <v>397</v>
      </c>
      <c r="B89" s="23" t="s">
        <v>197</v>
      </c>
      <c r="C89" s="84"/>
      <c r="D89" s="84"/>
      <c r="E89" s="84"/>
      <c r="F89" s="85"/>
    </row>
    <row r="90" spans="1:6" ht="30">
      <c r="A90" s="10" t="s">
        <v>398</v>
      </c>
      <c r="B90" s="23" t="s">
        <v>198</v>
      </c>
      <c r="C90" s="84"/>
      <c r="D90" s="84"/>
      <c r="E90" s="84"/>
      <c r="F90" s="85"/>
    </row>
    <row r="91" spans="1:6" ht="15">
      <c r="A91" s="10" t="s">
        <v>399</v>
      </c>
      <c r="B91" s="23" t="s">
        <v>199</v>
      </c>
      <c r="C91" s="84"/>
      <c r="D91" s="84"/>
      <c r="E91" s="84"/>
      <c r="F91" s="85"/>
    </row>
    <row r="92" spans="1:6" ht="30">
      <c r="A92" s="10" t="s">
        <v>400</v>
      </c>
      <c r="B92" s="23" t="s">
        <v>200</v>
      </c>
      <c r="C92" s="84"/>
      <c r="D92" s="84"/>
      <c r="E92" s="84"/>
      <c r="F92" s="85"/>
    </row>
    <row r="93" spans="1:6" ht="30">
      <c r="A93" s="10" t="s">
        <v>401</v>
      </c>
      <c r="B93" s="23" t="s">
        <v>201</v>
      </c>
      <c r="C93" s="84"/>
      <c r="D93" s="84"/>
      <c r="E93" s="84"/>
      <c r="F93" s="85"/>
    </row>
    <row r="94" spans="1:6" ht="15">
      <c r="A94" s="10" t="s">
        <v>202</v>
      </c>
      <c r="B94" s="23" t="s">
        <v>203</v>
      </c>
      <c r="C94" s="84"/>
      <c r="D94" s="84"/>
      <c r="E94" s="84"/>
      <c r="F94" s="85"/>
    </row>
    <row r="95" spans="1:6" ht="15">
      <c r="A95" s="10" t="s">
        <v>402</v>
      </c>
      <c r="B95" s="23" t="s">
        <v>204</v>
      </c>
      <c r="C95" s="84"/>
      <c r="D95" s="84"/>
      <c r="E95" s="84"/>
      <c r="F95" s="85"/>
    </row>
    <row r="96" spans="1:6" ht="15">
      <c r="A96" s="41" t="s">
        <v>371</v>
      </c>
      <c r="B96" s="44" t="s">
        <v>205</v>
      </c>
      <c r="C96" s="84"/>
      <c r="D96" s="84"/>
      <c r="E96" s="84"/>
      <c r="F96" s="85"/>
    </row>
    <row r="97" spans="1:6" ht="15.75">
      <c r="A97" s="45" t="s">
        <v>17</v>
      </c>
      <c r="B97" s="44"/>
      <c r="C97" s="84">
        <f>C96+C87+C82</f>
        <v>230</v>
      </c>
      <c r="D97" s="84"/>
      <c r="E97" s="84"/>
      <c r="F97" s="85">
        <f>SUM(C97:E97)</f>
        <v>230</v>
      </c>
    </row>
    <row r="98" spans="1:6" ht="15.75">
      <c r="A98" s="28" t="s">
        <v>410</v>
      </c>
      <c r="B98" s="29" t="s">
        <v>206</v>
      </c>
      <c r="C98" s="81">
        <f>C96+C87+C82+C73+C59+C50+C25+C24</f>
        <v>317395</v>
      </c>
      <c r="D98" s="81"/>
      <c r="E98" s="81"/>
      <c r="F98" s="81">
        <f>F96+F87+F82+F73+F59+F50+F25+F24</f>
        <v>317395</v>
      </c>
    </row>
    <row r="99" spans="1:25" ht="15">
      <c r="A99" s="10" t="s">
        <v>403</v>
      </c>
      <c r="B99" s="4" t="s">
        <v>207</v>
      </c>
      <c r="C99" s="86"/>
      <c r="D99" s="86"/>
      <c r="E99" s="86"/>
      <c r="F99" s="87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208</v>
      </c>
      <c r="B100" s="4" t="s">
        <v>209</v>
      </c>
      <c r="C100" s="86"/>
      <c r="D100" s="86"/>
      <c r="E100" s="86"/>
      <c r="F100" s="87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404</v>
      </c>
      <c r="B101" s="4" t="s">
        <v>210</v>
      </c>
      <c r="C101" s="86"/>
      <c r="D101" s="86"/>
      <c r="E101" s="86"/>
      <c r="F101" s="87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372</v>
      </c>
      <c r="B102" s="6" t="s">
        <v>211</v>
      </c>
      <c r="C102" s="88"/>
      <c r="D102" s="88"/>
      <c r="E102" s="88"/>
      <c r="F102" s="89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405</v>
      </c>
      <c r="B103" s="4" t="s">
        <v>212</v>
      </c>
      <c r="C103" s="90"/>
      <c r="D103" s="90"/>
      <c r="E103" s="90"/>
      <c r="F103" s="91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375</v>
      </c>
      <c r="B104" s="4" t="s">
        <v>213</v>
      </c>
      <c r="C104" s="90"/>
      <c r="D104" s="90"/>
      <c r="E104" s="90"/>
      <c r="F104" s="91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214</v>
      </c>
      <c r="B105" s="4" t="s">
        <v>215</v>
      </c>
      <c r="C105" s="86"/>
      <c r="D105" s="86"/>
      <c r="E105" s="86"/>
      <c r="F105" s="87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406</v>
      </c>
      <c r="B106" s="4" t="s">
        <v>216</v>
      </c>
      <c r="C106" s="86"/>
      <c r="D106" s="86"/>
      <c r="E106" s="86"/>
      <c r="F106" s="87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373</v>
      </c>
      <c r="B107" s="6" t="s">
        <v>217</v>
      </c>
      <c r="C107" s="92"/>
      <c r="D107" s="92"/>
      <c r="E107" s="92"/>
      <c r="F107" s="93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218</v>
      </c>
      <c r="B108" s="4" t="s">
        <v>219</v>
      </c>
      <c r="C108" s="90"/>
      <c r="D108" s="90"/>
      <c r="E108" s="90"/>
      <c r="F108" s="91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220</v>
      </c>
      <c r="B109" s="4" t="s">
        <v>221</v>
      </c>
      <c r="C109" s="90"/>
      <c r="D109" s="90"/>
      <c r="E109" s="90"/>
      <c r="F109" s="91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222</v>
      </c>
      <c r="B110" s="6" t="s">
        <v>223</v>
      </c>
      <c r="C110" s="90"/>
      <c r="D110" s="90"/>
      <c r="E110" s="90"/>
      <c r="F110" s="91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224</v>
      </c>
      <c r="B111" s="4" t="s">
        <v>225</v>
      </c>
      <c r="C111" s="90"/>
      <c r="D111" s="90"/>
      <c r="E111" s="90"/>
      <c r="F111" s="91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226</v>
      </c>
      <c r="B112" s="4" t="s">
        <v>227</v>
      </c>
      <c r="C112" s="90"/>
      <c r="D112" s="90"/>
      <c r="E112" s="90"/>
      <c r="F112" s="91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228</v>
      </c>
      <c r="B113" s="4" t="s">
        <v>229</v>
      </c>
      <c r="C113" s="90"/>
      <c r="D113" s="90"/>
      <c r="E113" s="90"/>
      <c r="F113" s="91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374</v>
      </c>
      <c r="B114" s="32" t="s">
        <v>230</v>
      </c>
      <c r="C114" s="92"/>
      <c r="D114" s="92"/>
      <c r="E114" s="92"/>
      <c r="F114" s="93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231</v>
      </c>
      <c r="B115" s="4" t="s">
        <v>232</v>
      </c>
      <c r="C115" s="90"/>
      <c r="D115" s="90"/>
      <c r="E115" s="90"/>
      <c r="F115" s="91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233</v>
      </c>
      <c r="B116" s="4" t="s">
        <v>234</v>
      </c>
      <c r="C116" s="86"/>
      <c r="D116" s="86"/>
      <c r="E116" s="86"/>
      <c r="F116" s="87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407</v>
      </c>
      <c r="B117" s="4" t="s">
        <v>235</v>
      </c>
      <c r="C117" s="90"/>
      <c r="D117" s="90"/>
      <c r="E117" s="90"/>
      <c r="F117" s="91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376</v>
      </c>
      <c r="B118" s="4" t="s">
        <v>236</v>
      </c>
      <c r="C118" s="90"/>
      <c r="D118" s="90"/>
      <c r="E118" s="90"/>
      <c r="F118" s="91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377</v>
      </c>
      <c r="B119" s="32" t="s">
        <v>237</v>
      </c>
      <c r="C119" s="92"/>
      <c r="D119" s="92"/>
      <c r="E119" s="92"/>
      <c r="F119" s="93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238</v>
      </c>
      <c r="B120" s="4" t="s">
        <v>239</v>
      </c>
      <c r="C120" s="86"/>
      <c r="D120" s="86"/>
      <c r="E120" s="86"/>
      <c r="F120" s="87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411</v>
      </c>
      <c r="B121" s="34" t="s">
        <v>240</v>
      </c>
      <c r="C121" s="92"/>
      <c r="D121" s="92"/>
      <c r="E121" s="92"/>
      <c r="F121" s="93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68" t="s">
        <v>447</v>
      </c>
      <c r="B122" s="69"/>
      <c r="C122" s="81">
        <f>C121+C98</f>
        <v>317395</v>
      </c>
      <c r="D122" s="81"/>
      <c r="E122" s="81"/>
      <c r="F122" s="81">
        <f>F121+F98</f>
        <v>317395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2/2016. (II.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9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94" t="s">
        <v>482</v>
      </c>
      <c r="B1" s="195"/>
      <c r="C1" s="195"/>
      <c r="D1" s="195"/>
      <c r="E1" s="195"/>
      <c r="F1" s="196"/>
    </row>
    <row r="2" spans="1:6" ht="23.25" customHeight="1">
      <c r="A2" s="197" t="s">
        <v>15</v>
      </c>
      <c r="B2" s="198"/>
      <c r="C2" s="198"/>
      <c r="D2" s="198"/>
      <c r="E2" s="198"/>
      <c r="F2" s="196"/>
    </row>
    <row r="3" ht="18">
      <c r="A3" s="63"/>
    </row>
    <row r="4" ht="15">
      <c r="A4" t="s">
        <v>483</v>
      </c>
    </row>
    <row r="5" spans="1:6" ht="45">
      <c r="A5" s="1" t="s">
        <v>69</v>
      </c>
      <c r="B5" s="2" t="s">
        <v>48</v>
      </c>
      <c r="C5" s="65" t="s">
        <v>19</v>
      </c>
      <c r="D5" s="65" t="s">
        <v>20</v>
      </c>
      <c r="E5" s="65" t="s">
        <v>21</v>
      </c>
      <c r="F5" s="66" t="s">
        <v>45</v>
      </c>
    </row>
    <row r="6" spans="1:6" ht="15" customHeight="1" hidden="1">
      <c r="A6" s="24" t="s">
        <v>241</v>
      </c>
      <c r="B6" s="5" t="s">
        <v>242</v>
      </c>
      <c r="C6" s="20"/>
      <c r="D6" s="20"/>
      <c r="E6" s="20"/>
      <c r="F6" s="20"/>
    </row>
    <row r="7" spans="1:6" ht="15" customHeight="1" hidden="1">
      <c r="A7" s="4" t="s">
        <v>243</v>
      </c>
      <c r="B7" s="5" t="s">
        <v>244</v>
      </c>
      <c r="C7" s="20"/>
      <c r="D7" s="20"/>
      <c r="E7" s="20"/>
      <c r="F7" s="20"/>
    </row>
    <row r="8" spans="1:6" ht="15" customHeight="1" hidden="1">
      <c r="A8" s="4" t="s">
        <v>245</v>
      </c>
      <c r="B8" s="5" t="s">
        <v>246</v>
      </c>
      <c r="C8" s="20"/>
      <c r="D8" s="20"/>
      <c r="E8" s="20"/>
      <c r="F8" s="20"/>
    </row>
    <row r="9" spans="1:6" ht="15" customHeight="1" hidden="1">
      <c r="A9" s="4" t="s">
        <v>247</v>
      </c>
      <c r="B9" s="5" t="s">
        <v>248</v>
      </c>
      <c r="C9" s="20"/>
      <c r="D9" s="20"/>
      <c r="E9" s="20"/>
      <c r="F9" s="20"/>
    </row>
    <row r="10" spans="1:6" ht="15" customHeight="1" hidden="1">
      <c r="A10" s="4" t="s">
        <v>249</v>
      </c>
      <c r="B10" s="5" t="s">
        <v>250</v>
      </c>
      <c r="C10" s="20"/>
      <c r="D10" s="20"/>
      <c r="E10" s="20"/>
      <c r="F10" s="20"/>
    </row>
    <row r="11" spans="1:6" ht="15" customHeight="1" hidden="1">
      <c r="A11" s="4" t="s">
        <v>251</v>
      </c>
      <c r="B11" s="5" t="s">
        <v>252</v>
      </c>
      <c r="C11" s="20"/>
      <c r="D11" s="20"/>
      <c r="E11" s="20"/>
      <c r="F11" s="20"/>
    </row>
    <row r="12" spans="1:6" ht="15" customHeight="1">
      <c r="A12" s="6" t="s">
        <v>449</v>
      </c>
      <c r="B12" s="7" t="s">
        <v>253</v>
      </c>
      <c r="C12" s="81"/>
      <c r="D12" s="81"/>
      <c r="E12" s="81"/>
      <c r="F12" s="81"/>
    </row>
    <row r="13" spans="1:6" ht="15" customHeight="1">
      <c r="A13" s="4" t="s">
        <v>254</v>
      </c>
      <c r="B13" s="5" t="s">
        <v>255</v>
      </c>
      <c r="C13" s="85"/>
      <c r="D13" s="85"/>
      <c r="E13" s="85"/>
      <c r="F13" s="85"/>
    </row>
    <row r="14" spans="1:6" ht="15" customHeight="1">
      <c r="A14" s="4" t="s">
        <v>256</v>
      </c>
      <c r="B14" s="5" t="s">
        <v>257</v>
      </c>
      <c r="C14" s="85"/>
      <c r="D14" s="85"/>
      <c r="E14" s="85"/>
      <c r="F14" s="85"/>
    </row>
    <row r="15" spans="1:6" ht="15" customHeight="1">
      <c r="A15" s="4" t="s">
        <v>412</v>
      </c>
      <c r="B15" s="5" t="s">
        <v>258</v>
      </c>
      <c r="C15" s="85"/>
      <c r="D15" s="85"/>
      <c r="E15" s="85"/>
      <c r="F15" s="85"/>
    </row>
    <row r="16" spans="1:6" ht="15" customHeight="1">
      <c r="A16" s="4" t="s">
        <v>413</v>
      </c>
      <c r="B16" s="5" t="s">
        <v>259</v>
      </c>
      <c r="C16" s="85"/>
      <c r="D16" s="85"/>
      <c r="E16" s="85"/>
      <c r="F16" s="85"/>
    </row>
    <row r="17" spans="1:6" ht="15" customHeight="1">
      <c r="A17" s="4" t="s">
        <v>414</v>
      </c>
      <c r="B17" s="5" t="s">
        <v>260</v>
      </c>
      <c r="C17" s="85"/>
      <c r="D17" s="85"/>
      <c r="E17" s="85"/>
      <c r="F17" s="85"/>
    </row>
    <row r="18" spans="1:6" ht="15" customHeight="1">
      <c r="A18" s="32" t="s">
        <v>450</v>
      </c>
      <c r="B18" s="42" t="s">
        <v>261</v>
      </c>
      <c r="C18" s="81"/>
      <c r="D18" s="81"/>
      <c r="E18" s="81"/>
      <c r="F18" s="81"/>
    </row>
    <row r="19" spans="1:6" ht="15" customHeight="1">
      <c r="A19" s="4" t="s">
        <v>418</v>
      </c>
      <c r="B19" s="5" t="s">
        <v>270</v>
      </c>
      <c r="C19" s="85"/>
      <c r="D19" s="85"/>
      <c r="E19" s="85"/>
      <c r="F19" s="85"/>
    </row>
    <row r="20" spans="1:6" ht="15" customHeight="1">
      <c r="A20" s="4" t="s">
        <v>419</v>
      </c>
      <c r="B20" s="5" t="s">
        <v>271</v>
      </c>
      <c r="C20" s="85"/>
      <c r="D20" s="85"/>
      <c r="E20" s="85"/>
      <c r="F20" s="85"/>
    </row>
    <row r="21" spans="1:6" ht="15" customHeight="1">
      <c r="A21" s="6" t="s">
        <v>1</v>
      </c>
      <c r="B21" s="7" t="s">
        <v>272</v>
      </c>
      <c r="C21" s="85"/>
      <c r="D21" s="85"/>
      <c r="E21" s="85"/>
      <c r="F21" s="85"/>
    </row>
    <row r="22" spans="1:6" ht="15" customHeight="1">
      <c r="A22" s="4" t="s">
        <v>420</v>
      </c>
      <c r="B22" s="5" t="s">
        <v>273</v>
      </c>
      <c r="C22" s="85"/>
      <c r="D22" s="85"/>
      <c r="E22" s="85"/>
      <c r="F22" s="85"/>
    </row>
    <row r="23" spans="1:6" ht="15" customHeight="1">
      <c r="A23" s="4" t="s">
        <v>421</v>
      </c>
      <c r="B23" s="5" t="s">
        <v>274</v>
      </c>
      <c r="C23" s="85"/>
      <c r="D23" s="85"/>
      <c r="E23" s="85"/>
      <c r="F23" s="85"/>
    </row>
    <row r="24" spans="1:6" ht="15" customHeight="1">
      <c r="A24" s="4" t="s">
        <v>422</v>
      </c>
      <c r="B24" s="5" t="s">
        <v>275</v>
      </c>
      <c r="C24" s="85"/>
      <c r="D24" s="85"/>
      <c r="E24" s="85"/>
      <c r="F24" s="85"/>
    </row>
    <row r="25" spans="1:6" ht="15" customHeight="1">
      <c r="A25" s="4" t="s">
        <v>423</v>
      </c>
      <c r="B25" s="5" t="s">
        <v>276</v>
      </c>
      <c r="C25" s="85"/>
      <c r="D25" s="85"/>
      <c r="E25" s="85"/>
      <c r="F25" s="85"/>
    </row>
    <row r="26" spans="1:6" ht="15" customHeight="1">
      <c r="A26" s="4" t="s">
        <v>424</v>
      </c>
      <c r="B26" s="5" t="s">
        <v>277</v>
      </c>
      <c r="C26" s="85"/>
      <c r="D26" s="85"/>
      <c r="E26" s="85"/>
      <c r="F26" s="85"/>
    </row>
    <row r="27" spans="1:6" ht="15" customHeight="1">
      <c r="A27" s="4" t="s">
        <v>278</v>
      </c>
      <c r="B27" s="5" t="s">
        <v>279</v>
      </c>
      <c r="C27" s="85"/>
      <c r="D27" s="85"/>
      <c r="E27" s="85"/>
      <c r="F27" s="85"/>
    </row>
    <row r="28" spans="1:6" ht="15" customHeight="1">
      <c r="A28" s="4" t="s">
        <v>425</v>
      </c>
      <c r="B28" s="5" t="s">
        <v>280</v>
      </c>
      <c r="C28" s="85"/>
      <c r="D28" s="85"/>
      <c r="E28" s="85"/>
      <c r="F28" s="85"/>
    </row>
    <row r="29" spans="1:6" ht="15" customHeight="1">
      <c r="A29" s="4" t="s">
        <v>426</v>
      </c>
      <c r="B29" s="5" t="s">
        <v>281</v>
      </c>
      <c r="C29" s="85"/>
      <c r="D29" s="85"/>
      <c r="E29" s="85"/>
      <c r="F29" s="85"/>
    </row>
    <row r="30" spans="1:6" ht="15" customHeight="1">
      <c r="A30" s="6" t="s">
        <v>2</v>
      </c>
      <c r="B30" s="7" t="s">
        <v>282</v>
      </c>
      <c r="C30" s="85"/>
      <c r="D30" s="85"/>
      <c r="E30" s="85"/>
      <c r="F30" s="85"/>
    </row>
    <row r="31" spans="1:6" ht="15" customHeight="1">
      <c r="A31" s="4" t="s">
        <v>427</v>
      </c>
      <c r="B31" s="5" t="s">
        <v>283</v>
      </c>
      <c r="C31" s="85">
        <v>113</v>
      </c>
      <c r="D31" s="85"/>
      <c r="E31" s="85">
        <v>37</v>
      </c>
      <c r="F31" s="85">
        <f>SUM(C31:E31)</f>
        <v>150</v>
      </c>
    </row>
    <row r="32" spans="1:6" ht="15" customHeight="1">
      <c r="A32" s="32" t="s">
        <v>3</v>
      </c>
      <c r="B32" s="42" t="s">
        <v>284</v>
      </c>
      <c r="C32" s="81">
        <f>SUM(C30:C31)</f>
        <v>113</v>
      </c>
      <c r="D32" s="81"/>
      <c r="E32" s="81">
        <f>SUM(E30:E31)</f>
        <v>37</v>
      </c>
      <c r="F32" s="81">
        <f>SUM(F30:F31)</f>
        <v>150</v>
      </c>
    </row>
    <row r="33" spans="1:6" ht="15" customHeight="1" hidden="1">
      <c r="A33" s="10" t="s">
        <v>285</v>
      </c>
      <c r="B33" s="5" t="s">
        <v>286</v>
      </c>
      <c r="C33" s="85"/>
      <c r="D33" s="85"/>
      <c r="E33" s="85"/>
      <c r="F33" s="85"/>
    </row>
    <row r="34" spans="1:6" ht="15" customHeight="1" hidden="1">
      <c r="A34" s="10" t="s">
        <v>428</v>
      </c>
      <c r="B34" s="5" t="s">
        <v>287</v>
      </c>
      <c r="C34" s="85"/>
      <c r="D34" s="85"/>
      <c r="E34" s="85"/>
      <c r="F34" s="85"/>
    </row>
    <row r="35" spans="1:6" ht="15" customHeight="1" hidden="1">
      <c r="A35" s="10" t="s">
        <v>429</v>
      </c>
      <c r="B35" s="5" t="s">
        <v>288</v>
      </c>
      <c r="C35" s="85"/>
      <c r="D35" s="85"/>
      <c r="E35" s="85"/>
      <c r="F35" s="85"/>
    </row>
    <row r="36" spans="1:6" ht="15" customHeight="1" hidden="1">
      <c r="A36" s="10" t="s">
        <v>430</v>
      </c>
      <c r="B36" s="5" t="s">
        <v>289</v>
      </c>
      <c r="C36" s="85"/>
      <c r="D36" s="85"/>
      <c r="E36" s="85"/>
      <c r="F36" s="85"/>
    </row>
    <row r="37" spans="1:6" ht="15" customHeight="1" hidden="1">
      <c r="A37" s="10" t="s">
        <v>291</v>
      </c>
      <c r="B37" s="5" t="s">
        <v>292</v>
      </c>
      <c r="C37" s="85"/>
      <c r="D37" s="85"/>
      <c r="E37" s="85"/>
      <c r="F37" s="85"/>
    </row>
    <row r="38" spans="1:6" ht="15" customHeight="1" hidden="1">
      <c r="A38" s="10" t="s">
        <v>293</v>
      </c>
      <c r="B38" s="5" t="s">
        <v>294</v>
      </c>
      <c r="C38" s="85"/>
      <c r="D38" s="85"/>
      <c r="E38" s="85"/>
      <c r="F38" s="85"/>
    </row>
    <row r="39" spans="1:6" ht="15" customHeight="1" hidden="1">
      <c r="A39" s="10" t="s">
        <v>295</v>
      </c>
      <c r="B39" s="5" t="s">
        <v>296</v>
      </c>
      <c r="C39" s="85"/>
      <c r="D39" s="85"/>
      <c r="E39" s="85"/>
      <c r="F39" s="85"/>
    </row>
    <row r="40" spans="1:6" ht="15" customHeight="1" hidden="1">
      <c r="A40" s="10" t="s">
        <v>431</v>
      </c>
      <c r="B40" s="5" t="s">
        <v>297</v>
      </c>
      <c r="C40" s="85"/>
      <c r="D40" s="85"/>
      <c r="E40" s="85"/>
      <c r="F40" s="85"/>
    </row>
    <row r="41" spans="1:6" ht="15" customHeight="1" hidden="1">
      <c r="A41" s="10" t="s">
        <v>432</v>
      </c>
      <c r="B41" s="5" t="s">
        <v>298</v>
      </c>
      <c r="C41" s="85"/>
      <c r="D41" s="85"/>
      <c r="E41" s="85"/>
      <c r="F41" s="85"/>
    </row>
    <row r="42" spans="1:6" ht="15" customHeight="1" hidden="1">
      <c r="A42" s="10" t="s">
        <v>433</v>
      </c>
      <c r="B42" s="5" t="s">
        <v>299</v>
      </c>
      <c r="C42" s="85"/>
      <c r="D42" s="85"/>
      <c r="E42" s="85"/>
      <c r="F42" s="85"/>
    </row>
    <row r="43" spans="1:6" ht="15" customHeight="1">
      <c r="A43" s="41" t="s">
        <v>4</v>
      </c>
      <c r="B43" s="42" t="s">
        <v>300</v>
      </c>
      <c r="C43" s="81">
        <v>12027</v>
      </c>
      <c r="D43" s="81"/>
      <c r="E43" s="81"/>
      <c r="F43" s="81">
        <f>SUM(C43:E43)</f>
        <v>12027</v>
      </c>
    </row>
    <row r="44" spans="1:6" ht="15" customHeight="1">
      <c r="A44" s="10" t="s">
        <v>309</v>
      </c>
      <c r="B44" s="5" t="s">
        <v>310</v>
      </c>
      <c r="C44" s="85"/>
      <c r="D44" s="85"/>
      <c r="E44" s="85"/>
      <c r="F44" s="85"/>
    </row>
    <row r="45" spans="1:6" ht="15" customHeight="1">
      <c r="A45" s="4" t="s">
        <v>437</v>
      </c>
      <c r="B45" s="5" t="s">
        <v>311</v>
      </c>
      <c r="C45" s="85"/>
      <c r="D45" s="85"/>
      <c r="E45" s="85"/>
      <c r="F45" s="85"/>
    </row>
    <row r="46" spans="1:6" ht="15" customHeight="1">
      <c r="A46" s="10" t="s">
        <v>438</v>
      </c>
      <c r="B46" s="5" t="s">
        <v>312</v>
      </c>
      <c r="C46" s="85"/>
      <c r="D46" s="85"/>
      <c r="E46" s="85"/>
      <c r="F46" s="85"/>
    </row>
    <row r="47" spans="1:6" ht="15" customHeight="1">
      <c r="A47" s="32" t="s">
        <v>6</v>
      </c>
      <c r="B47" s="42" t="s">
        <v>313</v>
      </c>
      <c r="C47" s="81"/>
      <c r="D47" s="81"/>
      <c r="E47" s="81"/>
      <c r="F47" s="81"/>
    </row>
    <row r="48" spans="1:6" ht="15" customHeight="1">
      <c r="A48" s="45" t="s">
        <v>18</v>
      </c>
      <c r="B48" s="76"/>
      <c r="C48" s="81">
        <f>C47+C43+C32</f>
        <v>12140</v>
      </c>
      <c r="D48" s="81"/>
      <c r="E48" s="81">
        <f>E47+E43+E32+E18</f>
        <v>37</v>
      </c>
      <c r="F48" s="81">
        <f>SUM(C48:E48)</f>
        <v>12177</v>
      </c>
    </row>
    <row r="49" spans="1:6" ht="15" customHeight="1">
      <c r="A49" s="4" t="s">
        <v>262</v>
      </c>
      <c r="B49" s="5" t="s">
        <v>263</v>
      </c>
      <c r="C49" s="85"/>
      <c r="D49" s="85"/>
      <c r="E49" s="85"/>
      <c r="F49" s="85"/>
    </row>
    <row r="50" spans="1:6" ht="15" customHeight="1">
      <c r="A50" s="4" t="s">
        <v>264</v>
      </c>
      <c r="B50" s="5" t="s">
        <v>265</v>
      </c>
      <c r="C50" s="85"/>
      <c r="D50" s="85"/>
      <c r="E50" s="85"/>
      <c r="F50" s="85"/>
    </row>
    <row r="51" spans="1:6" ht="15" customHeight="1">
      <c r="A51" s="4" t="s">
        <v>415</v>
      </c>
      <c r="B51" s="5" t="s">
        <v>266</v>
      </c>
      <c r="C51" s="85"/>
      <c r="D51" s="85"/>
      <c r="E51" s="85"/>
      <c r="F51" s="85"/>
    </row>
    <row r="52" spans="1:6" ht="15" customHeight="1">
      <c r="A52" s="4" t="s">
        <v>416</v>
      </c>
      <c r="B52" s="5" t="s">
        <v>267</v>
      </c>
      <c r="C52" s="85"/>
      <c r="D52" s="85"/>
      <c r="E52" s="85"/>
      <c r="F52" s="85"/>
    </row>
    <row r="53" spans="1:6" ht="15" customHeight="1">
      <c r="A53" s="4" t="s">
        <v>417</v>
      </c>
      <c r="B53" s="5" t="s">
        <v>268</v>
      </c>
      <c r="C53" s="85"/>
      <c r="D53" s="85"/>
      <c r="E53" s="85"/>
      <c r="F53" s="85"/>
    </row>
    <row r="54" spans="1:6" ht="15" customHeight="1">
      <c r="A54" s="32" t="s">
        <v>0</v>
      </c>
      <c r="B54" s="42" t="s">
        <v>269</v>
      </c>
      <c r="C54" s="85"/>
      <c r="D54" s="85"/>
      <c r="E54" s="85"/>
      <c r="F54" s="85"/>
    </row>
    <row r="55" spans="1:6" ht="15" customHeight="1">
      <c r="A55" s="10" t="s">
        <v>434</v>
      </c>
      <c r="B55" s="5" t="s">
        <v>301</v>
      </c>
      <c r="C55" s="85"/>
      <c r="D55" s="85"/>
      <c r="E55" s="85"/>
      <c r="F55" s="85"/>
    </row>
    <row r="56" spans="1:6" ht="15" customHeight="1">
      <c r="A56" s="10" t="s">
        <v>435</v>
      </c>
      <c r="B56" s="5" t="s">
        <v>302</v>
      </c>
      <c r="C56" s="85"/>
      <c r="D56" s="85"/>
      <c r="E56" s="85"/>
      <c r="F56" s="85"/>
    </row>
    <row r="57" spans="1:6" ht="15" customHeight="1">
      <c r="A57" s="10" t="s">
        <v>303</v>
      </c>
      <c r="B57" s="5" t="s">
        <v>304</v>
      </c>
      <c r="C57" s="85"/>
      <c r="D57" s="85"/>
      <c r="E57" s="85"/>
      <c r="F57" s="85"/>
    </row>
    <row r="58" spans="1:6" ht="15" customHeight="1">
      <c r="A58" s="10" t="s">
        <v>436</v>
      </c>
      <c r="B58" s="5" t="s">
        <v>305</v>
      </c>
      <c r="C58" s="85"/>
      <c r="D58" s="85"/>
      <c r="E58" s="85"/>
      <c r="F58" s="85"/>
    </row>
    <row r="59" spans="1:6" ht="15" customHeight="1">
      <c r="A59" s="10" t="s">
        <v>306</v>
      </c>
      <c r="B59" s="5" t="s">
        <v>307</v>
      </c>
      <c r="C59" s="85"/>
      <c r="D59" s="85"/>
      <c r="E59" s="85"/>
      <c r="F59" s="85"/>
    </row>
    <row r="60" spans="1:6" ht="15" customHeight="1">
      <c r="A60" s="32" t="s">
        <v>5</v>
      </c>
      <c r="B60" s="42" t="s">
        <v>308</v>
      </c>
      <c r="C60" s="81"/>
      <c r="D60" s="81"/>
      <c r="E60" s="81"/>
      <c r="F60" s="81"/>
    </row>
    <row r="61" spans="1:6" ht="15" customHeight="1">
      <c r="A61" s="10" t="s">
        <v>314</v>
      </c>
      <c r="B61" s="5" t="s">
        <v>315</v>
      </c>
      <c r="C61" s="85"/>
      <c r="D61" s="85"/>
      <c r="E61" s="85"/>
      <c r="F61" s="85"/>
    </row>
    <row r="62" spans="1:6" ht="15" customHeight="1">
      <c r="A62" s="4" t="s">
        <v>439</v>
      </c>
      <c r="B62" s="5" t="s">
        <v>316</v>
      </c>
      <c r="C62" s="85"/>
      <c r="D62" s="85"/>
      <c r="E62" s="85"/>
      <c r="F62" s="85"/>
    </row>
    <row r="63" spans="1:6" ht="15" customHeight="1">
      <c r="A63" s="10" t="s">
        <v>440</v>
      </c>
      <c r="B63" s="5" t="s">
        <v>317</v>
      </c>
      <c r="C63" s="85"/>
      <c r="D63" s="85"/>
      <c r="E63" s="85"/>
      <c r="F63" s="85"/>
    </row>
    <row r="64" spans="1:6" ht="15" customHeight="1">
      <c r="A64" s="32" t="s">
        <v>8</v>
      </c>
      <c r="B64" s="42" t="s">
        <v>318</v>
      </c>
      <c r="C64" s="81"/>
      <c r="D64" s="81"/>
      <c r="E64" s="81"/>
      <c r="F64" s="81"/>
    </row>
    <row r="65" spans="1:6" ht="15" customHeight="1">
      <c r="A65" s="45" t="s">
        <v>17</v>
      </c>
      <c r="B65" s="77"/>
      <c r="C65" s="81">
        <f>C64+C60+C54</f>
        <v>0</v>
      </c>
      <c r="D65" s="81"/>
      <c r="E65" s="81">
        <f>E64+E60+E54</f>
        <v>0</v>
      </c>
      <c r="F65" s="81">
        <f>SUM(C65:E65)</f>
        <v>0</v>
      </c>
    </row>
    <row r="66" spans="1:6" ht="15.75">
      <c r="A66" s="39" t="s">
        <v>7</v>
      </c>
      <c r="B66" s="28" t="s">
        <v>319</v>
      </c>
      <c r="C66" s="81">
        <f>C64+C47+C60+C43+C32+C18</f>
        <v>12140</v>
      </c>
      <c r="D66" s="81">
        <f>D64+D47+D60+D43+D32</f>
        <v>0</v>
      </c>
      <c r="E66" s="81">
        <f>E64+E47+E60+E43+E32</f>
        <v>37</v>
      </c>
      <c r="F66" s="81">
        <f>F64+F47+F60+F43+F32+F18</f>
        <v>12177</v>
      </c>
    </row>
    <row r="67" spans="1:6" ht="15.75">
      <c r="A67" s="70" t="s">
        <v>28</v>
      </c>
      <c r="B67" s="48"/>
      <c r="C67" s="85">
        <f>C66-'kiadások működés Polg.Hiv'!C74</f>
        <v>-129043</v>
      </c>
      <c r="D67" s="85"/>
      <c r="E67" s="85">
        <f>'bevételek polg.hiv'!E48-'[1]kiadások működés Polg.Hiv'!E74</f>
        <v>-48210</v>
      </c>
      <c r="F67" s="85">
        <f>SUM(C67:E67)</f>
        <v>-177253</v>
      </c>
    </row>
    <row r="68" spans="1:6" ht="15.75">
      <c r="A68" s="70" t="s">
        <v>29</v>
      </c>
      <c r="B68" s="48"/>
      <c r="C68" s="85">
        <f>C65-'[1]kiadások működés Polg.Hiv'!C97</f>
        <v>-2907</v>
      </c>
      <c r="D68" s="85"/>
      <c r="E68" s="85">
        <f>E65-'[1]kiadások működés Polg.Hiv'!E97</f>
        <v>0</v>
      </c>
      <c r="F68" s="85">
        <f>SUM(C68:E68)</f>
        <v>-2907</v>
      </c>
    </row>
    <row r="69" spans="1:6" ht="15" hidden="1">
      <c r="A69" s="30" t="s">
        <v>441</v>
      </c>
      <c r="B69" s="4" t="s">
        <v>320</v>
      </c>
      <c r="C69" s="85"/>
      <c r="D69" s="85"/>
      <c r="E69" s="85"/>
      <c r="F69" s="85"/>
    </row>
    <row r="70" spans="1:6" ht="15" hidden="1">
      <c r="A70" s="10" t="s">
        <v>321</v>
      </c>
      <c r="B70" s="4" t="s">
        <v>322</v>
      </c>
      <c r="C70" s="85"/>
      <c r="D70" s="85"/>
      <c r="E70" s="85"/>
      <c r="F70" s="85"/>
    </row>
    <row r="71" spans="1:6" ht="15" hidden="1">
      <c r="A71" s="30" t="s">
        <v>442</v>
      </c>
      <c r="B71" s="4" t="s">
        <v>323</v>
      </c>
      <c r="C71" s="85"/>
      <c r="D71" s="85"/>
      <c r="E71" s="85"/>
      <c r="F71" s="85"/>
    </row>
    <row r="72" spans="1:6" ht="15">
      <c r="A72" s="12" t="s">
        <v>9</v>
      </c>
      <c r="B72" s="6" t="s">
        <v>324</v>
      </c>
      <c r="C72" s="85"/>
      <c r="D72" s="85"/>
      <c r="E72" s="85"/>
      <c r="F72" s="85"/>
    </row>
    <row r="73" spans="1:6" ht="15" hidden="1">
      <c r="A73" s="10" t="s">
        <v>443</v>
      </c>
      <c r="B73" s="4" t="s">
        <v>325</v>
      </c>
      <c r="C73" s="85"/>
      <c r="D73" s="85"/>
      <c r="E73" s="85"/>
      <c r="F73" s="85"/>
    </row>
    <row r="74" spans="1:6" ht="15" hidden="1">
      <c r="A74" s="30" t="s">
        <v>326</v>
      </c>
      <c r="B74" s="4" t="s">
        <v>327</v>
      </c>
      <c r="C74" s="85"/>
      <c r="D74" s="85"/>
      <c r="E74" s="85"/>
      <c r="F74" s="85"/>
    </row>
    <row r="75" spans="1:6" ht="15" hidden="1">
      <c r="A75" s="10" t="s">
        <v>444</v>
      </c>
      <c r="B75" s="4" t="s">
        <v>328</v>
      </c>
      <c r="C75" s="85"/>
      <c r="D75" s="85"/>
      <c r="E75" s="85"/>
      <c r="F75" s="85"/>
    </row>
    <row r="76" spans="1:6" ht="15" hidden="1">
      <c r="A76" s="30" t="s">
        <v>329</v>
      </c>
      <c r="B76" s="4" t="s">
        <v>330</v>
      </c>
      <c r="C76" s="85"/>
      <c r="D76" s="85"/>
      <c r="E76" s="85"/>
      <c r="F76" s="85"/>
    </row>
    <row r="77" spans="1:6" ht="15">
      <c r="A77" s="11" t="s">
        <v>10</v>
      </c>
      <c r="B77" s="6" t="s">
        <v>331</v>
      </c>
      <c r="C77" s="85"/>
      <c r="D77" s="85"/>
      <c r="E77" s="85"/>
      <c r="F77" s="85"/>
    </row>
    <row r="78" spans="1:6" ht="15" hidden="1">
      <c r="A78" s="4" t="s">
        <v>26</v>
      </c>
      <c r="B78" s="4" t="s">
        <v>332</v>
      </c>
      <c r="C78" s="85"/>
      <c r="D78" s="85"/>
      <c r="E78" s="85"/>
      <c r="F78" s="85"/>
    </row>
    <row r="79" spans="1:6" ht="15" hidden="1">
      <c r="A79" s="4" t="s">
        <v>27</v>
      </c>
      <c r="B79" s="4" t="s">
        <v>332</v>
      </c>
      <c r="C79" s="85"/>
      <c r="D79" s="85"/>
      <c r="E79" s="85"/>
      <c r="F79" s="85"/>
    </row>
    <row r="80" spans="1:6" ht="15" hidden="1">
      <c r="A80" s="4" t="s">
        <v>24</v>
      </c>
      <c r="B80" s="4" t="s">
        <v>333</v>
      </c>
      <c r="C80" s="85"/>
      <c r="D80" s="85"/>
      <c r="E80" s="85"/>
      <c r="F80" s="85"/>
    </row>
    <row r="81" spans="1:6" ht="15" hidden="1">
      <c r="A81" s="4" t="s">
        <v>25</v>
      </c>
      <c r="B81" s="4" t="s">
        <v>333</v>
      </c>
      <c r="C81" s="85"/>
      <c r="D81" s="85"/>
      <c r="E81" s="85"/>
      <c r="F81" s="85"/>
    </row>
    <row r="82" spans="1:6" ht="15">
      <c r="A82" s="6" t="s">
        <v>11</v>
      </c>
      <c r="B82" s="6" t="s">
        <v>334</v>
      </c>
      <c r="C82" s="85">
        <v>6531</v>
      </c>
      <c r="D82" s="85"/>
      <c r="E82" s="85"/>
      <c r="F82" s="85">
        <f>SUM(C82:E82)</f>
        <v>6531</v>
      </c>
    </row>
    <row r="83" spans="1:6" ht="15">
      <c r="A83" s="30" t="s">
        <v>335</v>
      </c>
      <c r="B83" s="4" t="s">
        <v>336</v>
      </c>
      <c r="C83" s="85"/>
      <c r="D83" s="85"/>
      <c r="E83" s="85"/>
      <c r="F83" s="85"/>
    </row>
    <row r="84" spans="1:6" ht="15">
      <c r="A84" s="30" t="s">
        <v>337</v>
      </c>
      <c r="B84" s="4" t="s">
        <v>338</v>
      </c>
      <c r="C84" s="85"/>
      <c r="D84" s="85"/>
      <c r="E84" s="85"/>
      <c r="F84" s="85"/>
    </row>
    <row r="85" spans="1:6" ht="15">
      <c r="A85" s="30" t="s">
        <v>339</v>
      </c>
      <c r="B85" s="4" t="s">
        <v>340</v>
      </c>
      <c r="C85" s="85">
        <v>125419</v>
      </c>
      <c r="D85" s="85"/>
      <c r="E85" s="85">
        <v>48210</v>
      </c>
      <c r="F85" s="85">
        <f>SUM(C85:E85)</f>
        <v>173629</v>
      </c>
    </row>
    <row r="86" spans="1:6" ht="15">
      <c r="A86" s="30" t="s">
        <v>341</v>
      </c>
      <c r="B86" s="4" t="s">
        <v>342</v>
      </c>
      <c r="C86" s="85"/>
      <c r="D86" s="85"/>
      <c r="E86" s="85"/>
      <c r="F86" s="85"/>
    </row>
    <row r="87" spans="1:6" ht="15">
      <c r="A87" s="10" t="s">
        <v>445</v>
      </c>
      <c r="B87" s="4" t="s">
        <v>343</v>
      </c>
      <c r="C87" s="85"/>
      <c r="D87" s="85"/>
      <c r="E87" s="85"/>
      <c r="F87" s="85"/>
    </row>
    <row r="88" spans="1:6" ht="15">
      <c r="A88" s="12" t="s">
        <v>12</v>
      </c>
      <c r="B88" s="6" t="s">
        <v>344</v>
      </c>
      <c r="C88" s="81">
        <f>SUM(C72:C87)</f>
        <v>131950</v>
      </c>
      <c r="D88" s="81">
        <f>SUM(D85:D87)</f>
        <v>0</v>
      </c>
      <c r="E88" s="81">
        <f>SUM(E85:E87)</f>
        <v>48210</v>
      </c>
      <c r="F88" s="81">
        <f>SUM(F72:F87)</f>
        <v>180160</v>
      </c>
    </row>
    <row r="89" spans="1:6" ht="15">
      <c r="A89" s="10" t="s">
        <v>345</v>
      </c>
      <c r="B89" s="4" t="s">
        <v>346</v>
      </c>
      <c r="C89" s="85"/>
      <c r="D89" s="85"/>
      <c r="E89" s="85"/>
      <c r="F89" s="85"/>
    </row>
    <row r="90" spans="1:6" ht="15">
      <c r="A90" s="10" t="s">
        <v>347</v>
      </c>
      <c r="B90" s="4" t="s">
        <v>348</v>
      </c>
      <c r="C90" s="85"/>
      <c r="D90" s="85"/>
      <c r="E90" s="85"/>
      <c r="F90" s="85"/>
    </row>
    <row r="91" spans="1:6" ht="15">
      <c r="A91" s="30" t="s">
        <v>349</v>
      </c>
      <c r="B91" s="4" t="s">
        <v>350</v>
      </c>
      <c r="C91" s="85"/>
      <c r="D91" s="85"/>
      <c r="E91" s="85"/>
      <c r="F91" s="85"/>
    </row>
    <row r="92" spans="1:6" ht="15">
      <c r="A92" s="30" t="s">
        <v>446</v>
      </c>
      <c r="B92" s="4" t="s">
        <v>351</v>
      </c>
      <c r="C92" s="85"/>
      <c r="D92" s="85"/>
      <c r="E92" s="85"/>
      <c r="F92" s="85"/>
    </row>
    <row r="93" spans="1:6" ht="15">
      <c r="A93" s="11" t="s">
        <v>13</v>
      </c>
      <c r="B93" s="6" t="s">
        <v>352</v>
      </c>
      <c r="C93" s="85"/>
      <c r="D93" s="85"/>
      <c r="E93" s="85"/>
      <c r="F93" s="85"/>
    </row>
    <row r="94" spans="1:6" ht="15">
      <c r="A94" s="12" t="s">
        <v>353</v>
      </c>
      <c r="B94" s="6" t="s">
        <v>354</v>
      </c>
      <c r="C94" s="85"/>
      <c r="D94" s="85"/>
      <c r="E94" s="85"/>
      <c r="F94" s="85"/>
    </row>
    <row r="95" spans="1:6" ht="15.75">
      <c r="A95" s="33" t="s">
        <v>14</v>
      </c>
      <c r="B95" s="34" t="s">
        <v>355</v>
      </c>
      <c r="C95" s="81">
        <f>SUM(C88:C94)</f>
        <v>131950</v>
      </c>
      <c r="D95" s="81">
        <f>SUM(D88:D94)</f>
        <v>0</v>
      </c>
      <c r="E95" s="81">
        <f>SUM(E88:E94)</f>
        <v>48210</v>
      </c>
      <c r="F95" s="81">
        <f>SUM(F88:F94)</f>
        <v>180160</v>
      </c>
    </row>
    <row r="96" spans="1:6" ht="15.75">
      <c r="A96" s="68" t="s">
        <v>448</v>
      </c>
      <c r="B96" s="69"/>
      <c r="C96" s="81">
        <f>C66+C95</f>
        <v>144090</v>
      </c>
      <c r="D96" s="81">
        <f>D95+D66</f>
        <v>0</v>
      </c>
      <c r="E96" s="81">
        <f>E95+E66</f>
        <v>48247</v>
      </c>
      <c r="F96" s="81">
        <f>F95+F66</f>
        <v>192337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2/2016.(II.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E94">
      <selection activeCell="C43" sqref="C43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94" t="s">
        <v>482</v>
      </c>
      <c r="B1" s="198"/>
      <c r="C1" s="198"/>
      <c r="D1" s="198"/>
      <c r="E1" s="198"/>
      <c r="F1" s="196"/>
    </row>
    <row r="2" spans="1:6" ht="19.5" customHeight="1">
      <c r="A2" s="197" t="s">
        <v>16</v>
      </c>
      <c r="B2" s="198"/>
      <c r="C2" s="198"/>
      <c r="D2" s="198"/>
      <c r="E2" s="198"/>
      <c r="F2" s="196"/>
    </row>
    <row r="3" ht="18">
      <c r="A3" s="63"/>
    </row>
    <row r="4" ht="15">
      <c r="A4" s="64" t="s">
        <v>483</v>
      </c>
    </row>
    <row r="5" spans="1:6" ht="45">
      <c r="A5" s="1" t="s">
        <v>69</v>
      </c>
      <c r="B5" s="2" t="s">
        <v>70</v>
      </c>
      <c r="C5" s="65" t="s">
        <v>19</v>
      </c>
      <c r="D5" s="65" t="s">
        <v>20</v>
      </c>
      <c r="E5" s="65" t="s">
        <v>21</v>
      </c>
      <c r="F5" s="66" t="s">
        <v>45</v>
      </c>
    </row>
    <row r="6" spans="1:6" ht="15" hidden="1">
      <c r="A6" s="21" t="s">
        <v>71</v>
      </c>
      <c r="B6" s="22" t="s">
        <v>72</v>
      </c>
      <c r="C6" s="67"/>
      <c r="D6" s="67"/>
      <c r="E6" s="67"/>
      <c r="F6" s="20"/>
    </row>
    <row r="7" spans="1:6" ht="15" hidden="1">
      <c r="A7" s="21" t="s">
        <v>73</v>
      </c>
      <c r="B7" s="23" t="s">
        <v>74</v>
      </c>
      <c r="C7" s="67"/>
      <c r="D7" s="67"/>
      <c r="E7" s="67"/>
      <c r="F7" s="20"/>
    </row>
    <row r="8" spans="1:6" ht="15" hidden="1">
      <c r="A8" s="21" t="s">
        <v>75</v>
      </c>
      <c r="B8" s="23" t="s">
        <v>76</v>
      </c>
      <c r="C8" s="67"/>
      <c r="D8" s="67"/>
      <c r="E8" s="67"/>
      <c r="F8" s="20"/>
    </row>
    <row r="9" spans="1:6" ht="15" hidden="1">
      <c r="A9" s="24" t="s">
        <v>77</v>
      </c>
      <c r="B9" s="23" t="s">
        <v>78</v>
      </c>
      <c r="C9" s="67"/>
      <c r="D9" s="67"/>
      <c r="E9" s="67"/>
      <c r="F9" s="20"/>
    </row>
    <row r="10" spans="1:6" ht="15" hidden="1">
      <c r="A10" s="24" t="s">
        <v>79</v>
      </c>
      <c r="B10" s="23" t="s">
        <v>80</v>
      </c>
      <c r="C10" s="67"/>
      <c r="D10" s="67"/>
      <c r="E10" s="67"/>
      <c r="F10" s="20"/>
    </row>
    <row r="11" spans="1:6" ht="15" hidden="1">
      <c r="A11" s="24" t="s">
        <v>81</v>
      </c>
      <c r="B11" s="23" t="s">
        <v>82</v>
      </c>
      <c r="C11" s="67"/>
      <c r="D11" s="67"/>
      <c r="E11" s="67"/>
      <c r="F11" s="20"/>
    </row>
    <row r="12" spans="1:6" ht="15" hidden="1">
      <c r="A12" s="24" t="s">
        <v>83</v>
      </c>
      <c r="B12" s="23" t="s">
        <v>84</v>
      </c>
      <c r="C12" s="67"/>
      <c r="D12" s="67"/>
      <c r="E12" s="67"/>
      <c r="F12" s="20"/>
    </row>
    <row r="13" spans="1:6" ht="15" hidden="1">
      <c r="A13" s="24" t="s">
        <v>85</v>
      </c>
      <c r="B13" s="23" t="s">
        <v>86</v>
      </c>
      <c r="C13" s="67"/>
      <c r="D13" s="67"/>
      <c r="E13" s="67"/>
      <c r="F13" s="20"/>
    </row>
    <row r="14" spans="1:6" ht="15" hidden="1">
      <c r="A14" s="4" t="s">
        <v>87</v>
      </c>
      <c r="B14" s="23" t="s">
        <v>88</v>
      </c>
      <c r="C14" s="67"/>
      <c r="D14" s="67"/>
      <c r="E14" s="67"/>
      <c r="F14" s="20"/>
    </row>
    <row r="15" spans="1:6" ht="15" hidden="1">
      <c r="A15" s="4" t="s">
        <v>89</v>
      </c>
      <c r="B15" s="23" t="s">
        <v>90</v>
      </c>
      <c r="C15" s="67"/>
      <c r="D15" s="67"/>
      <c r="E15" s="67"/>
      <c r="F15" s="20"/>
    </row>
    <row r="16" spans="1:6" ht="15" hidden="1">
      <c r="A16" s="4" t="s">
        <v>91</v>
      </c>
      <c r="B16" s="23" t="s">
        <v>92</v>
      </c>
      <c r="C16" s="67"/>
      <c r="D16" s="67"/>
      <c r="E16" s="67"/>
      <c r="F16" s="20"/>
    </row>
    <row r="17" spans="1:6" ht="15" hidden="1">
      <c r="A17" s="4" t="s">
        <v>93</v>
      </c>
      <c r="B17" s="23" t="s">
        <v>94</v>
      </c>
      <c r="C17" s="67"/>
      <c r="D17" s="67"/>
      <c r="E17" s="67"/>
      <c r="F17" s="20"/>
    </row>
    <row r="18" spans="1:6" ht="15" hidden="1">
      <c r="A18" s="4" t="s">
        <v>378</v>
      </c>
      <c r="B18" s="23" t="s">
        <v>95</v>
      </c>
      <c r="C18" s="67"/>
      <c r="D18" s="67"/>
      <c r="E18" s="67"/>
      <c r="F18" s="20"/>
    </row>
    <row r="19" spans="1:6" ht="15">
      <c r="A19" s="25" t="s">
        <v>356</v>
      </c>
      <c r="B19" s="26" t="s">
        <v>96</v>
      </c>
      <c r="C19" s="84">
        <v>86908</v>
      </c>
      <c r="D19" s="84"/>
      <c r="E19" s="84">
        <v>28505</v>
      </c>
      <c r="F19" s="85">
        <f>SUM(C19:E19)</f>
        <v>115413</v>
      </c>
    </row>
    <row r="20" spans="1:6" ht="15" hidden="1">
      <c r="A20" s="4" t="s">
        <v>97</v>
      </c>
      <c r="B20" s="23" t="s">
        <v>98</v>
      </c>
      <c r="C20" s="84"/>
      <c r="D20" s="84"/>
      <c r="E20" s="84"/>
      <c r="F20" s="85"/>
    </row>
    <row r="21" spans="1:6" ht="30" hidden="1">
      <c r="A21" s="4" t="s">
        <v>99</v>
      </c>
      <c r="B21" s="23" t="s">
        <v>100</v>
      </c>
      <c r="C21" s="84"/>
      <c r="D21" s="84"/>
      <c r="E21" s="84"/>
      <c r="F21" s="85"/>
    </row>
    <row r="22" spans="1:6" ht="15" hidden="1">
      <c r="A22" s="5" t="s">
        <v>101</v>
      </c>
      <c r="B22" s="23" t="s">
        <v>102</v>
      </c>
      <c r="C22" s="84"/>
      <c r="D22" s="84"/>
      <c r="E22" s="84"/>
      <c r="F22" s="85"/>
    </row>
    <row r="23" spans="1:6" ht="15">
      <c r="A23" s="6" t="s">
        <v>357</v>
      </c>
      <c r="B23" s="26" t="s">
        <v>103</v>
      </c>
      <c r="C23" s="84">
        <v>1023</v>
      </c>
      <c r="D23" s="84"/>
      <c r="E23" s="84">
        <v>340</v>
      </c>
      <c r="F23" s="85">
        <f>SUM(C23:E23)</f>
        <v>1363</v>
      </c>
    </row>
    <row r="24" spans="1:6" ht="15">
      <c r="A24" s="43" t="s">
        <v>408</v>
      </c>
      <c r="B24" s="44" t="s">
        <v>104</v>
      </c>
      <c r="C24" s="81">
        <f>SUM(C19:C23)</f>
        <v>87931</v>
      </c>
      <c r="D24" s="81"/>
      <c r="E24" s="81">
        <f>SUM(E19:E23)</f>
        <v>28845</v>
      </c>
      <c r="F24" s="81">
        <f>SUM(F19:F23)</f>
        <v>116776</v>
      </c>
    </row>
    <row r="25" spans="1:6" ht="15">
      <c r="A25" s="32" t="s">
        <v>379</v>
      </c>
      <c r="B25" s="44" t="s">
        <v>105</v>
      </c>
      <c r="C25" s="81">
        <v>25648</v>
      </c>
      <c r="D25" s="81"/>
      <c r="E25" s="81">
        <v>8308</v>
      </c>
      <c r="F25" s="81">
        <f>SUM(C25:E25)</f>
        <v>33956</v>
      </c>
    </row>
    <row r="26" spans="1:6" ht="15" hidden="1">
      <c r="A26" s="4" t="s">
        <v>106</v>
      </c>
      <c r="B26" s="23" t="s">
        <v>107</v>
      </c>
      <c r="C26" s="84"/>
      <c r="D26" s="84"/>
      <c r="E26" s="84"/>
      <c r="F26" s="85"/>
    </row>
    <row r="27" spans="1:6" ht="15" hidden="1">
      <c r="A27" s="4" t="s">
        <v>108</v>
      </c>
      <c r="B27" s="23" t="s">
        <v>109</v>
      </c>
      <c r="C27" s="84"/>
      <c r="D27" s="84"/>
      <c r="E27" s="84"/>
      <c r="F27" s="85"/>
    </row>
    <row r="28" spans="1:6" ht="15" hidden="1">
      <c r="A28" s="4" t="s">
        <v>110</v>
      </c>
      <c r="B28" s="23" t="s">
        <v>111</v>
      </c>
      <c r="C28" s="84"/>
      <c r="D28" s="84"/>
      <c r="E28" s="84"/>
      <c r="F28" s="85"/>
    </row>
    <row r="29" spans="1:6" ht="15">
      <c r="A29" s="6" t="s">
        <v>358</v>
      </c>
      <c r="B29" s="26" t="s">
        <v>112</v>
      </c>
      <c r="C29" s="84">
        <v>1746</v>
      </c>
      <c r="D29" s="84"/>
      <c r="E29" s="84">
        <v>1300</v>
      </c>
      <c r="F29" s="85">
        <f aca="true" t="shared" si="0" ref="F29:F49">SUM(C29:E29)</f>
        <v>3046</v>
      </c>
    </row>
    <row r="30" spans="1:6" ht="15" hidden="1">
      <c r="A30" s="4" t="s">
        <v>113</v>
      </c>
      <c r="B30" s="23" t="s">
        <v>114</v>
      </c>
      <c r="C30" s="84"/>
      <c r="D30" s="84"/>
      <c r="E30" s="84"/>
      <c r="F30" s="85">
        <f t="shared" si="0"/>
        <v>0</v>
      </c>
    </row>
    <row r="31" spans="1:6" ht="15" hidden="1">
      <c r="A31" s="4" t="s">
        <v>115</v>
      </c>
      <c r="B31" s="23" t="s">
        <v>116</v>
      </c>
      <c r="C31" s="84"/>
      <c r="D31" s="84"/>
      <c r="E31" s="84"/>
      <c r="F31" s="85">
        <f t="shared" si="0"/>
        <v>0</v>
      </c>
    </row>
    <row r="32" spans="1:6" ht="15" customHeight="1">
      <c r="A32" s="6" t="s">
        <v>409</v>
      </c>
      <c r="B32" s="26" t="s">
        <v>117</v>
      </c>
      <c r="C32" s="84">
        <v>1030</v>
      </c>
      <c r="D32" s="84"/>
      <c r="E32" s="84">
        <v>310</v>
      </c>
      <c r="F32" s="85">
        <f t="shared" si="0"/>
        <v>1340</v>
      </c>
    </row>
    <row r="33" spans="1:6" ht="15" hidden="1">
      <c r="A33" s="4" t="s">
        <v>118</v>
      </c>
      <c r="B33" s="23" t="s">
        <v>119</v>
      </c>
      <c r="C33" s="84"/>
      <c r="D33" s="84"/>
      <c r="E33" s="84"/>
      <c r="F33" s="85">
        <f t="shared" si="0"/>
        <v>0</v>
      </c>
    </row>
    <row r="34" spans="1:6" ht="15" hidden="1">
      <c r="A34" s="4" t="s">
        <v>120</v>
      </c>
      <c r="B34" s="23" t="s">
        <v>121</v>
      </c>
      <c r="C34" s="84"/>
      <c r="D34" s="84"/>
      <c r="E34" s="84"/>
      <c r="F34" s="85">
        <f t="shared" si="0"/>
        <v>0</v>
      </c>
    </row>
    <row r="35" spans="1:6" ht="15" hidden="1">
      <c r="A35" s="4" t="s">
        <v>380</v>
      </c>
      <c r="B35" s="23" t="s">
        <v>122</v>
      </c>
      <c r="C35" s="84"/>
      <c r="D35" s="84"/>
      <c r="E35" s="84"/>
      <c r="F35" s="85">
        <f t="shared" si="0"/>
        <v>0</v>
      </c>
    </row>
    <row r="36" spans="1:6" ht="15" hidden="1">
      <c r="A36" s="4" t="s">
        <v>123</v>
      </c>
      <c r="B36" s="23" t="s">
        <v>124</v>
      </c>
      <c r="C36" s="84"/>
      <c r="D36" s="84"/>
      <c r="E36" s="84"/>
      <c r="F36" s="85">
        <f t="shared" si="0"/>
        <v>0</v>
      </c>
    </row>
    <row r="37" spans="1:6" ht="15" hidden="1">
      <c r="A37" s="8" t="s">
        <v>381</v>
      </c>
      <c r="B37" s="23" t="s">
        <v>125</v>
      </c>
      <c r="C37" s="84"/>
      <c r="D37" s="84"/>
      <c r="E37" s="84"/>
      <c r="F37" s="85">
        <f t="shared" si="0"/>
        <v>0</v>
      </c>
    </row>
    <row r="38" spans="1:6" ht="15" hidden="1">
      <c r="A38" s="5" t="s">
        <v>126</v>
      </c>
      <c r="B38" s="23" t="s">
        <v>127</v>
      </c>
      <c r="C38" s="84"/>
      <c r="D38" s="84"/>
      <c r="E38" s="84"/>
      <c r="F38" s="85">
        <f t="shared" si="0"/>
        <v>0</v>
      </c>
    </row>
    <row r="39" spans="1:6" ht="15" hidden="1">
      <c r="A39" s="4" t="s">
        <v>382</v>
      </c>
      <c r="B39" s="23" t="s">
        <v>128</v>
      </c>
      <c r="C39" s="84"/>
      <c r="D39" s="84"/>
      <c r="E39" s="84"/>
      <c r="F39" s="85">
        <f t="shared" si="0"/>
        <v>0</v>
      </c>
    </row>
    <row r="40" spans="1:6" ht="15">
      <c r="A40" s="6" t="s">
        <v>359</v>
      </c>
      <c r="B40" s="26" t="s">
        <v>129</v>
      </c>
      <c r="C40" s="84">
        <v>17538</v>
      </c>
      <c r="D40" s="84"/>
      <c r="E40" s="84">
        <v>7470</v>
      </c>
      <c r="F40" s="85">
        <f t="shared" si="0"/>
        <v>25008</v>
      </c>
    </row>
    <row r="41" spans="1:6" ht="15" hidden="1">
      <c r="A41" s="4" t="s">
        <v>130</v>
      </c>
      <c r="B41" s="23" t="s">
        <v>131</v>
      </c>
      <c r="C41" s="84"/>
      <c r="D41" s="84"/>
      <c r="E41" s="84"/>
      <c r="F41" s="85">
        <f t="shared" si="0"/>
        <v>0</v>
      </c>
    </row>
    <row r="42" spans="1:6" ht="15" hidden="1">
      <c r="A42" s="4" t="s">
        <v>132</v>
      </c>
      <c r="B42" s="23" t="s">
        <v>133</v>
      </c>
      <c r="C42" s="84"/>
      <c r="D42" s="84"/>
      <c r="E42" s="84"/>
      <c r="F42" s="85">
        <f t="shared" si="0"/>
        <v>0</v>
      </c>
    </row>
    <row r="43" spans="1:6" ht="15">
      <c r="A43" s="6" t="s">
        <v>360</v>
      </c>
      <c r="B43" s="26" t="s">
        <v>134</v>
      </c>
      <c r="C43" s="84">
        <v>475</v>
      </c>
      <c r="D43" s="84"/>
      <c r="E43" s="84">
        <v>125</v>
      </c>
      <c r="F43" s="85">
        <f t="shared" si="0"/>
        <v>600</v>
      </c>
    </row>
    <row r="44" spans="1:6" ht="15" hidden="1">
      <c r="A44" s="4" t="s">
        <v>135</v>
      </c>
      <c r="B44" s="23" t="s">
        <v>136</v>
      </c>
      <c r="C44" s="84"/>
      <c r="D44" s="84"/>
      <c r="E44" s="84"/>
      <c r="F44" s="85">
        <f t="shared" si="0"/>
        <v>0</v>
      </c>
    </row>
    <row r="45" spans="1:6" ht="15" hidden="1">
      <c r="A45" s="4" t="s">
        <v>137</v>
      </c>
      <c r="B45" s="23" t="s">
        <v>138</v>
      </c>
      <c r="C45" s="84"/>
      <c r="D45" s="84"/>
      <c r="E45" s="84"/>
      <c r="F45" s="85">
        <f t="shared" si="0"/>
        <v>0</v>
      </c>
    </row>
    <row r="46" spans="1:6" ht="15" hidden="1">
      <c r="A46" s="4" t="s">
        <v>383</v>
      </c>
      <c r="B46" s="23" t="s">
        <v>139</v>
      </c>
      <c r="C46" s="84"/>
      <c r="D46" s="84"/>
      <c r="E46" s="84"/>
      <c r="F46" s="85">
        <f t="shared" si="0"/>
        <v>0</v>
      </c>
    </row>
    <row r="47" spans="1:6" ht="15" hidden="1">
      <c r="A47" s="4" t="s">
        <v>384</v>
      </c>
      <c r="B47" s="23" t="s">
        <v>140</v>
      </c>
      <c r="C47" s="84"/>
      <c r="D47" s="84"/>
      <c r="E47" s="84"/>
      <c r="F47" s="85">
        <f t="shared" si="0"/>
        <v>0</v>
      </c>
    </row>
    <row r="48" spans="1:6" ht="15" hidden="1">
      <c r="A48" s="4" t="s">
        <v>141</v>
      </c>
      <c r="B48" s="23" t="s">
        <v>142</v>
      </c>
      <c r="C48" s="84"/>
      <c r="D48" s="84"/>
      <c r="E48" s="84"/>
      <c r="F48" s="85">
        <f t="shared" si="0"/>
        <v>0</v>
      </c>
    </row>
    <row r="49" spans="1:6" ht="15">
      <c r="A49" s="6" t="s">
        <v>361</v>
      </c>
      <c r="B49" s="26" t="s">
        <v>143</v>
      </c>
      <c r="C49" s="84">
        <v>6715</v>
      </c>
      <c r="D49" s="84"/>
      <c r="E49" s="84">
        <v>1889</v>
      </c>
      <c r="F49" s="85">
        <f t="shared" si="0"/>
        <v>8604</v>
      </c>
    </row>
    <row r="50" spans="1:6" ht="15">
      <c r="A50" s="32" t="s">
        <v>362</v>
      </c>
      <c r="B50" s="44" t="s">
        <v>144</v>
      </c>
      <c r="C50" s="81">
        <f>SUM(C29:C49)</f>
        <v>27504</v>
      </c>
      <c r="D50" s="81"/>
      <c r="E50" s="81">
        <f>SUM(E29:E49)</f>
        <v>11094</v>
      </c>
      <c r="F50" s="81">
        <f>SUM(F29:F49)</f>
        <v>38598</v>
      </c>
    </row>
    <row r="51" spans="1:6" ht="15">
      <c r="A51" s="10" t="s">
        <v>145</v>
      </c>
      <c r="B51" s="23" t="s">
        <v>146</v>
      </c>
      <c r="C51" s="84"/>
      <c r="D51" s="84"/>
      <c r="E51" s="84"/>
      <c r="F51" s="85"/>
    </row>
    <row r="52" spans="1:6" ht="15">
      <c r="A52" s="10" t="s">
        <v>363</v>
      </c>
      <c r="B52" s="23" t="s">
        <v>147</v>
      </c>
      <c r="C52" s="84"/>
      <c r="D52" s="84"/>
      <c r="E52" s="84"/>
      <c r="F52" s="85"/>
    </row>
    <row r="53" spans="1:6" ht="15">
      <c r="A53" s="13" t="s">
        <v>385</v>
      </c>
      <c r="B53" s="23" t="s">
        <v>148</v>
      </c>
      <c r="C53" s="84"/>
      <c r="D53" s="84"/>
      <c r="E53" s="84"/>
      <c r="F53" s="85"/>
    </row>
    <row r="54" spans="1:6" ht="15">
      <c r="A54" s="13" t="s">
        <v>386</v>
      </c>
      <c r="B54" s="23" t="s">
        <v>149</v>
      </c>
      <c r="C54" s="84"/>
      <c r="D54" s="84"/>
      <c r="E54" s="84"/>
      <c r="F54" s="85"/>
    </row>
    <row r="55" spans="1:6" ht="15">
      <c r="A55" s="13" t="s">
        <v>387</v>
      </c>
      <c r="B55" s="23" t="s">
        <v>150</v>
      </c>
      <c r="C55" s="84"/>
      <c r="D55" s="84"/>
      <c r="E55" s="84"/>
      <c r="F55" s="85"/>
    </row>
    <row r="56" spans="1:6" ht="15">
      <c r="A56" s="10" t="s">
        <v>388</v>
      </c>
      <c r="B56" s="23" t="s">
        <v>151</v>
      </c>
      <c r="C56" s="84"/>
      <c r="D56" s="84"/>
      <c r="E56" s="84"/>
      <c r="F56" s="85"/>
    </row>
    <row r="57" spans="1:6" ht="15">
      <c r="A57" s="10" t="s">
        <v>389</v>
      </c>
      <c r="B57" s="23" t="s">
        <v>152</v>
      </c>
      <c r="C57" s="84"/>
      <c r="D57" s="84"/>
      <c r="E57" s="84"/>
      <c r="F57" s="85"/>
    </row>
    <row r="58" spans="1:6" ht="15">
      <c r="A58" s="10" t="s">
        <v>390</v>
      </c>
      <c r="B58" s="23" t="s">
        <v>153</v>
      </c>
      <c r="C58" s="84"/>
      <c r="D58" s="84"/>
      <c r="E58" s="84"/>
      <c r="F58" s="85"/>
    </row>
    <row r="59" spans="1:6" ht="15">
      <c r="A59" s="41" t="s">
        <v>365</v>
      </c>
      <c r="B59" s="44" t="s">
        <v>154</v>
      </c>
      <c r="C59" s="81"/>
      <c r="D59" s="81"/>
      <c r="E59" s="81"/>
      <c r="F59" s="81"/>
    </row>
    <row r="60" spans="1:6" ht="15">
      <c r="A60" s="9" t="s">
        <v>391</v>
      </c>
      <c r="B60" s="23" t="s">
        <v>155</v>
      </c>
      <c r="C60" s="84"/>
      <c r="D60" s="84"/>
      <c r="E60" s="84"/>
      <c r="F60" s="85"/>
    </row>
    <row r="61" spans="1:6" ht="15">
      <c r="A61" s="9" t="s">
        <v>156</v>
      </c>
      <c r="B61" s="23" t="s">
        <v>157</v>
      </c>
      <c r="C61" s="84">
        <v>100</v>
      </c>
      <c r="D61" s="84"/>
      <c r="E61" s="84"/>
      <c r="F61" s="85">
        <f>SUM(C61:E61)</f>
        <v>100</v>
      </c>
    </row>
    <row r="62" spans="1:6" ht="30">
      <c r="A62" s="9" t="s">
        <v>158</v>
      </c>
      <c r="B62" s="23" t="s">
        <v>159</v>
      </c>
      <c r="C62" s="84"/>
      <c r="D62" s="84"/>
      <c r="E62" s="84"/>
      <c r="F62" s="85"/>
    </row>
    <row r="63" spans="1:6" ht="15">
      <c r="A63" s="9" t="s">
        <v>366</v>
      </c>
      <c r="B63" s="23" t="s">
        <v>160</v>
      </c>
      <c r="C63" s="84"/>
      <c r="D63" s="84"/>
      <c r="E63" s="84"/>
      <c r="F63" s="85"/>
    </row>
    <row r="64" spans="1:6" ht="30">
      <c r="A64" s="9" t="s">
        <v>392</v>
      </c>
      <c r="B64" s="23" t="s">
        <v>161</v>
      </c>
      <c r="C64" s="84"/>
      <c r="D64" s="84"/>
      <c r="E64" s="84"/>
      <c r="F64" s="85"/>
    </row>
    <row r="65" spans="1:6" ht="15">
      <c r="A65" s="9" t="s">
        <v>367</v>
      </c>
      <c r="B65" s="23" t="s">
        <v>162</v>
      </c>
      <c r="C65" s="84"/>
      <c r="D65" s="84"/>
      <c r="E65" s="84"/>
      <c r="F65" s="85"/>
    </row>
    <row r="66" spans="1:6" ht="30">
      <c r="A66" s="9" t="s">
        <v>393</v>
      </c>
      <c r="B66" s="23" t="s">
        <v>163</v>
      </c>
      <c r="C66" s="84"/>
      <c r="D66" s="84"/>
      <c r="E66" s="84"/>
      <c r="F66" s="85"/>
    </row>
    <row r="67" spans="1:6" ht="15">
      <c r="A67" s="9" t="s">
        <v>394</v>
      </c>
      <c r="B67" s="23" t="s">
        <v>164</v>
      </c>
      <c r="C67" s="84"/>
      <c r="D67" s="84"/>
      <c r="E67" s="84"/>
      <c r="F67" s="85"/>
    </row>
    <row r="68" spans="1:6" ht="15">
      <c r="A68" s="9" t="s">
        <v>165</v>
      </c>
      <c r="B68" s="23" t="s">
        <v>166</v>
      </c>
      <c r="C68" s="84"/>
      <c r="D68" s="84"/>
      <c r="E68" s="84"/>
      <c r="F68" s="85"/>
    </row>
    <row r="69" spans="1:6" ht="15">
      <c r="A69" s="14" t="s">
        <v>167</v>
      </c>
      <c r="B69" s="23" t="s">
        <v>168</v>
      </c>
      <c r="C69" s="84"/>
      <c r="D69" s="84"/>
      <c r="E69" s="84"/>
      <c r="F69" s="85"/>
    </row>
    <row r="70" spans="1:6" ht="15">
      <c r="A70" s="9" t="s">
        <v>395</v>
      </c>
      <c r="B70" s="23" t="s">
        <v>170</v>
      </c>
      <c r="C70" s="84"/>
      <c r="D70" s="84"/>
      <c r="E70" s="84"/>
      <c r="F70" s="85"/>
    </row>
    <row r="71" spans="1:6" ht="15">
      <c r="A71" s="14" t="s">
        <v>30</v>
      </c>
      <c r="B71" s="23" t="s">
        <v>465</v>
      </c>
      <c r="C71" s="84"/>
      <c r="D71" s="84"/>
      <c r="E71" s="84"/>
      <c r="F71" s="85"/>
    </row>
    <row r="72" spans="1:6" ht="15">
      <c r="A72" s="14" t="s">
        <v>31</v>
      </c>
      <c r="B72" s="23" t="s">
        <v>465</v>
      </c>
      <c r="C72" s="84"/>
      <c r="D72" s="84"/>
      <c r="E72" s="84"/>
      <c r="F72" s="85"/>
    </row>
    <row r="73" spans="1:6" ht="15">
      <c r="A73" s="41" t="s">
        <v>368</v>
      </c>
      <c r="B73" s="44" t="s">
        <v>171</v>
      </c>
      <c r="C73" s="81">
        <f>SUM(C61:C72)</f>
        <v>100</v>
      </c>
      <c r="D73" s="81"/>
      <c r="E73" s="81"/>
      <c r="F73" s="81">
        <f>SUM(F61:F72)</f>
        <v>100</v>
      </c>
    </row>
    <row r="74" spans="1:6" ht="15.75">
      <c r="A74" s="45" t="s">
        <v>18</v>
      </c>
      <c r="B74" s="44"/>
      <c r="C74" s="81">
        <f>C73+C59+C50+C25+C24</f>
        <v>141183</v>
      </c>
      <c r="D74" s="81"/>
      <c r="E74" s="81">
        <f>E73+E59+E50+E25+E24</f>
        <v>48247</v>
      </c>
      <c r="F74" s="81">
        <f>SUM(C74:E74)</f>
        <v>189430</v>
      </c>
    </row>
    <row r="75" spans="1:6" ht="15">
      <c r="A75" s="27" t="s">
        <v>172</v>
      </c>
      <c r="B75" s="23" t="s">
        <v>173</v>
      </c>
      <c r="C75" s="84">
        <v>500</v>
      </c>
      <c r="D75" s="84"/>
      <c r="E75" s="84"/>
      <c r="F75" s="85">
        <f>SUM(C75:E75)</f>
        <v>500</v>
      </c>
    </row>
    <row r="76" spans="1:6" ht="15">
      <c r="A76" s="27" t="s">
        <v>396</v>
      </c>
      <c r="B76" s="23" t="s">
        <v>174</v>
      </c>
      <c r="C76" s="84"/>
      <c r="D76" s="84"/>
      <c r="E76" s="84"/>
      <c r="F76" s="85">
        <f>SUM(C76:E76)</f>
        <v>0</v>
      </c>
    </row>
    <row r="77" spans="1:6" ht="15">
      <c r="A77" s="27" t="s">
        <v>175</v>
      </c>
      <c r="B77" s="23" t="s">
        <v>176</v>
      </c>
      <c r="C77" s="84">
        <v>1469</v>
      </c>
      <c r="D77" s="84"/>
      <c r="E77" s="84"/>
      <c r="F77" s="85">
        <f>SUM(C77:E77)</f>
        <v>1469</v>
      </c>
    </row>
    <row r="78" spans="1:6" ht="15">
      <c r="A78" s="27" t="s">
        <v>177</v>
      </c>
      <c r="B78" s="23" t="s">
        <v>178</v>
      </c>
      <c r="C78" s="84">
        <v>320</v>
      </c>
      <c r="D78" s="84"/>
      <c r="E78" s="84"/>
      <c r="F78" s="85">
        <f>SUM(C78:E78)</f>
        <v>320</v>
      </c>
    </row>
    <row r="79" spans="1:6" ht="15">
      <c r="A79" s="5" t="s">
        <v>179</v>
      </c>
      <c r="B79" s="23" t="s">
        <v>180</v>
      </c>
      <c r="C79" s="84"/>
      <c r="D79" s="84"/>
      <c r="E79" s="84"/>
      <c r="F79" s="85"/>
    </row>
    <row r="80" spans="1:6" ht="15">
      <c r="A80" s="5" t="s">
        <v>181</v>
      </c>
      <c r="B80" s="23" t="s">
        <v>182</v>
      </c>
      <c r="C80" s="84"/>
      <c r="D80" s="84"/>
      <c r="E80" s="84"/>
      <c r="F80" s="85"/>
    </row>
    <row r="81" spans="1:6" ht="15">
      <c r="A81" s="5" t="s">
        <v>183</v>
      </c>
      <c r="B81" s="23" t="s">
        <v>184</v>
      </c>
      <c r="C81" s="84">
        <v>618</v>
      </c>
      <c r="D81" s="84"/>
      <c r="E81" s="84"/>
      <c r="F81" s="85">
        <f>SUM(C81:E81)</f>
        <v>618</v>
      </c>
    </row>
    <row r="82" spans="1:6" ht="15">
      <c r="A82" s="42" t="s">
        <v>369</v>
      </c>
      <c r="B82" s="44" t="s">
        <v>185</v>
      </c>
      <c r="C82" s="81">
        <f>SUM(C75:C81)</f>
        <v>2907</v>
      </c>
      <c r="D82" s="81"/>
      <c r="E82" s="81"/>
      <c r="F82" s="81">
        <f>SUM(F75:F81)</f>
        <v>2907</v>
      </c>
    </row>
    <row r="83" spans="1:6" ht="15">
      <c r="A83" s="10" t="s">
        <v>186</v>
      </c>
      <c r="B83" s="23" t="s">
        <v>187</v>
      </c>
      <c r="C83" s="84"/>
      <c r="D83" s="84"/>
      <c r="E83" s="84"/>
      <c r="F83" s="85"/>
    </row>
    <row r="84" spans="1:6" ht="15">
      <c r="A84" s="10" t="s">
        <v>188</v>
      </c>
      <c r="B84" s="23" t="s">
        <v>189</v>
      </c>
      <c r="C84" s="84"/>
      <c r="D84" s="84"/>
      <c r="E84" s="84"/>
      <c r="F84" s="85"/>
    </row>
    <row r="85" spans="1:6" ht="15">
      <c r="A85" s="10" t="s">
        <v>190</v>
      </c>
      <c r="B85" s="23" t="s">
        <v>191</v>
      </c>
      <c r="C85" s="84"/>
      <c r="D85" s="84"/>
      <c r="E85" s="84"/>
      <c r="F85" s="85"/>
    </row>
    <row r="86" spans="1:6" ht="15">
      <c r="A86" s="10" t="s">
        <v>192</v>
      </c>
      <c r="B86" s="23" t="s">
        <v>193</v>
      </c>
      <c r="C86" s="84"/>
      <c r="D86" s="84"/>
      <c r="E86" s="84"/>
      <c r="F86" s="85"/>
    </row>
    <row r="87" spans="1:6" ht="15">
      <c r="A87" s="41" t="s">
        <v>370</v>
      </c>
      <c r="B87" s="44" t="s">
        <v>194</v>
      </c>
      <c r="C87" s="81"/>
      <c r="D87" s="81"/>
      <c r="E87" s="81"/>
      <c r="F87" s="81"/>
    </row>
    <row r="88" spans="1:6" ht="30">
      <c r="A88" s="10" t="s">
        <v>195</v>
      </c>
      <c r="B88" s="23" t="s">
        <v>196</v>
      </c>
      <c r="C88" s="84"/>
      <c r="D88" s="84"/>
      <c r="E88" s="84"/>
      <c r="F88" s="85"/>
    </row>
    <row r="89" spans="1:6" ht="30">
      <c r="A89" s="10" t="s">
        <v>397</v>
      </c>
      <c r="B89" s="23" t="s">
        <v>197</v>
      </c>
      <c r="C89" s="84"/>
      <c r="D89" s="84"/>
      <c r="E89" s="84"/>
      <c r="F89" s="85"/>
    </row>
    <row r="90" spans="1:6" ht="30">
      <c r="A90" s="10" t="s">
        <v>398</v>
      </c>
      <c r="B90" s="23" t="s">
        <v>198</v>
      </c>
      <c r="C90" s="84"/>
      <c r="D90" s="84"/>
      <c r="E90" s="84"/>
      <c r="F90" s="85"/>
    </row>
    <row r="91" spans="1:6" ht="15">
      <c r="A91" s="10" t="s">
        <v>399</v>
      </c>
      <c r="B91" s="23" t="s">
        <v>199</v>
      </c>
      <c r="C91" s="84"/>
      <c r="D91" s="84"/>
      <c r="E91" s="84"/>
      <c r="F91" s="85"/>
    </row>
    <row r="92" spans="1:6" ht="30">
      <c r="A92" s="10" t="s">
        <v>400</v>
      </c>
      <c r="B92" s="23" t="s">
        <v>200</v>
      </c>
      <c r="C92" s="84"/>
      <c r="D92" s="84"/>
      <c r="E92" s="84"/>
      <c r="F92" s="85"/>
    </row>
    <row r="93" spans="1:6" ht="30">
      <c r="A93" s="10" t="s">
        <v>401</v>
      </c>
      <c r="B93" s="23" t="s">
        <v>201</v>
      </c>
      <c r="C93" s="84"/>
      <c r="D93" s="84"/>
      <c r="E93" s="84"/>
      <c r="F93" s="85"/>
    </row>
    <row r="94" spans="1:6" ht="15">
      <c r="A94" s="10" t="s">
        <v>202</v>
      </c>
      <c r="B94" s="23" t="s">
        <v>203</v>
      </c>
      <c r="C94" s="84"/>
      <c r="D94" s="84"/>
      <c r="E94" s="84"/>
      <c r="F94" s="85"/>
    </row>
    <row r="95" spans="1:6" ht="15">
      <c r="A95" s="10" t="s">
        <v>402</v>
      </c>
      <c r="B95" s="23" t="s">
        <v>204</v>
      </c>
      <c r="C95" s="84"/>
      <c r="D95" s="84"/>
      <c r="E95" s="84"/>
      <c r="F95" s="85"/>
    </row>
    <row r="96" spans="1:6" ht="15">
      <c r="A96" s="41" t="s">
        <v>371</v>
      </c>
      <c r="B96" s="44" t="s">
        <v>205</v>
      </c>
      <c r="C96" s="84"/>
      <c r="D96" s="84"/>
      <c r="E96" s="84"/>
      <c r="F96" s="85"/>
    </row>
    <row r="97" spans="1:6" ht="15.75">
      <c r="A97" s="45" t="s">
        <v>17</v>
      </c>
      <c r="B97" s="44"/>
      <c r="C97" s="81">
        <f>C82+C87+C96</f>
        <v>2907</v>
      </c>
      <c r="D97" s="84"/>
      <c r="E97" s="84"/>
      <c r="F97" s="81">
        <f>SUM(C97:E97)</f>
        <v>2907</v>
      </c>
    </row>
    <row r="98" spans="1:6" ht="15.75">
      <c r="A98" s="28" t="s">
        <v>410</v>
      </c>
      <c r="B98" s="29" t="s">
        <v>206</v>
      </c>
      <c r="C98" s="81">
        <f>C96+C87+C82+C73+C59+C50+C25+C24</f>
        <v>144090</v>
      </c>
      <c r="D98" s="81"/>
      <c r="E98" s="81">
        <f>E82+E50+E25+E24</f>
        <v>48247</v>
      </c>
      <c r="F98" s="81">
        <f>F96+F87+F82+F73+F59+F50+F25+F24</f>
        <v>192337</v>
      </c>
    </row>
    <row r="99" spans="1:25" ht="15">
      <c r="A99" s="10" t="s">
        <v>403</v>
      </c>
      <c r="B99" s="4" t="s">
        <v>207</v>
      </c>
      <c r="C99" s="86"/>
      <c r="D99" s="86"/>
      <c r="E99" s="86"/>
      <c r="F99" s="87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</row>
    <row r="100" spans="1:25" ht="15">
      <c r="A100" s="10" t="s">
        <v>208</v>
      </c>
      <c r="B100" s="4" t="s">
        <v>209</v>
      </c>
      <c r="C100" s="86"/>
      <c r="D100" s="86"/>
      <c r="E100" s="86"/>
      <c r="F100" s="87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404</v>
      </c>
      <c r="B101" s="4" t="s">
        <v>210</v>
      </c>
      <c r="C101" s="86"/>
      <c r="D101" s="86"/>
      <c r="E101" s="86"/>
      <c r="F101" s="87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2" t="s">
        <v>372</v>
      </c>
      <c r="B102" s="6" t="s">
        <v>211</v>
      </c>
      <c r="C102" s="88"/>
      <c r="D102" s="88"/>
      <c r="E102" s="88"/>
      <c r="F102" s="89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6"/>
      <c r="Y102" s="16"/>
    </row>
    <row r="103" spans="1:25" ht="15">
      <c r="A103" s="30" t="s">
        <v>405</v>
      </c>
      <c r="B103" s="4" t="s">
        <v>212</v>
      </c>
      <c r="C103" s="90"/>
      <c r="D103" s="90"/>
      <c r="E103" s="90"/>
      <c r="F103" s="91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6"/>
      <c r="Y103" s="16"/>
    </row>
    <row r="104" spans="1:25" ht="15">
      <c r="A104" s="30" t="s">
        <v>375</v>
      </c>
      <c r="B104" s="4" t="s">
        <v>213</v>
      </c>
      <c r="C104" s="90"/>
      <c r="D104" s="90"/>
      <c r="E104" s="90"/>
      <c r="F104" s="91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10" t="s">
        <v>214</v>
      </c>
      <c r="B105" s="4" t="s">
        <v>215</v>
      </c>
      <c r="C105" s="86"/>
      <c r="D105" s="86"/>
      <c r="E105" s="86"/>
      <c r="F105" s="87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</row>
    <row r="106" spans="1:25" ht="15">
      <c r="A106" s="10" t="s">
        <v>406</v>
      </c>
      <c r="B106" s="4" t="s">
        <v>216</v>
      </c>
      <c r="C106" s="86"/>
      <c r="D106" s="86"/>
      <c r="E106" s="86"/>
      <c r="F106" s="87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1" t="s">
        <v>373</v>
      </c>
      <c r="B107" s="6" t="s">
        <v>217</v>
      </c>
      <c r="C107" s="92"/>
      <c r="D107" s="92"/>
      <c r="E107" s="92"/>
      <c r="F107" s="93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6"/>
      <c r="Y107" s="16"/>
    </row>
    <row r="108" spans="1:25" ht="15">
      <c r="A108" s="30" t="s">
        <v>218</v>
      </c>
      <c r="B108" s="4" t="s">
        <v>219</v>
      </c>
      <c r="C108" s="90"/>
      <c r="D108" s="90"/>
      <c r="E108" s="90"/>
      <c r="F108" s="91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6"/>
      <c r="Y108" s="16"/>
    </row>
    <row r="109" spans="1:25" ht="15">
      <c r="A109" s="30" t="s">
        <v>220</v>
      </c>
      <c r="B109" s="4" t="s">
        <v>221</v>
      </c>
      <c r="C109" s="90"/>
      <c r="D109" s="90"/>
      <c r="E109" s="90"/>
      <c r="F109" s="91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11" t="s">
        <v>222</v>
      </c>
      <c r="B110" s="6" t="s">
        <v>223</v>
      </c>
      <c r="C110" s="90"/>
      <c r="D110" s="90"/>
      <c r="E110" s="90"/>
      <c r="F110" s="91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30" t="s">
        <v>224</v>
      </c>
      <c r="B111" s="4" t="s">
        <v>225</v>
      </c>
      <c r="C111" s="90"/>
      <c r="D111" s="90"/>
      <c r="E111" s="90"/>
      <c r="F111" s="91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226</v>
      </c>
      <c r="B112" s="4" t="s">
        <v>227</v>
      </c>
      <c r="C112" s="90"/>
      <c r="D112" s="90"/>
      <c r="E112" s="90"/>
      <c r="F112" s="91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228</v>
      </c>
      <c r="B113" s="4" t="s">
        <v>229</v>
      </c>
      <c r="C113" s="90"/>
      <c r="D113" s="90"/>
      <c r="E113" s="90"/>
      <c r="F113" s="91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1" t="s">
        <v>374</v>
      </c>
      <c r="B114" s="32" t="s">
        <v>230</v>
      </c>
      <c r="C114" s="92"/>
      <c r="D114" s="92"/>
      <c r="E114" s="92"/>
      <c r="F114" s="93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6"/>
      <c r="Y114" s="16"/>
    </row>
    <row r="115" spans="1:25" ht="15">
      <c r="A115" s="30" t="s">
        <v>231</v>
      </c>
      <c r="B115" s="4" t="s">
        <v>232</v>
      </c>
      <c r="C115" s="90"/>
      <c r="D115" s="90"/>
      <c r="E115" s="90"/>
      <c r="F115" s="91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6"/>
      <c r="Y115" s="16"/>
    </row>
    <row r="116" spans="1:25" ht="15">
      <c r="A116" s="10" t="s">
        <v>233</v>
      </c>
      <c r="B116" s="4" t="s">
        <v>234</v>
      </c>
      <c r="C116" s="86"/>
      <c r="D116" s="86"/>
      <c r="E116" s="86"/>
      <c r="F116" s="87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</row>
    <row r="117" spans="1:25" ht="15">
      <c r="A117" s="30" t="s">
        <v>407</v>
      </c>
      <c r="B117" s="4" t="s">
        <v>235</v>
      </c>
      <c r="C117" s="90"/>
      <c r="D117" s="90"/>
      <c r="E117" s="90"/>
      <c r="F117" s="91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6"/>
      <c r="Y117" s="16"/>
    </row>
    <row r="118" spans="1:25" ht="15">
      <c r="A118" s="30" t="s">
        <v>376</v>
      </c>
      <c r="B118" s="4" t="s">
        <v>236</v>
      </c>
      <c r="C118" s="90"/>
      <c r="D118" s="90"/>
      <c r="E118" s="90"/>
      <c r="F118" s="91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1" t="s">
        <v>377</v>
      </c>
      <c r="B119" s="32" t="s">
        <v>237</v>
      </c>
      <c r="C119" s="92"/>
      <c r="D119" s="92"/>
      <c r="E119" s="92"/>
      <c r="F119" s="93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6"/>
      <c r="Y119" s="16"/>
    </row>
    <row r="120" spans="1:25" ht="15">
      <c r="A120" s="10" t="s">
        <v>238</v>
      </c>
      <c r="B120" s="4" t="s">
        <v>239</v>
      </c>
      <c r="C120" s="86"/>
      <c r="D120" s="86"/>
      <c r="E120" s="86"/>
      <c r="F120" s="87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</row>
    <row r="121" spans="1:25" ht="15.75">
      <c r="A121" s="33" t="s">
        <v>411</v>
      </c>
      <c r="B121" s="34" t="s">
        <v>240</v>
      </c>
      <c r="C121" s="92"/>
      <c r="D121" s="92"/>
      <c r="E121" s="92"/>
      <c r="F121" s="93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6"/>
      <c r="Y121" s="16"/>
    </row>
    <row r="122" spans="1:25" ht="15.75">
      <c r="A122" s="68" t="s">
        <v>447</v>
      </c>
      <c r="B122" s="69"/>
      <c r="C122" s="81">
        <f>C121+C98</f>
        <v>144090</v>
      </c>
      <c r="D122" s="81"/>
      <c r="E122" s="81">
        <f>E98</f>
        <v>48247</v>
      </c>
      <c r="F122" s="81">
        <f>F121+F98</f>
        <v>192337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2:25" ht="1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2/2016.II.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2016-02-24T08:44:41Z</cp:lastPrinted>
  <dcterms:created xsi:type="dcterms:W3CDTF">2014-01-03T21:48:14Z</dcterms:created>
  <dcterms:modified xsi:type="dcterms:W3CDTF">2016-02-24T08:46:30Z</dcterms:modified>
  <cp:category/>
  <cp:version/>
  <cp:contentType/>
  <cp:contentStatus/>
</cp:coreProperties>
</file>