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, határozatok (folyamatos szerkesztés)\egységes rendeletek\"/>
    </mc:Choice>
  </mc:AlternateContent>
  <xr:revisionPtr revIDLastSave="0" documentId="13_ncr:1_{F0D76ED6-30B9-4379-AE3E-938F9EDE25F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smNativeData">
      <pm:revision xmlns:pm="smNativeData" day="1550573010" val="944" rev="123" revOS="4"/>
      <pm:docPrefs xmlns:pm="smNativeData" id="1550573010" fixedDigits="0" showNotice="1" showFrameBounds="1" autoChart="1" recalcOnPrint="1" recalcOnCopy="1" compatTextArt="1" keepXLPalette="1" tab="567" useDefinedPrintRange="1" printArea="currentSheet"/>
      <pm:compatibility xmlns:pm="smNativeData" id="1550573010" overlapCells="1"/>
      <pm:defCurrency xmlns:pm="smNativeData" id="1550573010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E31" i="1"/>
  <c r="D31" i="1"/>
  <c r="C31" i="1"/>
  <c r="O30" i="1"/>
  <c r="O29" i="1"/>
  <c r="O28" i="1"/>
  <c r="F27" i="1"/>
  <c r="O27" i="1" s="1"/>
  <c r="O26" i="1"/>
  <c r="O25" i="1"/>
  <c r="O24" i="1"/>
  <c r="O23" i="1"/>
  <c r="N18" i="1"/>
  <c r="M18" i="1"/>
  <c r="L18" i="1"/>
  <c r="K18" i="1"/>
  <c r="J18" i="1"/>
  <c r="I18" i="1"/>
  <c r="H18" i="1"/>
  <c r="G18" i="1"/>
  <c r="F18" i="1"/>
  <c r="E18" i="1"/>
  <c r="D18" i="1"/>
  <c r="C18" i="1"/>
  <c r="C20" i="1" s="1"/>
  <c r="C33" i="1" s="1"/>
  <c r="D8" i="1" s="1"/>
  <c r="D20" i="1" s="1"/>
  <c r="D33" i="1" s="1"/>
  <c r="E8" i="1" s="1"/>
  <c r="E20" i="1" s="1"/>
  <c r="E33" i="1" s="1"/>
  <c r="F8" i="1" s="1"/>
  <c r="F20" i="1" s="1"/>
  <c r="O17" i="1"/>
  <c r="O16" i="1"/>
  <c r="O15" i="1"/>
  <c r="O14" i="1"/>
  <c r="O13" i="1"/>
  <c r="O12" i="1"/>
  <c r="O11" i="1"/>
  <c r="O18" i="1" l="1"/>
  <c r="F31" i="1"/>
  <c r="O31" i="1" s="1"/>
  <c r="F33" i="1" l="1"/>
  <c r="G8" i="1" s="1"/>
  <c r="G20" i="1" s="1"/>
  <c r="G33" i="1" s="1"/>
  <c r="H8" i="1" s="1"/>
  <c r="H20" i="1" s="1"/>
  <c r="H33" i="1" s="1"/>
  <c r="I8" i="1" s="1"/>
  <c r="I20" i="1" s="1"/>
  <c r="I33" i="1" s="1"/>
  <c r="J8" i="1" s="1"/>
  <c r="J20" i="1" s="1"/>
  <c r="J33" i="1" s="1"/>
  <c r="K8" i="1" s="1"/>
  <c r="K20" i="1" s="1"/>
  <c r="K33" i="1" s="1"/>
  <c r="L8" i="1" s="1"/>
  <c r="L20" i="1" s="1"/>
  <c r="L33" i="1" s="1"/>
  <c r="M8" i="1" s="1"/>
  <c r="M20" i="1" s="1"/>
  <c r="M33" i="1" s="1"/>
  <c r="N8" i="1" s="1"/>
  <c r="N20" i="1" s="1"/>
  <c r="N33" i="1" s="1"/>
</calcChain>
</file>

<file path=xl/sharedStrings.xml><?xml version="1.0" encoding="utf-8"?>
<sst xmlns="http://schemas.openxmlformats.org/spreadsheetml/2006/main" count="81" uniqueCount="81">
  <si>
    <t xml:space="preserve">              Likviditási ütemterv 2019. évre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</si>
  <si>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</si>
  <si>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</si>
  <si>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</si>
  <si>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</si>
  <si>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</si>
  <si>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</si>
  <si>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</si>
  <si>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</si>
  <si>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</si>
  <si>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</si>
  <si>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</si>
  <si>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</si>
  <si>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</si>
  <si>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</si>
  <si>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</si>
  <si>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</si>
  <si>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</si>
  <si>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</si>
  <si>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</si>
  <si>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</si>
  <si>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</si>
  <si>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</si>
  <si>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</si>
  <si>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</si>
  <si>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</si>
  <si>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</si>
  <si>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</si>
  <si>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</si>
  <si>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</si>
  <si>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</si>
  <si>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</si>
  <si>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</si>
  <si>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</si>
  <si>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</si>
  <si>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</si>
  <si>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</si>
  <si>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</si>
  <si>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7.</t>
  </si>
  <si>
    <t>8.</t>
  </si>
  <si>
    <t>Közhatalmi bevételek</t>
  </si>
  <si>
    <t>9.</t>
  </si>
  <si>
    <t>Működési bevételek</t>
  </si>
  <si>
    <t>11.</t>
  </si>
  <si>
    <t>Felh. célú átvett pénzeszk.</t>
  </si>
  <si>
    <t>12.</t>
  </si>
  <si>
    <t>13.</t>
  </si>
  <si>
    <t>Bevételek összesen:</t>
  </si>
  <si>
    <t>14.</t>
  </si>
  <si>
    <t>15.</t>
  </si>
  <si>
    <t>Nyitó + Bev. össz.:</t>
  </si>
  <si>
    <t>16.</t>
  </si>
  <si>
    <t>17.</t>
  </si>
  <si>
    <t>Kiadások</t>
  </si>
  <si>
    <t>18.</t>
  </si>
  <si>
    <t>19.</t>
  </si>
  <si>
    <t>Személyi juttatás</t>
  </si>
  <si>
    <t>20.</t>
  </si>
  <si>
    <t>Munkaadókat terhelő járulék.</t>
  </si>
  <si>
    <t>21.</t>
  </si>
  <si>
    <t>Dologi kiadások</t>
  </si>
  <si>
    <t>22.</t>
  </si>
  <si>
    <t>Ellátottak pénzbeli juttatásai</t>
  </si>
  <si>
    <t>23.</t>
  </si>
  <si>
    <t>Egyéb működési kiadás</t>
  </si>
  <si>
    <t>24.</t>
  </si>
  <si>
    <t>25.</t>
  </si>
  <si>
    <t>26.</t>
  </si>
  <si>
    <t>Egyéb felhalmozási kiadás</t>
  </si>
  <si>
    <t>27.</t>
  </si>
  <si>
    <t>Állami támog.megelőleg.vfiz.</t>
  </si>
  <si>
    <t>Kiadások összesen:</t>
  </si>
  <si>
    <t>Záró pénzkészlet</t>
  </si>
  <si>
    <t>Műk. átvett pénzeszk.</t>
  </si>
  <si>
    <t>10.</t>
  </si>
  <si>
    <r>
      <t xml:space="preserve">16. melléklet az önkormányzat 2019. évi költségvetéséről szóló 1/2019.(II.28.) önkormányzati rendelethez </t>
    </r>
    <r>
      <rPr>
        <vertAlign val="superscript"/>
        <sz val="10"/>
        <color rgb="FF000000"/>
        <rFont val="Arial CE"/>
        <charset val="238"/>
      </rPr>
      <t>16</t>
    </r>
  </si>
  <si>
    <t>Önkorm.működési tám.</t>
  </si>
  <si>
    <t>Műk.és felhalm.célú támog.ÁHT-n belülről</t>
  </si>
  <si>
    <t>Áht-n belüli megelőleg.</t>
  </si>
  <si>
    <t>Felújítás, beruházás</t>
  </si>
  <si>
    <r>
      <rPr>
        <vertAlign val="superscript"/>
        <sz val="10"/>
        <color rgb="FF000000"/>
        <rFont val="Arial CE"/>
        <charset val="238"/>
      </rPr>
      <t>16</t>
    </r>
    <r>
      <rPr>
        <sz val="10"/>
        <color rgb="FF000000"/>
        <rFont val="Arial CE"/>
        <family val="2"/>
        <charset val="238"/>
      </rPr>
      <t xml:space="preserve"> Módosította az önkormányzat 2019. évi költségvetéséről szóló 1/2019.(II.28.) önkormányzati rendelet módosításáról szóló 3/2020.(II.27.) önkormányzati rendelet 2. §-a. Hatályos: 2020. II. 28-tól.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</si>
</sst>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</numFmts>
  <fonts count="26" x14ac:knownFonts="1">
    <font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vertAlign val="superscript"/>
      <sz val="10"/>
      <color rgb="FF000000"/>
      <name val="Arial CE"/>
      <charset val="238"/>
    </font>
    <font>
      <sz val="10"/>
      <color rgb="FF00000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18" fillId="2" borderId="1" applyNumberFormat="0" applyBorder="0" applyAlignment="0" applyProtection="0"/>
    <xf numFmtId="0" fontId="18" fillId="3" borderId="2" applyNumberFormat="0" applyBorder="0" applyAlignment="0" applyProtection="0"/>
    <xf numFmtId="0" fontId="18" fillId="4" borderId="3" applyNumberFormat="0" applyBorder="0" applyAlignment="0" applyProtection="0"/>
    <xf numFmtId="0" fontId="18" fillId="5" borderId="4" applyNumberFormat="0" applyBorder="0" applyAlignment="0" applyProtection="0"/>
    <xf numFmtId="0" fontId="18" fillId="6" borderId="5" applyNumberFormat="0" applyBorder="0" applyAlignment="0" applyProtection="0"/>
    <xf numFmtId="0" fontId="18" fillId="7" borderId="6" applyNumberFormat="0" applyBorder="0" applyAlignment="0" applyProtection="0"/>
    <xf numFmtId="0" fontId="18" fillId="8" borderId="7" applyNumberFormat="0" applyBorder="0" applyAlignment="0" applyProtection="0"/>
    <xf numFmtId="0" fontId="18" fillId="3" borderId="2" applyNumberFormat="0" applyBorder="0" applyAlignment="0" applyProtection="0"/>
    <xf numFmtId="0" fontId="18" fillId="9" borderId="8" applyNumberFormat="0" applyBorder="0" applyAlignment="0" applyProtection="0"/>
    <xf numFmtId="0" fontId="18" fillId="10" borderId="9" applyNumberFormat="0" applyBorder="0" applyAlignment="0" applyProtection="0"/>
    <xf numFmtId="0" fontId="18" fillId="8" borderId="7" applyNumberFormat="0" applyBorder="0" applyAlignment="0" applyProtection="0"/>
    <xf numFmtId="0" fontId="18" fillId="10" borderId="9" applyNumberFormat="0" applyBorder="0" applyAlignment="0" applyProtection="0"/>
    <xf numFmtId="0" fontId="18" fillId="11" borderId="10" applyNumberFormat="0" applyBorder="0" applyAlignment="0" applyProtection="0"/>
    <xf numFmtId="0" fontId="18" fillId="3" borderId="2" applyNumberFormat="0" applyBorder="0" applyAlignment="0" applyProtection="0"/>
    <xf numFmtId="0" fontId="18" fillId="9" borderId="8" applyNumberFormat="0" applyBorder="0" applyAlignment="0" applyProtection="0"/>
    <xf numFmtId="0" fontId="18" fillId="10" borderId="9" applyNumberFormat="0" applyBorder="0" applyAlignment="0" applyProtection="0"/>
    <xf numFmtId="0" fontId="18" fillId="8" borderId="7" applyNumberFormat="0" applyBorder="0" applyAlignment="0" applyProtection="0"/>
    <xf numFmtId="0" fontId="18" fillId="12" borderId="11" applyNumberFormat="0" applyBorder="0" applyAlignment="0" applyProtection="0"/>
    <xf numFmtId="0" fontId="9" fillId="13" borderId="12" applyNumberFormat="0" applyAlignment="0" applyProtection="0"/>
    <xf numFmtId="0" fontId="2" fillId="0" borderId="0" applyNumberFormat="0" applyFill="0" applyBorder="0" applyAlignment="0" applyProtection="0"/>
    <xf numFmtId="0" fontId="3" fillId="14" borderId="13" applyNumberFormat="0" applyFill="0" applyAlignment="0" applyProtection="0"/>
    <xf numFmtId="0" fontId="4" fillId="15" borderId="14" applyNumberFormat="0" applyFill="0" applyAlignment="0" applyProtection="0"/>
    <xf numFmtId="0" fontId="5" fillId="16" borderId="15" applyNumberFormat="0" applyFill="0" applyAlignment="0" applyProtection="0"/>
    <xf numFmtId="0" fontId="5" fillId="0" borderId="0" applyNumberFormat="0" applyFill="0" applyBorder="0" applyAlignment="0" applyProtection="0"/>
    <xf numFmtId="0" fontId="13" fillId="17" borderId="16" applyNumberFormat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18" borderId="17" applyNumberFormat="0" applyFill="0" applyAlignment="0" applyProtection="0"/>
    <xf numFmtId="0" fontId="19" fillId="19" borderId="18" applyNumberFormat="0" applyFont="0" applyAlignment="0" applyProtection="0"/>
    <xf numFmtId="0" fontId="17" fillId="20" borderId="19" applyNumberFormat="0" applyBorder="0" applyAlignment="0" applyProtection="0"/>
    <xf numFmtId="0" fontId="17" fillId="21" borderId="20" applyNumberFormat="0" applyBorder="0" applyAlignment="0" applyProtection="0"/>
    <xf numFmtId="0" fontId="17" fillId="22" borderId="21" applyNumberFormat="0" applyBorder="0" applyAlignment="0" applyProtection="0"/>
    <xf numFmtId="0" fontId="17" fillId="23" borderId="22" applyNumberFormat="0" applyBorder="0" applyAlignment="0" applyProtection="0"/>
    <xf numFmtId="0" fontId="17" fillId="11" borderId="10" applyNumberFormat="0" applyBorder="0" applyAlignment="0" applyProtection="0"/>
    <xf numFmtId="0" fontId="17" fillId="12" borderId="11" applyNumberFormat="0" applyBorder="0" applyAlignment="0" applyProtection="0"/>
    <xf numFmtId="0" fontId="6" fillId="7" borderId="6" applyNumberFormat="0" applyBorder="0" applyAlignment="0" applyProtection="0"/>
    <xf numFmtId="0" fontId="10" fillId="24" borderId="23" applyNumberFormat="0" applyAlignment="0" applyProtection="0"/>
    <xf numFmtId="0" fontId="15" fillId="0" borderId="0" applyNumberFormat="0" applyFill="0" applyBorder="0" applyAlignment="0" applyProtection="0"/>
    <xf numFmtId="0" fontId="16" fillId="25" borderId="24" applyNumberFormat="0" applyFill="0" applyAlignment="0" applyProtection="0"/>
    <xf numFmtId="44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7" fillId="26" borderId="25" applyNumberFormat="0" applyBorder="0" applyAlignment="0" applyProtection="0"/>
    <xf numFmtId="0" fontId="8" fillId="10" borderId="9" applyNumberFormat="0" applyBorder="0" applyAlignment="0" applyProtection="0"/>
    <xf numFmtId="0" fontId="11" fillId="27" borderId="26" applyNumberFormat="0" applyAlignment="0" applyProtection="0"/>
    <xf numFmtId="9" fontId="1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27" xfId="0" applyFont="1" applyBorder="1"/>
    <xf numFmtId="0" fontId="23" fillId="0" borderId="27" xfId="0" applyFont="1" applyBorder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27" xfId="0" applyFont="1" applyBorder="1"/>
    <xf numFmtId="166" fontId="24" fillId="0" borderId="27" xfId="0" applyNumberFormat="1" applyFont="1" applyBorder="1"/>
    <xf numFmtId="3" fontId="24" fillId="0" borderId="27" xfId="0" applyNumberFormat="1" applyFont="1" applyBorder="1"/>
    <xf numFmtId="3" fontId="23" fillId="0" borderId="27" xfId="0" applyNumberFormat="1" applyFont="1" applyBorder="1"/>
    <xf numFmtId="166" fontId="22" fillId="0" borderId="27" xfId="0" applyNumberFormat="1" applyFont="1" applyBorder="1"/>
    <xf numFmtId="166" fontId="25" fillId="0" borderId="27" xfId="0" applyNumberFormat="1" applyFont="1" applyBorder="1" applyAlignment="1">
      <alignment wrapText="1"/>
    </xf>
    <xf numFmtId="166" fontId="25" fillId="0" borderId="27" xfId="0" applyNumberFormat="1" applyFont="1" applyBorder="1"/>
    <xf numFmtId="166" fontId="22" fillId="0" borderId="0" xfId="0" applyNumberFormat="1" applyFont="1"/>
    <xf numFmtId="166" fontId="25" fillId="0" borderId="0" xfId="0" applyNumberFormat="1" applyFont="1"/>
    <xf numFmtId="166" fontId="24" fillId="0" borderId="27" xfId="0" applyNumberFormat="1" applyFont="1" applyBorder="1" applyAlignment="1">
      <alignment wrapText="1"/>
    </xf>
    <xf numFmtId="166" fontId="24" fillId="0" borderId="0" xfId="0" applyNumberFormat="1" applyFont="1"/>
    <xf numFmtId="166" fontId="23" fillId="0" borderId="27" xfId="0" applyNumberFormat="1" applyFont="1" applyBorder="1"/>
    <xf numFmtId="1" fontId="25" fillId="0" borderId="27" xfId="0" applyNumberFormat="1" applyFont="1" applyBorder="1"/>
    <xf numFmtId="0" fontId="23" fillId="0" borderId="28" xfId="0" applyFont="1" applyBorder="1"/>
    <xf numFmtId="0" fontId="23" fillId="0" borderId="0" xfId="0" applyFont="1"/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0573010" count="1">
        <pm:charStyle name="Normál" fontId="1" Id="1"/>
      </pm:charStyles>
      <pm:colors xmlns:pm="smNativeData" id="1550573010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5"/>
  <sheetViews>
    <sheetView tabSelected="1" workbookViewId="0">
      <selection activeCell="F38" sqref="F38"/>
    </sheetView>
  </sheetViews>
  <sheetFormatPr defaultRowHeight="12.75" x14ac:dyDescent="0.2"/>
  <cols>
    <col min="1" max="1" width="4" customWidth="1"/>
    <col min="2" max="2" width="14.140625" customWidth="1"/>
    <col min="3" max="3" width="8.7109375" customWidth="1"/>
    <col min="4" max="4" width="8.5703125" customWidth="1"/>
    <col min="5" max="5" width="8.28515625" customWidth="1"/>
    <col min="6" max="6" width="9" customWidth="1"/>
    <col min="7" max="7" width="8.28515625" customWidth="1"/>
    <col min="8" max="8" width="8.7109375" customWidth="1"/>
    <col min="9" max="9" width="8.140625" customWidth="1"/>
    <col min="10" max="10" width="8.5703125" customWidth="1"/>
    <col min="11" max="11" width="8.140625" customWidth="1"/>
    <col min="12" max="12" width="8.28515625" customWidth="1"/>
    <col min="13" max="13" width="8.5703125" customWidth="1"/>
    <col min="14" max="14" width="9.28515625" customWidth="1"/>
    <col min="15" max="15" width="9.7109375" customWidth="1"/>
  </cols>
  <sheetData>
    <row r="2" spans="1:15" ht="14.25" x14ac:dyDescent="0.2">
      <c r="A2" s="3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4" spans="1:15" ht="15.7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O5" s="1" t="s">
        <v>1</v>
      </c>
    </row>
    <row r="6" spans="1:15" s="8" customFormat="1" x14ac:dyDescent="0.2">
      <c r="A6" s="6"/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</row>
    <row r="7" spans="1:15" s="9" customFormat="1" ht="12.95" customHeight="1" x14ac:dyDescent="0.2">
      <c r="A7" s="7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21</v>
      </c>
      <c r="G7" s="7" t="s">
        <v>22</v>
      </c>
      <c r="H7" s="7" t="s">
        <v>23</v>
      </c>
      <c r="I7" s="7" t="s">
        <v>24</v>
      </c>
      <c r="J7" s="7" t="s">
        <v>25</v>
      </c>
      <c r="K7" s="7" t="s">
        <v>26</v>
      </c>
      <c r="L7" s="7" t="s">
        <v>27</v>
      </c>
      <c r="M7" s="7" t="s">
        <v>28</v>
      </c>
      <c r="N7" s="7" t="s">
        <v>29</v>
      </c>
      <c r="O7" s="7" t="s">
        <v>30</v>
      </c>
    </row>
    <row r="8" spans="1:15" s="8" customFormat="1" ht="12.95" customHeight="1" x14ac:dyDescent="0.2">
      <c r="A8" s="7" t="s">
        <v>31</v>
      </c>
      <c r="B8" s="10" t="s">
        <v>32</v>
      </c>
      <c r="C8" s="11">
        <v>302933</v>
      </c>
      <c r="D8" s="11">
        <f t="shared" ref="D8:N8" si="0">C33</f>
        <v>221339</v>
      </c>
      <c r="E8" s="11">
        <f t="shared" si="0"/>
        <v>214611</v>
      </c>
      <c r="F8" s="11">
        <f t="shared" si="0"/>
        <v>238386</v>
      </c>
      <c r="G8" s="11">
        <f t="shared" si="0"/>
        <v>232733</v>
      </c>
      <c r="H8" s="11">
        <f t="shared" si="0"/>
        <v>138172</v>
      </c>
      <c r="I8" s="11">
        <f t="shared" si="0"/>
        <v>110268</v>
      </c>
      <c r="J8" s="11">
        <f t="shared" si="0"/>
        <v>107989</v>
      </c>
      <c r="K8" s="11">
        <f t="shared" si="0"/>
        <v>85781</v>
      </c>
      <c r="L8" s="11">
        <f t="shared" si="0"/>
        <v>98818</v>
      </c>
      <c r="M8" s="11">
        <f t="shared" si="0"/>
        <v>96300</v>
      </c>
      <c r="N8" s="11">
        <f t="shared" si="0"/>
        <v>51207</v>
      </c>
      <c r="O8" s="11"/>
    </row>
    <row r="9" spans="1:15" s="8" customFormat="1" ht="12.95" customHeight="1" x14ac:dyDescent="0.2">
      <c r="A9" s="7" t="s">
        <v>33</v>
      </c>
      <c r="B9" s="10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8" customFormat="1" ht="12.95" customHeight="1" x14ac:dyDescent="0.2">
      <c r="A10" s="7" t="s">
        <v>34</v>
      </c>
      <c r="B10" s="10" t="s">
        <v>35</v>
      </c>
      <c r="C10" s="1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17" customFormat="1" ht="22.5" customHeight="1" x14ac:dyDescent="0.2">
      <c r="A11" s="7" t="s">
        <v>36</v>
      </c>
      <c r="B11" s="15" t="s">
        <v>76</v>
      </c>
      <c r="C11" s="16">
        <v>54611</v>
      </c>
      <c r="D11" s="16">
        <v>52589</v>
      </c>
      <c r="E11" s="16">
        <v>37453</v>
      </c>
      <c r="F11" s="16">
        <v>37413</v>
      </c>
      <c r="G11" s="16">
        <v>37498</v>
      </c>
      <c r="H11" s="16">
        <v>37418</v>
      </c>
      <c r="I11" s="16">
        <v>66981</v>
      </c>
      <c r="J11" s="16">
        <v>38978</v>
      </c>
      <c r="K11" s="16">
        <v>37410</v>
      </c>
      <c r="L11" s="16">
        <v>37428</v>
      </c>
      <c r="M11" s="16">
        <v>39264</v>
      </c>
      <c r="N11" s="16">
        <v>39125</v>
      </c>
      <c r="O11" s="16">
        <f t="shared" ref="O11:O17" si="1">SUM(C11:N11)</f>
        <v>516168</v>
      </c>
    </row>
    <row r="12" spans="1:15" s="17" customFormat="1" ht="21" customHeight="1" x14ac:dyDescent="0.2">
      <c r="A12" s="7" t="s">
        <v>37</v>
      </c>
      <c r="B12" s="15" t="s">
        <v>77</v>
      </c>
      <c r="C12" s="16">
        <v>7018</v>
      </c>
      <c r="D12" s="16">
        <v>7018</v>
      </c>
      <c r="E12" s="16">
        <v>7268</v>
      </c>
      <c r="F12" s="16">
        <v>11085</v>
      </c>
      <c r="G12" s="16">
        <v>2208</v>
      </c>
      <c r="H12" s="16">
        <v>36934</v>
      </c>
      <c r="I12" s="16">
        <v>8671</v>
      </c>
      <c r="J12" s="16">
        <v>7575</v>
      </c>
      <c r="K12" s="16">
        <v>15618</v>
      </c>
      <c r="L12" s="16">
        <v>24626</v>
      </c>
      <c r="M12" s="16">
        <v>14406</v>
      </c>
      <c r="N12" s="16">
        <v>17231</v>
      </c>
      <c r="O12" s="16">
        <f t="shared" si="1"/>
        <v>159658</v>
      </c>
    </row>
    <row r="13" spans="1:15" s="18" customFormat="1" ht="12.95" customHeight="1" x14ac:dyDescent="0.2">
      <c r="A13" s="7" t="s">
        <v>38</v>
      </c>
      <c r="B13" s="15" t="s">
        <v>40</v>
      </c>
      <c r="C13" s="16">
        <v>952</v>
      </c>
      <c r="D13" s="16">
        <v>1124</v>
      </c>
      <c r="E13" s="16">
        <v>36590</v>
      </c>
      <c r="F13" s="16">
        <v>1989</v>
      </c>
      <c r="G13" s="16">
        <v>2682</v>
      </c>
      <c r="H13" s="16">
        <v>951</v>
      </c>
      <c r="I13" s="16">
        <v>1038</v>
      </c>
      <c r="J13" s="16">
        <v>753</v>
      </c>
      <c r="K13" s="16">
        <v>33129</v>
      </c>
      <c r="L13" s="16">
        <v>4635</v>
      </c>
      <c r="M13" s="16">
        <v>5452</v>
      </c>
      <c r="N13" s="16">
        <v>4711</v>
      </c>
      <c r="O13" s="16">
        <f t="shared" si="1"/>
        <v>94006</v>
      </c>
    </row>
    <row r="14" spans="1:15" s="18" customFormat="1" ht="12.95" customHeight="1" x14ac:dyDescent="0.2">
      <c r="A14" s="7" t="s">
        <v>39</v>
      </c>
      <c r="B14" s="15" t="s">
        <v>42</v>
      </c>
      <c r="C14" s="16">
        <v>9224</v>
      </c>
      <c r="D14" s="16">
        <v>9224</v>
      </c>
      <c r="E14" s="16">
        <v>9222</v>
      </c>
      <c r="F14" s="16">
        <v>9224</v>
      </c>
      <c r="G14" s="16">
        <v>9224</v>
      </c>
      <c r="H14" s="16">
        <v>9416</v>
      </c>
      <c r="I14" s="16">
        <v>9224</v>
      </c>
      <c r="J14" s="16">
        <v>9224</v>
      </c>
      <c r="K14" s="16">
        <v>9223</v>
      </c>
      <c r="L14" s="16">
        <v>11528</v>
      </c>
      <c r="M14" s="16">
        <v>11874</v>
      </c>
      <c r="N14" s="16">
        <v>13302</v>
      </c>
      <c r="O14" s="16">
        <f t="shared" si="1"/>
        <v>119909</v>
      </c>
    </row>
    <row r="15" spans="1:15" s="18" customFormat="1" ht="12.95" customHeight="1" x14ac:dyDescent="0.2">
      <c r="A15" s="7" t="s">
        <v>41</v>
      </c>
      <c r="B15" s="15" t="s">
        <v>73</v>
      </c>
      <c r="C15" s="16">
        <v>0</v>
      </c>
      <c r="D15" s="16">
        <v>0</v>
      </c>
      <c r="E15" s="16">
        <v>2235</v>
      </c>
      <c r="F15" s="16">
        <v>859</v>
      </c>
      <c r="G15" s="16">
        <v>0</v>
      </c>
      <c r="H15" s="16">
        <v>0</v>
      </c>
      <c r="I15" s="16">
        <v>235</v>
      </c>
      <c r="J15" s="16">
        <v>65</v>
      </c>
      <c r="K15" s="16">
        <v>0</v>
      </c>
      <c r="L15" s="16">
        <v>0</v>
      </c>
      <c r="M15" s="16">
        <v>0</v>
      </c>
      <c r="N15" s="16">
        <v>0</v>
      </c>
      <c r="O15" s="16">
        <f t="shared" si="1"/>
        <v>3394</v>
      </c>
    </row>
    <row r="16" spans="1:15" s="18" customFormat="1" ht="22.5" customHeight="1" x14ac:dyDescent="0.2">
      <c r="A16" s="7" t="s">
        <v>74</v>
      </c>
      <c r="B16" s="15" t="s">
        <v>44</v>
      </c>
      <c r="C16" s="16">
        <v>542</v>
      </c>
      <c r="D16" s="16">
        <v>542</v>
      </c>
      <c r="E16" s="16">
        <v>541</v>
      </c>
      <c r="F16" s="16">
        <v>542</v>
      </c>
      <c r="G16" s="16">
        <v>857</v>
      </c>
      <c r="H16" s="16">
        <v>773</v>
      </c>
      <c r="I16" s="16">
        <v>853</v>
      </c>
      <c r="J16" s="16">
        <v>801</v>
      </c>
      <c r="K16" s="16">
        <v>774</v>
      </c>
      <c r="L16" s="16">
        <v>1067</v>
      </c>
      <c r="M16" s="16">
        <v>1067</v>
      </c>
      <c r="N16" s="16">
        <v>1641</v>
      </c>
      <c r="O16" s="16">
        <f t="shared" si="1"/>
        <v>10000</v>
      </c>
    </row>
    <row r="17" spans="1:16" s="18" customFormat="1" ht="12.95" customHeight="1" x14ac:dyDescent="0.2">
      <c r="A17" s="7" t="s">
        <v>43</v>
      </c>
      <c r="B17" s="15" t="s">
        <v>78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19917</v>
      </c>
      <c r="O17" s="16">
        <f t="shared" si="1"/>
        <v>19917</v>
      </c>
    </row>
    <row r="18" spans="1:16" s="20" customFormat="1" ht="12.95" customHeight="1" x14ac:dyDescent="0.2">
      <c r="A18" s="7" t="s">
        <v>45</v>
      </c>
      <c r="B18" s="19" t="s">
        <v>47</v>
      </c>
      <c r="C18" s="11">
        <f t="shared" ref="C18:H18" si="2">SUM(C11:C17)</f>
        <v>72347</v>
      </c>
      <c r="D18" s="11">
        <f t="shared" si="2"/>
        <v>70497</v>
      </c>
      <c r="E18" s="11">
        <f t="shared" si="2"/>
        <v>93309</v>
      </c>
      <c r="F18" s="11">
        <f t="shared" si="2"/>
        <v>61112</v>
      </c>
      <c r="G18" s="11">
        <f t="shared" si="2"/>
        <v>52469</v>
      </c>
      <c r="H18" s="11">
        <f t="shared" si="2"/>
        <v>85492</v>
      </c>
      <c r="I18" s="11">
        <f>SUM(I11:I17)</f>
        <v>87002</v>
      </c>
      <c r="J18" s="11">
        <f>SUM(J11:J17)</f>
        <v>57396</v>
      </c>
      <c r="K18" s="11">
        <f>SUM(K11:K17)</f>
        <v>96154</v>
      </c>
      <c r="L18" s="11">
        <f>SUM(L11:L17)</f>
        <v>79284</v>
      </c>
      <c r="M18" s="11">
        <f>SUM(M11:M17)</f>
        <v>72063</v>
      </c>
      <c r="N18" s="11">
        <f>SUM(N11:N17)</f>
        <v>95927</v>
      </c>
      <c r="O18" s="11">
        <f>SUM(O11:O17)</f>
        <v>923052</v>
      </c>
    </row>
    <row r="19" spans="1:16" s="18" customFormat="1" ht="12.95" customHeight="1" x14ac:dyDescent="0.2">
      <c r="A19" s="7" t="s">
        <v>46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6" s="18" customFormat="1" ht="12.95" customHeight="1" x14ac:dyDescent="0.2">
      <c r="A20" s="7" t="s">
        <v>48</v>
      </c>
      <c r="B20" s="21" t="s">
        <v>50</v>
      </c>
      <c r="C20" s="11">
        <f t="shared" ref="C20:N20" si="3">SUM(C8,C18)</f>
        <v>375280</v>
      </c>
      <c r="D20" s="11">
        <f t="shared" si="3"/>
        <v>291836</v>
      </c>
      <c r="E20" s="11">
        <f t="shared" si="3"/>
        <v>307920</v>
      </c>
      <c r="F20" s="11">
        <f t="shared" si="3"/>
        <v>299498</v>
      </c>
      <c r="G20" s="11">
        <f t="shared" si="3"/>
        <v>285202</v>
      </c>
      <c r="H20" s="11">
        <f t="shared" si="3"/>
        <v>223664</v>
      </c>
      <c r="I20" s="11">
        <f t="shared" si="3"/>
        <v>197270</v>
      </c>
      <c r="J20" s="11">
        <f t="shared" si="3"/>
        <v>165385</v>
      </c>
      <c r="K20" s="11">
        <f t="shared" si="3"/>
        <v>181935</v>
      </c>
      <c r="L20" s="11">
        <f t="shared" si="3"/>
        <v>178102</v>
      </c>
      <c r="M20" s="11">
        <f t="shared" si="3"/>
        <v>168363</v>
      </c>
      <c r="N20" s="11">
        <f t="shared" si="3"/>
        <v>147134</v>
      </c>
      <c r="O20" s="11"/>
    </row>
    <row r="21" spans="1:16" s="18" customFormat="1" ht="12.95" customHeight="1" x14ac:dyDescent="0.2">
      <c r="A21" s="7" t="s">
        <v>49</v>
      </c>
      <c r="B21" s="2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6" s="18" customFormat="1" ht="12.95" customHeight="1" x14ac:dyDescent="0.2">
      <c r="A22" s="7" t="s">
        <v>51</v>
      </c>
      <c r="B22" s="21" t="s">
        <v>53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6" s="18" customFormat="1" ht="12.95" customHeight="1" x14ac:dyDescent="0.2">
      <c r="A23" s="7" t="s">
        <v>52</v>
      </c>
      <c r="B23" s="15" t="s">
        <v>56</v>
      </c>
      <c r="C23" s="16">
        <v>28507</v>
      </c>
      <c r="D23" s="16">
        <v>28650</v>
      </c>
      <c r="E23" s="16">
        <v>28652</v>
      </c>
      <c r="F23" s="16">
        <v>28616</v>
      </c>
      <c r="G23" s="16">
        <v>28614</v>
      </c>
      <c r="H23" s="16">
        <v>34348</v>
      </c>
      <c r="I23" s="16">
        <v>36707</v>
      </c>
      <c r="J23" s="16">
        <v>34059</v>
      </c>
      <c r="K23" s="16">
        <v>40919</v>
      </c>
      <c r="L23" s="16">
        <v>37413</v>
      </c>
      <c r="M23" s="16">
        <v>36140</v>
      </c>
      <c r="N23" s="16">
        <v>39468</v>
      </c>
      <c r="O23" s="16">
        <f t="shared" ref="O23:O31" si="4">SUM(C23:N23)</f>
        <v>402093</v>
      </c>
    </row>
    <row r="24" spans="1:16" s="18" customFormat="1" ht="12.95" customHeight="1" x14ac:dyDescent="0.2">
      <c r="A24" s="7" t="s">
        <v>54</v>
      </c>
      <c r="B24" s="15" t="s">
        <v>58</v>
      </c>
      <c r="C24" s="16">
        <v>5325</v>
      </c>
      <c r="D24" s="16">
        <v>5335</v>
      </c>
      <c r="E24" s="16">
        <v>5335</v>
      </c>
      <c r="F24" s="16">
        <v>5327</v>
      </c>
      <c r="G24" s="16">
        <v>5329</v>
      </c>
      <c r="H24" s="16">
        <v>5329</v>
      </c>
      <c r="I24" s="16">
        <v>6442</v>
      </c>
      <c r="J24" s="16">
        <v>5904</v>
      </c>
      <c r="K24" s="16">
        <v>6085</v>
      </c>
      <c r="L24" s="16">
        <v>6279</v>
      </c>
      <c r="M24" s="16">
        <v>6286</v>
      </c>
      <c r="N24" s="16">
        <v>6040</v>
      </c>
      <c r="O24" s="16">
        <f t="shared" si="4"/>
        <v>69016</v>
      </c>
    </row>
    <row r="25" spans="1:16" s="18" customFormat="1" ht="12.95" customHeight="1" x14ac:dyDescent="0.2">
      <c r="A25" s="7" t="s">
        <v>55</v>
      </c>
      <c r="B25" s="15" t="s">
        <v>60</v>
      </c>
      <c r="C25" s="16">
        <v>27601</v>
      </c>
      <c r="D25" s="16">
        <v>36737</v>
      </c>
      <c r="E25" s="16">
        <v>28562</v>
      </c>
      <c r="F25" s="16">
        <v>25014</v>
      </c>
      <c r="G25" s="16">
        <v>22657</v>
      </c>
      <c r="H25" s="16">
        <v>29579</v>
      </c>
      <c r="I25" s="16">
        <v>35766</v>
      </c>
      <c r="J25" s="16">
        <v>34658</v>
      </c>
      <c r="K25" s="16">
        <v>30128</v>
      </c>
      <c r="L25" s="16">
        <v>33127</v>
      </c>
      <c r="M25" s="16">
        <v>33118</v>
      </c>
      <c r="N25" s="16">
        <v>33503</v>
      </c>
      <c r="O25" s="16">
        <f t="shared" si="4"/>
        <v>370450</v>
      </c>
    </row>
    <row r="26" spans="1:16" s="18" customFormat="1" ht="12.95" customHeight="1" x14ac:dyDescent="0.2">
      <c r="A26" s="7" t="s">
        <v>57</v>
      </c>
      <c r="B26" s="15" t="s">
        <v>62</v>
      </c>
      <c r="C26" s="16">
        <v>2255</v>
      </c>
      <c r="D26" s="16">
        <v>2255</v>
      </c>
      <c r="E26" s="16">
        <v>2256</v>
      </c>
      <c r="F26" s="16">
        <v>2255</v>
      </c>
      <c r="G26" s="16">
        <v>2255</v>
      </c>
      <c r="H26" s="16">
        <v>2256</v>
      </c>
      <c r="I26" s="16">
        <v>2255</v>
      </c>
      <c r="J26" s="16">
        <v>2255</v>
      </c>
      <c r="K26" s="16">
        <v>2256</v>
      </c>
      <c r="L26" s="16">
        <v>2255</v>
      </c>
      <c r="M26" s="16">
        <v>2255</v>
      </c>
      <c r="N26" s="16">
        <v>2256</v>
      </c>
      <c r="O26" s="16">
        <f t="shared" si="4"/>
        <v>27064</v>
      </c>
    </row>
    <row r="27" spans="1:16" s="18" customFormat="1" ht="12.95" customHeight="1" x14ac:dyDescent="0.2">
      <c r="A27" s="7" t="s">
        <v>59</v>
      </c>
      <c r="B27" s="15" t="s">
        <v>64</v>
      </c>
      <c r="C27" s="16">
        <v>2728</v>
      </c>
      <c r="D27" s="16">
        <v>2728</v>
      </c>
      <c r="E27" s="16">
        <v>2729</v>
      </c>
      <c r="F27" s="16">
        <f>2728+2825</f>
        <v>5553</v>
      </c>
      <c r="G27" s="16">
        <v>2728</v>
      </c>
      <c r="H27" s="16">
        <v>2729</v>
      </c>
      <c r="I27" s="16">
        <v>2816</v>
      </c>
      <c r="J27" s="16">
        <v>2728</v>
      </c>
      <c r="K27" s="16">
        <v>2729</v>
      </c>
      <c r="L27" s="16">
        <v>2728</v>
      </c>
      <c r="M27" s="16">
        <v>2728</v>
      </c>
      <c r="N27" s="16">
        <v>3209</v>
      </c>
      <c r="O27" s="16">
        <f t="shared" si="4"/>
        <v>36133</v>
      </c>
    </row>
    <row r="28" spans="1:16" s="24" customFormat="1" ht="12.95" customHeight="1" x14ac:dyDescent="0.2">
      <c r="A28" s="7" t="s">
        <v>61</v>
      </c>
      <c r="B28" s="15" t="s">
        <v>79</v>
      </c>
      <c r="C28" s="16">
        <v>70610</v>
      </c>
      <c r="D28" s="16">
        <v>1520</v>
      </c>
      <c r="E28" s="16">
        <v>0</v>
      </c>
      <c r="F28" s="16">
        <v>0</v>
      </c>
      <c r="G28" s="16">
        <v>83447</v>
      </c>
      <c r="H28" s="16">
        <v>39155</v>
      </c>
      <c r="I28" s="16">
        <v>3295</v>
      </c>
      <c r="J28" s="22">
        <v>0</v>
      </c>
      <c r="K28" s="16">
        <v>0</v>
      </c>
      <c r="L28" s="16">
        <v>0</v>
      </c>
      <c r="M28" s="16">
        <v>35339</v>
      </c>
      <c r="N28" s="16">
        <v>29978</v>
      </c>
      <c r="O28" s="16">
        <f t="shared" si="4"/>
        <v>263344</v>
      </c>
      <c r="P28" s="23"/>
    </row>
    <row r="29" spans="1:16" s="8" customFormat="1" ht="22.5" x14ac:dyDescent="0.2">
      <c r="A29" s="7" t="s">
        <v>63</v>
      </c>
      <c r="B29" s="15" t="s">
        <v>68</v>
      </c>
      <c r="C29" s="16">
        <v>0</v>
      </c>
      <c r="D29" s="16">
        <v>0</v>
      </c>
      <c r="E29" s="16">
        <v>2000</v>
      </c>
      <c r="F29" s="16">
        <v>0</v>
      </c>
      <c r="G29" s="16">
        <v>2000</v>
      </c>
      <c r="H29" s="16">
        <v>0</v>
      </c>
      <c r="I29" s="16">
        <v>2000</v>
      </c>
      <c r="J29" s="16">
        <v>0</v>
      </c>
      <c r="K29" s="16">
        <v>1000</v>
      </c>
      <c r="L29" s="16">
        <v>0</v>
      </c>
      <c r="M29" s="16">
        <v>1290</v>
      </c>
      <c r="N29" s="16">
        <v>0</v>
      </c>
      <c r="O29" s="16">
        <f t="shared" si="4"/>
        <v>8290</v>
      </c>
    </row>
    <row r="30" spans="1:16" s="8" customFormat="1" ht="22.5" x14ac:dyDescent="0.2">
      <c r="A30" s="7" t="s">
        <v>65</v>
      </c>
      <c r="B30" s="15" t="s">
        <v>70</v>
      </c>
      <c r="C30" s="16">
        <v>16915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19917</v>
      </c>
      <c r="O30" s="16">
        <f t="shared" si="4"/>
        <v>36832</v>
      </c>
    </row>
    <row r="31" spans="1:16" s="8" customFormat="1" x14ac:dyDescent="0.2">
      <c r="A31" s="7" t="s">
        <v>66</v>
      </c>
      <c r="B31" s="19" t="s">
        <v>71</v>
      </c>
      <c r="C31" s="11">
        <f t="shared" ref="C31:N31" si="5">SUM(C23:C30)</f>
        <v>153941</v>
      </c>
      <c r="D31" s="11">
        <f t="shared" si="5"/>
        <v>77225</v>
      </c>
      <c r="E31" s="11">
        <f t="shared" si="5"/>
        <v>69534</v>
      </c>
      <c r="F31" s="11">
        <f t="shared" si="5"/>
        <v>66765</v>
      </c>
      <c r="G31" s="11">
        <f t="shared" si="5"/>
        <v>147030</v>
      </c>
      <c r="H31" s="11">
        <f t="shared" si="5"/>
        <v>113396</v>
      </c>
      <c r="I31" s="11">
        <f t="shared" si="5"/>
        <v>89281</v>
      </c>
      <c r="J31" s="12">
        <f t="shared" si="5"/>
        <v>79604</v>
      </c>
      <c r="K31" s="11">
        <f t="shared" si="5"/>
        <v>83117</v>
      </c>
      <c r="L31" s="11">
        <f t="shared" si="5"/>
        <v>81802</v>
      </c>
      <c r="M31" s="11">
        <f t="shared" si="5"/>
        <v>117156</v>
      </c>
      <c r="N31" s="11">
        <f t="shared" si="5"/>
        <v>134371</v>
      </c>
      <c r="O31" s="11">
        <f t="shared" si="4"/>
        <v>1213222</v>
      </c>
    </row>
    <row r="32" spans="1:16" s="18" customFormat="1" ht="12.95" customHeight="1" x14ac:dyDescent="0.2">
      <c r="A32" s="7" t="s">
        <v>67</v>
      </c>
      <c r="B32" s="21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18" customFormat="1" ht="12.95" customHeight="1" x14ac:dyDescent="0.2">
      <c r="A33" s="7" t="s">
        <v>69</v>
      </c>
      <c r="B33" s="21" t="s">
        <v>72</v>
      </c>
      <c r="C33" s="11">
        <f t="shared" ref="C33:N33" si="6">C20-C31</f>
        <v>221339</v>
      </c>
      <c r="D33" s="11">
        <f t="shared" si="6"/>
        <v>214611</v>
      </c>
      <c r="E33" s="11">
        <f t="shared" si="6"/>
        <v>238386</v>
      </c>
      <c r="F33" s="11">
        <f t="shared" si="6"/>
        <v>232733</v>
      </c>
      <c r="G33" s="11">
        <f t="shared" si="6"/>
        <v>138172</v>
      </c>
      <c r="H33" s="11">
        <f t="shared" si="6"/>
        <v>110268</v>
      </c>
      <c r="I33" s="11">
        <f t="shared" si="6"/>
        <v>107989</v>
      </c>
      <c r="J33" s="11">
        <f t="shared" si="6"/>
        <v>85781</v>
      </c>
      <c r="K33" s="11">
        <f t="shared" si="6"/>
        <v>98818</v>
      </c>
      <c r="L33" s="11">
        <f t="shared" si="6"/>
        <v>96300</v>
      </c>
      <c r="M33" s="11">
        <f t="shared" si="6"/>
        <v>51207</v>
      </c>
      <c r="N33" s="11">
        <f t="shared" si="6"/>
        <v>12763</v>
      </c>
      <c r="O33" s="11"/>
    </row>
    <row r="35" spans="1:15" ht="27.75" customHeight="1" x14ac:dyDescent="0.2">
      <c r="A35" s="4" t="s">
        <v>80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mergeCells count="3">
    <mergeCell ref="A4:O4"/>
    <mergeCell ref="A2:O2"/>
    <mergeCell ref="A35:O35"/>
  </mergeCells>
  <pageMargins left="0.78740157480314965" right="0.78740157480314965" top="0.78740157480314965" bottom="0.39370078740157483" header="0.51181102362204722" footer="0.51181102362204722"/>
  <pageSetup paperSize="9" fitToWidth="2" fitToHeight="2" orientation="landscape" r:id="rId1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Fronto</cp:lastModifiedBy>
  <cp:revision>0</cp:revision>
  <cp:lastPrinted>2020-02-27T08:48:04Z</cp:lastPrinted>
  <dcterms:created xsi:type="dcterms:W3CDTF">2019-02-19T10:37:27Z</dcterms:created>
  <dcterms:modified xsi:type="dcterms:W3CDTF">2020-02-27T08:48:17Z</dcterms:modified>
</cp:coreProperties>
</file>