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829" activeTab="2"/>
  </bookViews>
  <sheets>
    <sheet name="Tartalom" sheetId="1" r:id="rId1"/>
    <sheet name="1.sz. melléklet" sheetId="2" state="hidden" r:id="rId2"/>
    <sheet name="1..sz. melléklet" sheetId="3" r:id="rId3"/>
    <sheet name="2..sz. melléklet" sheetId="7" r:id="rId4"/>
    <sheet name="3..sz. melléklet" sheetId="5" r:id="rId5"/>
  </sheets>
  <externalReferences>
    <externalReference r:id="rId6"/>
  </externalReferences>
  <definedNames>
    <definedName name="_Hlk515259751" localSheetId="0">Tartalom!#REF!</definedName>
    <definedName name="_Hlk515260389" localSheetId="0">Tartalom!#REF!</definedName>
    <definedName name="_Hlk515260887" localSheetId="0">Tartalom!#REF!</definedName>
    <definedName name="_Hlk515261473" localSheetId="0">Tartalom!#REF!</definedName>
    <definedName name="_Hlk515262112" localSheetId="0">Tartalom!#REF!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2" i="7"/>
  <c r="E241"/>
  <c r="E240"/>
  <c r="E74" l="1"/>
  <c r="E237" i="3"/>
  <c r="J99"/>
  <c r="J97"/>
  <c r="J100" s="1"/>
  <c r="E95"/>
  <c r="E204" l="1"/>
  <c r="E13"/>
  <c r="D240" i="7" l="1"/>
  <c r="E232"/>
  <c r="D232"/>
  <c r="E225"/>
  <c r="D225"/>
  <c r="E216"/>
  <c r="D216"/>
  <c r="E209"/>
  <c r="E226" s="1"/>
  <c r="D209"/>
  <c r="E204"/>
  <c r="D204"/>
  <c r="E194"/>
  <c r="D194"/>
  <c r="E189"/>
  <c r="D189"/>
  <c r="E169"/>
  <c r="E181" s="1"/>
  <c r="D169"/>
  <c r="D181" s="1"/>
  <c r="E164"/>
  <c r="D164"/>
  <c r="E154"/>
  <c r="D154"/>
  <c r="E148"/>
  <c r="D148"/>
  <c r="E145"/>
  <c r="D145"/>
  <c r="E137"/>
  <c r="E134"/>
  <c r="E155" s="1"/>
  <c r="D134"/>
  <c r="E128"/>
  <c r="D128"/>
  <c r="E124"/>
  <c r="E129" s="1"/>
  <c r="D124"/>
  <c r="D129" s="1"/>
  <c r="E101"/>
  <c r="D101"/>
  <c r="E94"/>
  <c r="D94"/>
  <c r="E86"/>
  <c r="E83"/>
  <c r="D83"/>
  <c r="E78"/>
  <c r="D78"/>
  <c r="D95" s="1"/>
  <c r="D104" s="1"/>
  <c r="E73"/>
  <c r="D73"/>
  <c r="E67"/>
  <c r="D67"/>
  <c r="E61"/>
  <c r="D61"/>
  <c r="D55"/>
  <c r="E52"/>
  <c r="E55" s="1"/>
  <c r="D52"/>
  <c r="D49"/>
  <c r="E37"/>
  <c r="D37"/>
  <c r="E28"/>
  <c r="E39" s="1"/>
  <c r="D28"/>
  <c r="D39" s="1"/>
  <c r="E25"/>
  <c r="D25"/>
  <c r="E19"/>
  <c r="D19"/>
  <c r="E95" l="1"/>
  <c r="E104" s="1"/>
  <c r="E105" s="1"/>
  <c r="D105"/>
  <c r="D155"/>
  <c r="D205" s="1"/>
  <c r="D236" s="1"/>
  <c r="D226"/>
  <c r="D235" s="1"/>
  <c r="D74"/>
  <c r="E205"/>
  <c r="E236" s="1"/>
  <c r="D241" l="1"/>
  <c r="G28" i="5"/>
  <c r="G30" s="1"/>
  <c r="F28"/>
  <c r="F30" s="1"/>
  <c r="E28"/>
  <c r="E30" s="1"/>
  <c r="D28"/>
  <c r="D30" s="1"/>
  <c r="F15"/>
  <c r="F17" s="1"/>
  <c r="F19" s="1"/>
  <c r="D15"/>
  <c r="D17" s="1"/>
  <c r="D19" s="1"/>
  <c r="G15"/>
  <c r="G17" s="1"/>
  <c r="G19" s="1"/>
  <c r="E14"/>
  <c r="E15" s="1"/>
  <c r="E17" s="1"/>
  <c r="E19" s="1"/>
  <c r="E154" i="3"/>
  <c r="E148"/>
  <c r="E145"/>
  <c r="E134"/>
  <c r="E128"/>
  <c r="E67"/>
  <c r="D11"/>
  <c r="D28"/>
  <c r="D38"/>
  <c r="D44"/>
  <c r="D51"/>
  <c r="D71"/>
  <c r="D128"/>
  <c r="D139"/>
  <c r="D190"/>
  <c r="D177" i="2"/>
  <c r="F172"/>
  <c r="E172"/>
  <c r="D172"/>
  <c r="C172"/>
  <c r="F171"/>
  <c r="E171"/>
  <c r="D171"/>
  <c r="C171"/>
  <c r="E209" i="3" l="1"/>
  <c r="E19"/>
  <c r="E28"/>
  <c r="E94"/>
  <c r="E101"/>
  <c r="D216"/>
  <c r="D67"/>
  <c r="D148"/>
  <c r="D137"/>
  <c r="D232"/>
  <c r="D61"/>
  <c r="D134"/>
  <c r="D164"/>
  <c r="D83"/>
  <c r="D78"/>
  <c r="D13"/>
  <c r="D19" s="1"/>
  <c r="D204"/>
  <c r="D194"/>
  <c r="D124"/>
  <c r="D129" s="1"/>
  <c r="D86"/>
  <c r="D49"/>
  <c r="E25"/>
  <c r="E49"/>
  <c r="E52"/>
  <c r="E73"/>
  <c r="E216"/>
  <c r="E225"/>
  <c r="E232"/>
  <c r="D169"/>
  <c r="D181" s="1"/>
  <c r="D94"/>
  <c r="D73"/>
  <c r="E61"/>
  <c r="E78"/>
  <c r="E83"/>
  <c r="E86"/>
  <c r="E124"/>
  <c r="E129" s="1"/>
  <c r="E137"/>
  <c r="E155" s="1"/>
  <c r="E164"/>
  <c r="E169"/>
  <c r="E181" s="1"/>
  <c r="D209"/>
  <c r="D154"/>
  <c r="D145"/>
  <c r="E37"/>
  <c r="E189"/>
  <c r="E194"/>
  <c r="D225"/>
  <c r="D189"/>
  <c r="D101"/>
  <c r="D52"/>
  <c r="D37"/>
  <c r="D39" s="1"/>
  <c r="D25"/>
  <c r="E104" l="1"/>
  <c r="E55"/>
  <c r="E39"/>
  <c r="E226"/>
  <c r="E235" s="1"/>
  <c r="D226"/>
  <c r="D235" s="1"/>
  <c r="D155"/>
  <c r="D205" s="1"/>
  <c r="D55"/>
  <c r="D74" s="1"/>
  <c r="D95"/>
  <c r="D104" s="1"/>
  <c r="E205"/>
  <c r="D240" l="1"/>
  <c r="E74"/>
  <c r="E105" s="1"/>
  <c r="E240"/>
  <c r="D236"/>
  <c r="D105"/>
  <c r="D239"/>
  <c r="E236"/>
  <c r="E239" l="1"/>
</calcChain>
</file>

<file path=xl/sharedStrings.xml><?xml version="1.0" encoding="utf-8"?>
<sst xmlns="http://schemas.openxmlformats.org/spreadsheetml/2006/main" count="1637" uniqueCount="820">
  <si>
    <t>1. számú melléklet</t>
  </si>
  <si>
    <t>ÖSSZEVONT MÉRLEGE</t>
  </si>
  <si>
    <t>B E V É T E L E K</t>
  </si>
  <si>
    <t>Ezer forintban</t>
  </si>
  <si>
    <t>Sor-
szám</t>
  </si>
  <si>
    <t>Bevételi jogcím</t>
  </si>
  <si>
    <t>2018. évi előirányzat mindösszesen</t>
  </si>
  <si>
    <t>2018.évi előirányzat mindösszesenből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</si>
  <si>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</si>
  <si>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</si>
  <si>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</si>
  <si>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</si>
  <si>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</si>
  <si>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</si>
  <si>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</si>
  <si>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</si>
  <si>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</si>
  <si>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</si>
  <si>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</si>
  <si>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</si>
  <si>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</si>
  <si>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</si>
  <si>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</si>
  <si>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</si>
  <si>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</si>
  <si>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</si>
  <si>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</si>
  <si>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</si>
  <si>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</si>
  <si>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</si>
  <si>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</si>
  <si>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</si>
  <si>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</si>
  <si>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</si>
  <si>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</si>
  <si>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</si>
  <si>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</si>
  <si>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</si>
  <si>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</si>
  <si>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</si>
  <si>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</si>
  <si>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</si>
  <si>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</si>
  <si>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</si>
  <si>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</si>
  <si>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</si>
  <si>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</si>
  <si>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</si>
  <si>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</si>
  <si>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</si>
  <si>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</si>
  <si>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</si>
  <si>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</si>
  <si>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</si>
  <si>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</si>
  <si>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</si>
  <si>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</si>
  <si>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</si>
  <si>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>3.1.</t>
  </si>
  <si>
    <t>Jövedelemadók (termőföld bérbeadásából származó jövedelem utáni személyi jövedelemadó)</t>
  </si>
  <si>
    <t xml:space="preserve"> 3.2.</t>
  </si>
  <si>
    <t>Vagyoni típusú adók (építményadó, telekadó)</t>
  </si>
  <si>
    <t>3.3.</t>
  </si>
  <si>
    <t>Értékesítési és forgalmi adók  (iparűzési adó)</t>
  </si>
  <si>
    <t>3.4.</t>
  </si>
  <si>
    <t>Gépjárműadók</t>
  </si>
  <si>
    <t>3.5.</t>
  </si>
  <si>
    <t>Egyéb áruhasználati és szolgáltatási adók (tartózkodás után fizetett idegenforgalmi adó,talajterhelési díj)</t>
  </si>
  <si>
    <t>3.6.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</si>
  <si>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</si>
  <si>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</si>
  <si>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</si>
  <si>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</si>
  <si>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</si>
  <si>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</si>
  <si>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</si>
  <si>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</si>
  <si>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</si>
  <si>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</si>
  <si>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</si>
  <si>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</si>
  <si>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</si>
  <si>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</si>
  <si>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</si>
  <si>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</si>
  <si>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</si>
  <si>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</si>
  <si>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</si>
  <si>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</si>
  <si>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</si>
  <si>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</si>
  <si>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</si>
  <si>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</si>
  <si>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</si>
  <si>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</si>
  <si>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</si>
  <si>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</si>
  <si>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</si>
  <si>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</si>
  <si>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</si>
  <si>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</si>
  <si>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</si>
  <si>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</si>
  <si>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</si>
  <si>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</si>
  <si>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</si>
  <si>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</si>
  <si>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</si>
  <si>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</si>
  <si>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</si>
  <si>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</si>
  <si>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</si>
  <si>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</si>
  <si>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</si>
  <si>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</si>
  <si>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</si>
  <si>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</si>
  <si>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</si>
  <si>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</si>
  <si>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</si>
  <si>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</si>
  <si>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</si>
  <si>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</si>
  <si>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</si>
  <si>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</si>
  <si>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</si>
  <si>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</si>
  <si>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</si>
  <si>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</si>
  <si>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</si>
  <si>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</si>
  <si>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</si>
  <si>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</si>
  <si>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</si>
  <si>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</si>
  <si>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</si>
  <si>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</si>
  <si>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</si>
  <si>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</si>
  <si>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</si>
  <si>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</si>
  <si>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</si>
  <si>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</si>
  <si>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</si>
  <si>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</si>
  <si>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</si>
  <si>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</si>
  <si>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</si>
  <si>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</si>
  <si>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</si>
  <si>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</si>
  <si>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</si>
  <si>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</si>
  <si>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</si>
  <si>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</si>
  <si>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</si>
  <si>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</si>
  <si>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</si>
  <si>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</si>
  <si>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</si>
  <si>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</si>
  <si>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</si>
  <si>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</si>
  <si>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</si>
  <si>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</si>
  <si>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</si>
  <si>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</si>
  <si>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</si>
  <si>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</si>
  <si>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</si>
  <si>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</si>
  <si>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</si>
  <si>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</si>
  <si>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</si>
  <si>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</si>
  <si>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</si>
  <si>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</si>
  <si>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</si>
  <si>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</si>
  <si>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</si>
  <si>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</si>
  <si>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</si>
  <si>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</si>
  <si>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</si>
  <si>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</si>
  <si>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</si>
  <si>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</si>
  <si>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</si>
  <si>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</si>
  <si>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</si>
  <si>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</si>
  <si>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</si>
  <si>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</si>
  <si>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</si>
  <si>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</si>
  <si>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</si>
  <si>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</si>
  <si>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</si>
  <si>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</si>
  <si>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</si>
  <si>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</si>
  <si>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</si>
  <si>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</si>
  <si>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</si>
  <si>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</si>
  <si>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</si>
  <si>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</si>
  <si>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</si>
  <si>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</si>
  <si>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</si>
  <si>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</si>
  <si>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</si>
  <si>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</si>
  <si>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</si>
  <si>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</si>
  <si>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</si>
  <si>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</si>
  <si>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</si>
  <si>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</si>
  <si>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</si>
  <si>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</si>
  <si>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</si>
  <si>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</si>
  <si>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</si>
  <si>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</si>
  <si>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</si>
  <si>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</si>
  <si>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</si>
  <si>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</si>
  <si>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</si>
  <si>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</si>
  <si>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</si>
  <si>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</si>
  <si>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</si>
  <si>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Egyéb felhalmozási célú támogatások ÁH-n kívülre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</si>
  <si>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</si>
  <si>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</si>
  <si>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</si>
  <si>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</si>
  <si>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</si>
  <si>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</si>
  <si>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</si>
  <si>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</si>
  <si>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</si>
  <si>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</si>
  <si>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</si>
  <si>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</si>
  <si>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</si>
  <si>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</si>
  <si>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</si>
  <si>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</si>
  <si>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</si>
  <si>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</si>
  <si>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</si>
  <si>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</si>
  <si>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</si>
  <si>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</si>
  <si>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</si>
  <si>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</si>
  <si>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</si>
  <si>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</si>
  <si>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</si>
  <si>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</si>
  <si>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</si>
  <si>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3.1.12.</t>
  </si>
  <si>
    <t>Központi, irányítószervi támogatások folyósítása</t>
  </si>
  <si>
    <t>3.1.13.</t>
  </si>
  <si>
    <t xml:space="preserve"> Pénzeszközök lekötött bakbetétként elhelyezése </t>
  </si>
  <si>
    <t>3.1.14.</t>
  </si>
  <si>
    <t xml:space="preserve"> Pénzügyi lízing kiadásai</t>
  </si>
  <si>
    <t>3.1.15.</t>
  </si>
  <si>
    <t>Tulajdonosi kölcsönök kiadásai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</si>
  <si>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</si>
  <si>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</si>
  <si>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</si>
  <si>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</si>
  <si>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</si>
  <si>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</si>
  <si>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</si>
  <si>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</si>
  <si>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</si>
  <si>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</si>
  <si>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</si>
  <si>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</si>
  <si>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</si>
  <si>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HŐGYÉSZ NAGYKÖZSÉG ÖNKORMÁNYZATÁNAK 2017. ÉVI KÖLTSÉGVETÉSÉNEK</t>
  </si>
  <si>
    <t>2017. évi előirányzat mindösszesen</t>
  </si>
  <si>
    <t xml:space="preserve">Hőgyész Nagyközség Önkormányzata 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</si>
  <si>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</si>
  <si>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</si>
  <si>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</si>
  <si>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</si>
  <si>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</si>
  <si>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</si>
  <si>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</si>
  <si>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</si>
  <si>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01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</si>
  <si>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</si>
  <si>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</si>
  <si>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</si>
  <si>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</si>
  <si>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</si>
  <si>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</si>
  <si>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</si>
  <si>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</si>
  <si>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</si>
  <si>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</si>
  <si>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</si>
  <si>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</si>
  <si>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</si>
  <si>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</si>
  <si>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B116</t>
  </si>
  <si>
    <t>07</t>
  </si>
  <si>
    <t>Önkormányzatok működési támogatásai (=01+…+06)</t>
  </si>
  <si>
    <t>B11</t>
  </si>
  <si>
    <t>08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</si>
  <si>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</si>
  <si>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</si>
  <si>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</si>
  <si>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</si>
  <si>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</si>
  <si>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</si>
  <si>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</si>
  <si>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</si>
  <si>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</si>
  <si>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</si>
  <si>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</si>
  <si>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</si>
  <si>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</si>
  <si>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</si>
  <si>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</si>
  <si>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</si>
  <si>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</si>
  <si>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</si>
  <si>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</si>
  <si>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</si>
  <si>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</si>
  <si>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</si>
  <si>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</si>
  <si>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</si>
  <si>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</si>
  <si>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</si>
  <si>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</si>
  <si>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</si>
  <si>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</si>
  <si>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</si>
  <si>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</si>
  <si>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</si>
  <si>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</si>
  <si>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</si>
  <si>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</si>
  <si>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</si>
  <si>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</si>
  <si>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</si>
  <si>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</si>
  <si>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</si>
  <si>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</si>
  <si>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</si>
  <si>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</si>
  <si>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</si>
  <si>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</si>
  <si>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</si>
  <si>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</si>
  <si>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</si>
  <si>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</si>
  <si>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</si>
  <si>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</si>
  <si>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</si>
  <si>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</si>
  <si>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</si>
  <si>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</si>
  <si>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</si>
  <si>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</si>
  <si>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</si>
  <si>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</si>
  <si>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</si>
  <si>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</si>
  <si>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</si>
  <si>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</si>
  <si>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</si>
  <si>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</si>
  <si>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</si>
  <si>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</si>
  <si>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</si>
  <si>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</si>
  <si>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</si>
  <si>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</si>
  <si>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</si>
  <si>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</si>
  <si>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</si>
  <si>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</si>
  <si>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B401</t>
  </si>
  <si>
    <t>35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</si>
  <si>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</si>
  <si>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</si>
  <si>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</si>
  <si>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</si>
  <si>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</si>
  <si>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</si>
  <si>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</si>
  <si>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</si>
  <si>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B405</t>
  </si>
  <si>
    <t>39</t>
  </si>
  <si>
    <t>Kiszámlázott általános forgalmi adó</t>
  </si>
  <si>
    <t>B406</t>
  </si>
  <si>
    <t>40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</si>
  <si>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</si>
  <si>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</si>
  <si>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</si>
  <si>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</si>
  <si>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</si>
  <si>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</si>
  <si>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</si>
  <si>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</si>
  <si>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</si>
  <si>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</si>
  <si>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</si>
  <si>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</si>
  <si>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</si>
  <si>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</si>
  <si>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</si>
  <si>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</si>
  <si>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</si>
  <si>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</si>
  <si>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</si>
  <si>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B411</t>
  </si>
  <si>
    <t>49</t>
  </si>
  <si>
    <t>Működési bevételek (=34+…+40+43+46+...+48)</t>
  </si>
  <si>
    <t>B4</t>
  </si>
  <si>
    <t>50</t>
  </si>
  <si>
    <t>B51</t>
  </si>
  <si>
    <t>51</t>
  </si>
  <si>
    <t>B52</t>
  </si>
  <si>
    <t>52</t>
  </si>
  <si>
    <t>B53</t>
  </si>
  <si>
    <t>53</t>
  </si>
  <si>
    <t>B54</t>
  </si>
  <si>
    <t>54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</si>
  <si>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</si>
  <si>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</si>
  <si>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</si>
  <si>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</si>
  <si>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</si>
  <si>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</si>
  <si>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</si>
  <si>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</si>
  <si>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</si>
  <si>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</si>
  <si>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</si>
  <si>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</si>
  <si>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</si>
  <si>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</si>
  <si>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</si>
  <si>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</si>
  <si>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</si>
  <si>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</si>
  <si>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</si>
  <si>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</si>
  <si>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</si>
  <si>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</si>
  <si>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</si>
  <si>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</si>
  <si>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</si>
  <si>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</si>
  <si>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</si>
  <si>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</si>
  <si>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</si>
  <si>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</si>
  <si>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</si>
  <si>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</si>
  <si>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</si>
  <si>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</si>
  <si>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</si>
  <si>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</si>
  <si>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</si>
  <si>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</si>
  <si>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</si>
  <si>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</si>
  <si>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</si>
  <si>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</si>
  <si>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</si>
  <si>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</si>
  <si>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</si>
  <si>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</si>
  <si>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</si>
  <si>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</si>
  <si>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</si>
  <si>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</si>
  <si>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</si>
  <si>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</si>
  <si>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</si>
  <si>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</si>
  <si>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</si>
  <si>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</si>
  <si>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</si>
  <si>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</si>
  <si>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</si>
  <si>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</si>
  <si>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</si>
  <si>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</si>
  <si>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</si>
  <si>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</si>
  <si>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</si>
  <si>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</si>
  <si>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</si>
  <si>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</si>
  <si>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</si>
  <si>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</si>
  <si>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</si>
  <si>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</si>
  <si>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</si>
  <si>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</si>
  <si>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</si>
  <si>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</si>
  <si>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</si>
  <si>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</si>
  <si>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</si>
  <si>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</si>
  <si>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</si>
  <si>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</si>
  <si>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</si>
  <si>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</si>
  <si>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</si>
  <si>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</si>
  <si>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</si>
  <si>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</si>
  <si>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</si>
  <si>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</si>
  <si>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</si>
  <si>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</si>
  <si>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</si>
  <si>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</si>
  <si>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</si>
  <si>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</si>
  <si>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</si>
  <si>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</si>
  <si>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</si>
  <si>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</si>
  <si>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</si>
  <si>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</si>
  <si>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</si>
  <si>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</si>
  <si>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</si>
  <si>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</si>
  <si>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</si>
  <si>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</si>
  <si>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</si>
  <si>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</si>
  <si>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</si>
  <si>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</si>
  <si>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</si>
  <si>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</si>
  <si>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</si>
  <si>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</si>
  <si>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</si>
  <si>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</si>
  <si>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</si>
  <si>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</si>
  <si>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</si>
  <si>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</si>
  <si>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</si>
  <si>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</si>
  <si>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</si>
  <si>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</si>
  <si>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</si>
  <si>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</si>
  <si>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</si>
  <si>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</si>
  <si>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</si>
  <si>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</si>
  <si>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</si>
  <si>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</si>
  <si>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</si>
  <si>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</si>
  <si>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</si>
  <si>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</si>
  <si>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</si>
  <si>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</si>
  <si>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</si>
  <si>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</si>
  <si>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</si>
  <si>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</si>
  <si>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</si>
  <si>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</si>
  <si>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</si>
  <si>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</si>
  <si>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</si>
  <si>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</si>
  <si>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</si>
  <si>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</si>
  <si>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</si>
  <si>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</si>
  <si>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</si>
  <si>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</si>
  <si>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</si>
  <si>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</si>
  <si>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</si>
  <si>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</si>
  <si>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</si>
  <si>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</si>
  <si>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</si>
  <si>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</si>
  <si>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</si>
  <si>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</si>
  <si>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</si>
  <si>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</si>
  <si>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</si>
  <si>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</si>
  <si>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</si>
  <si>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</si>
  <si>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</si>
  <si>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</si>
  <si>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</si>
  <si>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</si>
  <si>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</si>
  <si>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</si>
  <si>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</si>
  <si>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</si>
  <si>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</si>
  <si>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</si>
  <si>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</si>
  <si>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</si>
  <si>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</si>
  <si>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</si>
  <si>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</si>
  <si>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</si>
  <si>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</si>
  <si>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</si>
  <si>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</si>
  <si>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</si>
  <si>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</si>
  <si>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</si>
  <si>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</si>
  <si>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</si>
  <si>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</si>
  <si>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</si>
  <si>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</si>
  <si>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</si>
  <si>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</si>
  <si>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</si>
  <si>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</si>
  <si>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</si>
  <si>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</si>
  <si>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</si>
  <si>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</si>
  <si>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</si>
  <si>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</si>
  <si>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</si>
  <si>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</si>
  <si>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</si>
  <si>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</si>
  <si>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</si>
  <si>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</si>
  <si>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</si>
  <si>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</si>
  <si>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</si>
  <si>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</si>
  <si>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</si>
  <si>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</si>
  <si>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</si>
  <si>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</si>
  <si>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</si>
  <si>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</si>
  <si>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</si>
  <si>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</si>
  <si>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</si>
  <si>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</si>
  <si>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</si>
  <si>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</si>
  <si>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K509</t>
  </si>
  <si>
    <t>K510</t>
  </si>
  <si>
    <t>Működési célú támogatások az Európai Uniónak</t>
  </si>
  <si>
    <t>K511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</si>
  <si>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</si>
  <si>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</si>
  <si>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</si>
  <si>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</si>
  <si>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</si>
  <si>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</si>
  <si>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</si>
  <si>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</si>
  <si>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</si>
  <si>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</si>
  <si>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</si>
  <si>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</si>
  <si>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</si>
  <si>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</si>
  <si>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</si>
  <si>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</si>
  <si>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</si>
  <si>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</si>
  <si>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</si>
  <si>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</si>
  <si>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</si>
  <si>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</si>
  <si>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</si>
  <si>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</si>
  <si>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</si>
  <si>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</si>
  <si>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</si>
  <si>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</si>
  <si>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</si>
  <si>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</si>
  <si>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</si>
  <si>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</si>
  <si>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</si>
  <si>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</si>
  <si>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</si>
  <si>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</si>
  <si>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</si>
  <si>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</si>
  <si>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</si>
  <si>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</si>
  <si>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</si>
  <si>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</si>
  <si>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</si>
  <si>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</si>
  <si>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</si>
  <si>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</si>
  <si>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</si>
  <si>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</si>
  <si>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</si>
  <si>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</si>
  <si>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</si>
  <si>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K9111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</si>
  <si>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</si>
  <si>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</si>
  <si>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</si>
  <si>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</si>
  <si>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</si>
  <si>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K9121</t>
  </si>
  <si>
    <t>K9122</t>
  </si>
  <si>
    <t>K9123</t>
  </si>
  <si>
    <t>K9124</t>
  </si>
  <si>
    <t>Belföldi kötvények beváltása</t>
  </si>
  <si>
    <t>K9125</t>
  </si>
  <si>
    <t>K9126</t>
  </si>
  <si>
    <t>Belföldi értékpapírok kiadásai (=05+…+10)</t>
  </si>
  <si>
    <t>K912</t>
  </si>
  <si>
    <t>K913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</si>
  <si>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</si>
  <si>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</si>
  <si>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</si>
  <si>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</si>
  <si>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</si>
  <si>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</si>
  <si>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</si>
  <si>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</si>
  <si>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</si>
  <si>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</si>
  <si>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</si>
  <si>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</si>
  <si>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</si>
  <si>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</si>
  <si>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</si>
  <si>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</si>
  <si>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</si>
  <si>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</si>
  <si>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</si>
  <si>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</si>
  <si>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</si>
  <si>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</si>
  <si>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</si>
  <si>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</si>
  <si>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</si>
  <si>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</si>
  <si>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</si>
  <si>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</si>
  <si>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</si>
  <si>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</si>
  <si>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</si>
  <si>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</si>
  <si>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</si>
  <si>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</si>
  <si>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</si>
  <si>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</si>
  <si>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</si>
  <si>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Módosított</t>
  </si>
  <si>
    <t>Önkormányzati szinten összevont bevételek és kiadások</t>
  </si>
  <si>
    <t>Bevételek-kiadások</t>
  </si>
  <si>
    <t xml:space="preserve">Eredeti előirányzat 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</si>
  <si>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</si>
  <si>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</si>
  <si>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</si>
  <si>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</si>
  <si>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</si>
  <si>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</si>
  <si>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</si>
  <si>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  (=01+…+07)</t>
  </si>
  <si>
    <t>Finanszírozási bevételek</t>
  </si>
  <si>
    <t>Bevételek összesen (=08+09)</t>
  </si>
  <si>
    <t>Kapott irányító szervi támogatás</t>
  </si>
  <si>
    <t>Bevételek összesen irányító szervi támogatással (=10+11)</t>
  </si>
  <si>
    <t>Személyi juttatások összesen</t>
  </si>
  <si>
    <t>Dologi kiadások</t>
  </si>
  <si>
    <t xml:space="preserve">Egyéb működési célú kiadások </t>
  </si>
  <si>
    <t>Beruházások</t>
  </si>
  <si>
    <t>Egyéb felhalmozási célú kiadások</t>
  </si>
  <si>
    <t>Költségvetési kiadások</t>
  </si>
  <si>
    <t xml:space="preserve">Finanszírozási kiadások (=26+36+37) </t>
  </si>
  <si>
    <t>Kiadások összesen (=21+22)</t>
  </si>
  <si>
    <t xml:space="preserve">Módosított előirányzat </t>
  </si>
  <si>
    <t>Önkormányzat</t>
  </si>
  <si>
    <t>Közös Hivatal</t>
  </si>
  <si>
    <t>Hőgyészi Közös Önkormányzati Hivatal</t>
  </si>
  <si>
    <t>ezer forintban</t>
  </si>
  <si>
    <t>Költségvetési hiány, többlet ( költségvetési bevételek  - költségvetési kiadások ) (+/-)</t>
  </si>
  <si>
    <t>Finanszírozási bevételek, kiadások egyenlege (finanszírozási bevételek - finanszírozási kiadások ) (+/-)</t>
  </si>
  <si>
    <t>2017.évi teljesítés mindösszesenből</t>
  </si>
  <si>
    <t>Mellékletek</t>
  </si>
  <si>
    <t>Hőgyész Nagyközség Önkormányzata 2018. évi bevételei és kiadásai</t>
  </si>
  <si>
    <t>2. melléklet a ../2019. (V. ...) önkormányzati rendelethez</t>
  </si>
  <si>
    <t>Hőgyészi Közös Önkormányzati Hivatal 2018. évi bevételei és kiadásai</t>
  </si>
  <si>
    <t>3. melléklet a ../2019. (V. ...) önkormányzati rendelethez</t>
  </si>
  <si>
    <t>Hőgyészi Közös Önkormányzati Hivatal 2018. évi bevételei és kiadásai eredeti előírányzat módosítása</t>
  </si>
  <si>
    <t>Hőgyész Nagyközség Önkormányzata - Hőgyészi Közös Önkormányzati Hivatal költségvetési eredeti előírányzat módosítás mérlege közgazdasági tagolásban, ezen belül rovatonkénti bontásban</t>
  </si>
  <si>
    <t>Összevont bevételek és kiadások eredeti előírányzat módosítása</t>
  </si>
  <si>
    <t>Hőgyész Nagyközség Önkormányzata 2018. évi bevételei és kiadásai eredeti előirányzat módosítása</t>
  </si>
  <si>
    <t>Költségvetés egyenlege (többlet)</t>
  </si>
  <si>
    <t>1. melléklet a 2./2019 (V. 29.) önkormányzati rendelethez</t>
  </si>
</sst>
</file>

<file path=xl/styles.xml><?xml version="1.0" encoding="utf-8"?>
<styleSheet xmlns="http://schemas.openxmlformats.org/spreadsheetml/2006/main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#,###"/>
    <numFmt numFmtId="165" formatCode="00"/>
    <numFmt numFmtId="166" formatCode="\ ##########"/>
    <numFmt numFmtId="167" formatCode="0__"/>
    <numFmt numFmtId="168" formatCode="_-&quot;£&quot;* #,##0.00_-;\-&quot;£&quot;* #,##0.00_-;_-&quot;£&quot;* &quot;-&quot;??_-;_-@_-"/>
  </numFmts>
  <fonts count="30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i/>
      <sz val="11"/>
      <color indexed="9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Arial"/>
      <charset val="238"/>
    </font>
    <font>
      <b/>
      <u/>
      <sz val="10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21" fillId="0" borderId="0"/>
    <xf numFmtId="0" fontId="23" fillId="0" borderId="0"/>
    <xf numFmtId="0" fontId="8" fillId="0" borderId="0"/>
    <xf numFmtId="0" fontId="23" fillId="0" borderId="0"/>
    <xf numFmtId="168" fontId="25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vertical="center" indent="1"/>
    </xf>
    <xf numFmtId="3" fontId="2" fillId="0" borderId="0" xfId="1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11" xfId="1" applyNumberFormat="1" applyFont="1" applyFill="1" applyBorder="1" applyAlignment="1" applyProtection="1">
      <alignment horizontal="right"/>
    </xf>
    <xf numFmtId="3" fontId="5" fillId="0" borderId="12" xfId="1" applyNumberFormat="1" applyFont="1" applyFill="1" applyBorder="1" applyAlignment="1" applyProtection="1">
      <alignment horizontal="right"/>
    </xf>
    <xf numFmtId="3" fontId="5" fillId="0" borderId="13" xfId="1" applyNumberFormat="1" applyFont="1" applyFill="1" applyBorder="1" applyAlignment="1" applyProtection="1">
      <alignment horizontal="right"/>
    </xf>
    <xf numFmtId="16" fontId="3" fillId="0" borderId="1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3" fontId="5" fillId="0" borderId="4" xfId="1" applyNumberFormat="1" applyFont="1" applyFill="1" applyBorder="1" applyAlignment="1" applyProtection="1">
      <alignment horizontal="right"/>
    </xf>
    <xf numFmtId="3" fontId="5" fillId="0" borderId="10" xfId="1" applyNumberFormat="1" applyFont="1" applyFill="1" applyBorder="1" applyAlignment="1" applyProtection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16" fontId="3" fillId="0" borderId="15" xfId="1" applyNumberFormat="1" applyFont="1" applyFill="1" applyBorder="1" applyAlignment="1" applyProtection="1">
      <alignment horizont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3" fillId="0" borderId="17" xfId="1" applyNumberFormat="1" applyFont="1" applyFill="1" applyBorder="1" applyAlignment="1" applyProtection="1">
      <alignment vertical="center" wrapText="1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2" fillId="0" borderId="19" xfId="1" applyNumberFormat="1" applyFont="1" applyFill="1" applyBorder="1" applyAlignment="1" applyProtection="1">
      <alignment horizontal="right"/>
    </xf>
    <xf numFmtId="3" fontId="2" fillId="0" borderId="20" xfId="1" applyNumberFormat="1" applyFont="1" applyFill="1" applyBorder="1" applyAlignment="1" applyProtection="1">
      <alignment horizontal="right"/>
    </xf>
    <xf numFmtId="49" fontId="2" fillId="0" borderId="21" xfId="1" applyNumberFormat="1" applyFont="1" applyFill="1" applyBorder="1" applyAlignment="1" applyProtection="1">
      <alignment horizontal="center" wrapText="1"/>
    </xf>
    <xf numFmtId="0" fontId="2" fillId="0" borderId="19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horizontal="right"/>
    </xf>
    <xf numFmtId="3" fontId="2" fillId="0" borderId="23" xfId="1" applyNumberFormat="1" applyFont="1" applyFill="1" applyBorder="1" applyAlignment="1" applyProtection="1">
      <alignment horizontal="right"/>
    </xf>
    <xf numFmtId="3" fontId="2" fillId="0" borderId="24" xfId="1" applyNumberFormat="1" applyFont="1" applyFill="1" applyBorder="1" applyAlignment="1" applyProtection="1">
      <alignment horizontal="right"/>
    </xf>
    <xf numFmtId="49" fontId="2" fillId="0" borderId="25" xfId="1" applyNumberFormat="1" applyFont="1" applyFill="1" applyBorder="1" applyAlignment="1" applyProtection="1">
      <alignment horizontal="center" wrapText="1"/>
    </xf>
    <xf numFmtId="0" fontId="2" fillId="0" borderId="23" xfId="0" applyFont="1" applyFill="1" applyBorder="1" applyAlignment="1" applyProtection="1">
      <alignment horizontal="left" wrapText="1" indent="1"/>
    </xf>
    <xf numFmtId="3" fontId="2" fillId="0" borderId="26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/>
    </xf>
    <xf numFmtId="3" fontId="2" fillId="0" borderId="26" xfId="1" applyNumberFormat="1" applyFont="1" applyFill="1" applyBorder="1" applyAlignment="1" applyProtection="1">
      <alignment wrapText="1"/>
    </xf>
    <xf numFmtId="49" fontId="3" fillId="0" borderId="25" xfId="1" applyNumberFormat="1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left" wrapText="1" indent="1"/>
    </xf>
    <xf numFmtId="3" fontId="6" fillId="0" borderId="23" xfId="1" applyNumberFormat="1" applyFont="1" applyFill="1" applyBorder="1" applyAlignment="1" applyProtection="1">
      <alignment horizontal="right"/>
    </xf>
    <xf numFmtId="3" fontId="6" fillId="0" borderId="24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/>
    </xf>
    <xf numFmtId="3" fontId="2" fillId="0" borderId="30" xfId="1" applyNumberFormat="1" applyFont="1" applyFill="1" applyBorder="1" applyAlignment="1" applyProtection="1">
      <alignment horizontal="right"/>
    </xf>
    <xf numFmtId="3" fontId="2" fillId="0" borderId="31" xfId="1" applyNumberFormat="1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 wrapText="1" indent="1"/>
    </xf>
    <xf numFmtId="164" fontId="5" fillId="0" borderId="32" xfId="1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  <protection locked="0"/>
    </xf>
    <xf numFmtId="3" fontId="2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3" fontId="6" fillId="0" borderId="27" xfId="1" applyNumberFormat="1" applyFont="1" applyFill="1" applyBorder="1" applyAlignment="1" applyProtection="1">
      <alignment horizontal="right"/>
    </xf>
    <xf numFmtId="49" fontId="2" fillId="0" borderId="33" xfId="1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horizontal="left" wrapText="1" indent="1"/>
    </xf>
    <xf numFmtId="0" fontId="3" fillId="0" borderId="14" xfId="1" applyFont="1" applyFill="1" applyBorder="1" applyAlignment="1" applyProtection="1">
      <alignment horizontal="center" wrapText="1"/>
    </xf>
    <xf numFmtId="3" fontId="5" fillId="0" borderId="32" xfId="1" applyNumberFormat="1" applyFont="1" applyFill="1" applyBorder="1" applyAlignment="1" applyProtection="1">
      <alignment vertical="center" wrapText="1"/>
    </xf>
    <xf numFmtId="3" fontId="3" fillId="0" borderId="10" xfId="1" applyNumberFormat="1" applyFont="1" applyFill="1" applyBorder="1" applyAlignment="1" applyProtection="1">
      <alignment horizontal="right"/>
    </xf>
    <xf numFmtId="49" fontId="2" fillId="0" borderId="15" xfId="1" applyNumberFormat="1" applyFont="1" applyFill="1" applyBorder="1" applyAlignment="1" applyProtection="1">
      <alignment horizontal="center" wrapText="1"/>
    </xf>
    <xf numFmtId="0" fontId="2" fillId="0" borderId="16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vertical="center" wrapText="1"/>
    </xf>
    <xf numFmtId="3" fontId="2" fillId="0" borderId="34" xfId="1" applyNumberFormat="1" applyFont="1" applyFill="1" applyBorder="1" applyAlignment="1" applyProtection="1">
      <alignment vertical="center"/>
    </xf>
    <xf numFmtId="3" fontId="2" fillId="0" borderId="16" xfId="1" applyNumberFormat="1" applyFont="1" applyFill="1" applyBorder="1" applyAlignment="1" applyProtection="1">
      <alignment horizontal="right"/>
    </xf>
    <xf numFmtId="3" fontId="2" fillId="0" borderId="35" xfId="1" applyNumberFormat="1" applyFont="1" applyFill="1" applyBorder="1" applyAlignment="1" applyProtection="1">
      <alignment horizontal="right"/>
    </xf>
    <xf numFmtId="16" fontId="2" fillId="0" borderId="21" xfId="1" applyNumberFormat="1" applyFont="1" applyFill="1" applyBorder="1" applyAlignment="1" applyProtection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 vertical="center"/>
    </xf>
    <xf numFmtId="164" fontId="2" fillId="0" borderId="22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3" fontId="2" fillId="0" borderId="26" xfId="1" applyNumberFormat="1" applyFont="1" applyFill="1" applyBorder="1" applyAlignment="1" applyProtection="1">
      <alignment wrapText="1"/>
      <protection locked="0"/>
    </xf>
    <xf numFmtId="0" fontId="2" fillId="0" borderId="37" xfId="0" applyFont="1" applyFill="1" applyBorder="1" applyAlignment="1" applyProtection="1">
      <alignment horizontal="left" wrapText="1" indent="1"/>
    </xf>
    <xf numFmtId="3" fontId="3" fillId="0" borderId="32" xfId="1" applyNumberFormat="1" applyFont="1" applyFill="1" applyBorder="1" applyAlignment="1" applyProtection="1">
      <alignment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/>
    </xf>
    <xf numFmtId="3" fontId="2" fillId="0" borderId="3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8" xfId="1" applyNumberFormat="1" applyFont="1" applyFill="1" applyBorder="1" applyAlignment="1" applyProtection="1">
      <alignment horizontal="right" vertical="center"/>
    </xf>
    <xf numFmtId="49" fontId="2" fillId="0" borderId="14" xfId="1" applyNumberFormat="1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left" wrapText="1" indent="1"/>
    </xf>
    <xf numFmtId="164" fontId="5" fillId="0" borderId="32" xfId="1" applyNumberFormat="1" applyFont="1" applyFill="1" applyBorder="1" applyAlignment="1" applyProtection="1">
      <alignment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2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16" fontId="3" fillId="0" borderId="14" xfId="0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49" fontId="2" fillId="0" borderId="39" xfId="1" applyNumberFormat="1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left" wrapText="1" indent="1"/>
    </xf>
    <xf numFmtId="3" fontId="2" fillId="0" borderId="41" xfId="1" applyNumberFormat="1" applyFont="1" applyFill="1" applyBorder="1" applyAlignment="1" applyProtection="1">
      <alignment vertical="center" wrapText="1"/>
      <protection locked="0"/>
    </xf>
    <xf numFmtId="3" fontId="2" fillId="0" borderId="42" xfId="1" applyNumberFormat="1" applyFont="1" applyFill="1" applyBorder="1" applyAlignment="1" applyProtection="1">
      <alignment horizontal="right"/>
    </xf>
    <xf numFmtId="3" fontId="2" fillId="0" borderId="40" xfId="1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right"/>
    </xf>
    <xf numFmtId="164" fontId="3" fillId="0" borderId="32" xfId="1" applyNumberFormat="1" applyFont="1" applyFill="1" applyBorder="1" applyAlignment="1" applyProtection="1">
      <alignment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49" fontId="2" fillId="0" borderId="44" xfId="1" applyNumberFormat="1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  <protection locked="0"/>
    </xf>
    <xf numFmtId="14" fontId="2" fillId="0" borderId="21" xfId="0" applyNumberFormat="1" applyFont="1" applyFill="1" applyBorder="1" applyAlignment="1" applyProtection="1">
      <alignment horizontal="center" wrapText="1"/>
    </xf>
    <xf numFmtId="14" fontId="2" fillId="0" borderId="25" xfId="0" applyNumberFormat="1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3" fontId="3" fillId="0" borderId="32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wrapText="1"/>
    </xf>
    <xf numFmtId="164" fontId="5" fillId="0" borderId="36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3" fillId="0" borderId="45" xfId="0" applyFont="1" applyFill="1" applyBorder="1" applyAlignment="1" applyProtection="1">
      <alignment horizontal="center" wrapText="1"/>
    </xf>
    <xf numFmtId="0" fontId="3" fillId="0" borderId="45" xfId="0" applyFont="1" applyFill="1" applyBorder="1" applyAlignment="1" applyProtection="1">
      <alignment wrapText="1"/>
    </xf>
    <xf numFmtId="164" fontId="3" fillId="0" borderId="45" xfId="1" applyNumberFormat="1" applyFont="1" applyFill="1" applyBorder="1" applyAlignment="1" applyProtection="1">
      <alignment horizontal="right" vertical="center" wrapText="1" indent="1"/>
    </xf>
    <xf numFmtId="3" fontId="2" fillId="0" borderId="45" xfId="1" applyNumberFormat="1" applyFont="1" applyFill="1" applyBorder="1" applyProtection="1"/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32" xfId="1" applyFont="1" applyFill="1" applyBorder="1" applyAlignment="1" applyProtection="1">
      <alignment horizontal="center" vertical="center" wrapText="1"/>
    </xf>
    <xf numFmtId="3" fontId="3" fillId="0" borderId="29" xfId="1" applyNumberFormat="1" applyFont="1" applyFill="1" applyBorder="1" applyAlignment="1" applyProtection="1">
      <alignment horizontal="center"/>
    </xf>
    <xf numFmtId="3" fontId="3" fillId="0" borderId="30" xfId="1" applyNumberFormat="1" applyFont="1" applyFill="1" applyBorder="1" applyAlignment="1" applyProtection="1">
      <alignment horizontal="center"/>
    </xf>
    <xf numFmtId="3" fontId="3" fillId="0" borderId="31" xfId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vertical="center" wrapText="1"/>
      <protection locked="0"/>
    </xf>
    <xf numFmtId="3" fontId="2" fillId="0" borderId="18" xfId="1" applyNumberFormat="1" applyFont="1" applyFill="1" applyBorder="1" applyAlignment="1" applyProtection="1"/>
    <xf numFmtId="3" fontId="6" fillId="0" borderId="19" xfId="1" applyNumberFormat="1" applyFont="1" applyFill="1" applyBorder="1" applyAlignment="1" applyProtection="1"/>
    <xf numFmtId="3" fontId="6" fillId="0" borderId="20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horizontal="left" vertical="center" wrapText="1"/>
    </xf>
    <xf numFmtId="3" fontId="2" fillId="0" borderId="27" xfId="1" applyNumberFormat="1" applyFont="1" applyFill="1" applyBorder="1" applyAlignment="1" applyProtection="1"/>
    <xf numFmtId="3" fontId="6" fillId="0" borderId="23" xfId="1" applyNumberFormat="1" applyFont="1" applyFill="1" applyBorder="1" applyAlignment="1" applyProtection="1"/>
    <xf numFmtId="3" fontId="6" fillId="0" borderId="24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/>
    <xf numFmtId="3" fontId="2" fillId="0" borderId="24" xfId="1" applyNumberFormat="1" applyFont="1" applyFill="1" applyBorder="1" applyAlignment="1" applyProtection="1"/>
    <xf numFmtId="0" fontId="2" fillId="0" borderId="47" xfId="1" applyFont="1" applyFill="1" applyBorder="1" applyAlignment="1" applyProtection="1">
      <alignment horizontal="left" vertical="center" wrapText="1"/>
    </xf>
    <xf numFmtId="0" fontId="2" fillId="0" borderId="23" xfId="1" applyFont="1" applyFill="1" applyBorder="1" applyAlignment="1" applyProtection="1">
      <alignment horizontal="left"/>
    </xf>
    <xf numFmtId="0" fontId="2" fillId="0" borderId="30" xfId="1" applyFont="1" applyFill="1" applyBorder="1" applyAlignment="1" applyProtection="1">
      <alignment horizontal="left" vertical="center" wrapText="1"/>
    </xf>
    <xf numFmtId="3" fontId="2" fillId="0" borderId="29" xfId="1" applyNumberFormat="1" applyFont="1" applyFill="1" applyBorder="1" applyAlignment="1" applyProtection="1"/>
    <xf numFmtId="3" fontId="2" fillId="0" borderId="30" xfId="1" applyNumberFormat="1" applyFont="1" applyFill="1" applyBorder="1" applyAlignment="1" applyProtection="1"/>
    <xf numFmtId="3" fontId="2" fillId="0" borderId="31" xfId="1" applyNumberFormat="1" applyFont="1" applyFill="1" applyBorder="1" applyAlignment="1" applyProtection="1"/>
    <xf numFmtId="0" fontId="3" fillId="0" borderId="10" xfId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/>
    <xf numFmtId="3" fontId="2" fillId="0" borderId="20" xfId="1" applyNumberFormat="1" applyFont="1" applyFill="1" applyBorder="1" applyAlignment="1" applyProtection="1"/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19" xfId="1" applyFont="1" applyFill="1" applyBorder="1" applyAlignment="1" applyProtection="1">
      <alignment horizontal="left" vertical="center" wrapText="1"/>
    </xf>
    <xf numFmtId="3" fontId="5" fillId="0" borderId="4" xfId="1" applyNumberFormat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" fontId="2" fillId="0" borderId="6" xfId="1" applyNumberFormat="1" applyFont="1" applyFill="1" applyBorder="1" applyAlignment="1" applyProtection="1"/>
    <xf numFmtId="3" fontId="2" fillId="0" borderId="4" xfId="1" applyNumberFormat="1" applyFont="1" applyFill="1" applyBorder="1" applyAlignment="1" applyProtection="1"/>
    <xf numFmtId="3" fontId="3" fillId="0" borderId="32" xfId="1" applyNumberFormat="1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/>
    <xf numFmtId="0" fontId="2" fillId="0" borderId="19" xfId="1" applyFont="1" applyFill="1" applyBorder="1" applyAlignment="1" applyProtection="1">
      <alignment vertical="center" wrapText="1"/>
    </xf>
    <xf numFmtId="3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19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vertical="center" wrapText="1"/>
    </xf>
    <xf numFmtId="3" fontId="2" fillId="0" borderId="13" xfId="1" applyNumberFormat="1" applyFont="1" applyFill="1" applyBorder="1" applyAlignment="1" applyProtection="1">
      <alignment vertical="center" wrapText="1"/>
      <protection locked="0"/>
    </xf>
    <xf numFmtId="3" fontId="3" fillId="0" borderId="10" xfId="1" applyNumberFormat="1" applyFont="1" applyFill="1" applyBorder="1" applyAlignment="1" applyProtection="1"/>
    <xf numFmtId="164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29" xfId="1" applyNumberFormat="1" applyFont="1" applyFill="1" applyBorder="1" applyAlignment="1" applyProtection="1">
      <alignment vertical="center"/>
    </xf>
    <xf numFmtId="3" fontId="3" fillId="0" borderId="32" xfId="0" applyNumberFormat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 indent="1"/>
    </xf>
    <xf numFmtId="164" fontId="5" fillId="0" borderId="32" xfId="0" quotePrefix="1" applyNumberFormat="1" applyFont="1" applyFill="1" applyBorder="1" applyAlignment="1" applyProtection="1">
      <alignment vertical="center" wrapText="1"/>
    </xf>
    <xf numFmtId="164" fontId="5" fillId="0" borderId="36" xfId="0" quotePrefix="1" applyNumberFormat="1" applyFont="1" applyFill="1" applyBorder="1" applyAlignment="1" applyProtection="1">
      <alignment vertical="center" wrapText="1"/>
    </xf>
    <xf numFmtId="164" fontId="5" fillId="0" borderId="10" xfId="0" quotePrefix="1" applyNumberFormat="1" applyFont="1" applyFill="1" applyBorder="1" applyAlignment="1" applyProtection="1">
      <alignment vertical="center" wrapText="1"/>
    </xf>
    <xf numFmtId="164" fontId="5" fillId="0" borderId="6" xfId="0" quotePrefix="1" applyNumberFormat="1" applyFont="1" applyFill="1" applyBorder="1" applyAlignment="1" applyProtection="1">
      <alignment vertical="center" wrapText="1"/>
    </xf>
    <xf numFmtId="0" fontId="2" fillId="0" borderId="48" xfId="1" applyFont="1" applyFill="1" applyBorder="1" applyAlignment="1" applyProtection="1">
      <alignment horizontal="center"/>
    </xf>
    <xf numFmtId="0" fontId="2" fillId="0" borderId="45" xfId="1" applyFont="1" applyFill="1" applyBorder="1" applyProtection="1"/>
    <xf numFmtId="0" fontId="2" fillId="0" borderId="45" xfId="1" applyFont="1" applyFill="1" applyBorder="1" applyAlignment="1" applyProtection="1">
      <alignment horizontal="right" vertical="center" indent="1"/>
    </xf>
    <xf numFmtId="0" fontId="3" fillId="0" borderId="46" xfId="0" applyFont="1" applyFill="1" applyBorder="1" applyAlignment="1" applyProtection="1">
      <alignment horizontal="right" vertical="center"/>
    </xf>
    <xf numFmtId="3" fontId="2" fillId="0" borderId="46" xfId="1" applyNumberFormat="1" applyFont="1" applyFill="1" applyBorder="1" applyProtection="1"/>
    <xf numFmtId="0" fontId="3" fillId="0" borderId="36" xfId="1" applyFont="1" applyFill="1" applyBorder="1" applyAlignment="1" applyProtection="1">
      <alignment vertical="center" wrapText="1"/>
    </xf>
    <xf numFmtId="41" fontId="3" fillId="2" borderId="50" xfId="1" applyNumberFormat="1" applyFont="1" applyFill="1" applyBorder="1" applyAlignment="1" applyProtection="1">
      <alignment horizontal="lef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/>
    </xf>
    <xf numFmtId="0" fontId="11" fillId="0" borderId="23" xfId="2" quotePrefix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 wrapText="1"/>
    </xf>
    <xf numFmtId="0" fontId="11" fillId="0" borderId="23" xfId="2" applyFont="1" applyFill="1" applyBorder="1" applyAlignment="1">
      <alignment horizontal="left" vertical="center"/>
    </xf>
    <xf numFmtId="3" fontId="11" fillId="0" borderId="23" xfId="2" applyNumberFormat="1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left" vertical="center" wrapText="1"/>
    </xf>
    <xf numFmtId="3" fontId="12" fillId="3" borderId="23" xfId="3" applyNumberFormat="1" applyFont="1" applyFill="1" applyBorder="1" applyAlignment="1">
      <alignment horizontal="right" vertical="center" wrapText="1"/>
    </xf>
    <xf numFmtId="0" fontId="13" fillId="0" borderId="23" xfId="2" quotePrefix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 wrapText="1"/>
    </xf>
    <xf numFmtId="0" fontId="13" fillId="0" borderId="52" xfId="2" quotePrefix="1" applyFont="1" applyFill="1" applyBorder="1" applyAlignment="1">
      <alignment horizontal="center" vertical="center"/>
    </xf>
    <xf numFmtId="0" fontId="14" fillId="0" borderId="52" xfId="2" applyFont="1" applyFill="1" applyBorder="1" applyAlignment="1">
      <alignment horizontal="left" vertical="center" wrapText="1"/>
    </xf>
    <xf numFmtId="0" fontId="13" fillId="0" borderId="52" xfId="2" applyFont="1" applyFill="1" applyBorder="1" applyAlignment="1">
      <alignment horizontal="left" vertical="center"/>
    </xf>
    <xf numFmtId="3" fontId="12" fillId="3" borderId="52" xfId="3" applyNumberFormat="1" applyFont="1" applyFill="1" applyBorder="1" applyAlignment="1">
      <alignment horizontal="right" vertical="center" wrapText="1"/>
    </xf>
    <xf numFmtId="0" fontId="11" fillId="0" borderId="19" xfId="2" quotePrefix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8" fillId="0" borderId="23" xfId="0" applyFont="1" applyFill="1" applyBorder="1"/>
    <xf numFmtId="3" fontId="8" fillId="0" borderId="23" xfId="0" applyNumberFormat="1" applyFont="1" applyFill="1" applyBorder="1"/>
    <xf numFmtId="165" fontId="11" fillId="0" borderId="23" xfId="2" quotePrefix="1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/>
    </xf>
    <xf numFmtId="0" fontId="11" fillId="0" borderId="23" xfId="2" applyNumberFormat="1" applyFont="1" applyFill="1" applyBorder="1" applyAlignment="1">
      <alignment vertical="center"/>
    </xf>
    <xf numFmtId="166" fontId="11" fillId="0" borderId="23" xfId="2" applyNumberFormat="1" applyFont="1" applyFill="1" applyBorder="1" applyAlignment="1">
      <alignment vertical="center"/>
    </xf>
    <xf numFmtId="165" fontId="13" fillId="0" borderId="23" xfId="2" quotePrefix="1" applyNumberFormat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vertical="center" wrapText="1"/>
    </xf>
    <xf numFmtId="166" fontId="13" fillId="0" borderId="23" xfId="2" applyNumberFormat="1" applyFont="1" applyFill="1" applyBorder="1" applyAlignment="1">
      <alignment vertical="center"/>
    </xf>
    <xf numFmtId="0" fontId="11" fillId="2" borderId="23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vertical="center" wrapText="1"/>
    </xf>
    <xf numFmtId="0" fontId="12" fillId="0" borderId="23" xfId="2" applyFont="1" applyFill="1" applyBorder="1" applyAlignment="1">
      <alignment vertical="center"/>
    </xf>
    <xf numFmtId="167" fontId="11" fillId="0" borderId="23" xfId="2" applyNumberFormat="1" applyFont="1" applyFill="1" applyBorder="1" applyAlignment="1">
      <alignment horizontal="left" vertical="center"/>
    </xf>
    <xf numFmtId="165" fontId="13" fillId="0" borderId="52" xfId="2" quotePrefix="1" applyNumberFormat="1" applyFont="1" applyFill="1" applyBorder="1" applyAlignment="1">
      <alignment horizontal="center" vertical="center"/>
    </xf>
    <xf numFmtId="166" fontId="13" fillId="0" borderId="52" xfId="2" applyNumberFormat="1" applyFont="1" applyFill="1" applyBorder="1" applyAlignment="1">
      <alignment vertical="center"/>
    </xf>
    <xf numFmtId="0" fontId="12" fillId="0" borderId="19" xfId="2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12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left" vertical="top" wrapText="1"/>
    </xf>
    <xf numFmtId="3" fontId="14" fillId="0" borderId="23" xfId="0" applyNumberFormat="1" applyFont="1" applyFill="1" applyBorder="1" applyAlignment="1">
      <alignment horizontal="right" vertical="top" wrapText="1"/>
    </xf>
    <xf numFmtId="0" fontId="9" fillId="0" borderId="23" xfId="0" applyFont="1" applyFill="1" applyBorder="1"/>
    <xf numFmtId="3" fontId="9" fillId="0" borderId="23" xfId="0" applyNumberFormat="1" applyFont="1" applyFill="1" applyBorder="1"/>
    <xf numFmtId="0" fontId="9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top" wrapText="1"/>
    </xf>
    <xf numFmtId="3" fontId="12" fillId="0" borderId="23" xfId="0" applyNumberFormat="1" applyFont="1" applyBorder="1" applyAlignment="1">
      <alignment horizontal="right" vertical="top" wrapText="1"/>
    </xf>
    <xf numFmtId="0" fontId="14" fillId="0" borderId="23" xfId="0" applyFont="1" applyBorder="1" applyAlignment="1">
      <alignment horizontal="left" vertical="top" wrapText="1"/>
    </xf>
    <xf numFmtId="3" fontId="16" fillId="0" borderId="23" xfId="0" applyNumberFormat="1" applyFont="1" applyBorder="1" applyAlignment="1">
      <alignment horizontal="right" vertical="top" wrapText="1"/>
    </xf>
    <xf numFmtId="3" fontId="15" fillId="0" borderId="23" xfId="0" applyNumberFormat="1" applyFont="1" applyBorder="1" applyAlignment="1">
      <alignment horizontal="right" vertical="top" wrapText="1"/>
    </xf>
    <xf numFmtId="0" fontId="0" fillId="0" borderId="23" xfId="0" applyBorder="1"/>
    <xf numFmtId="3" fontId="14" fillId="0" borderId="23" xfId="0" applyNumberFormat="1" applyFont="1" applyBorder="1" applyAlignment="1">
      <alignment horizontal="right" vertical="top" wrapText="1"/>
    </xf>
    <xf numFmtId="0" fontId="15" fillId="0" borderId="23" xfId="0" applyFont="1" applyFill="1" applyBorder="1" applyAlignment="1">
      <alignment horizontal="center" vertical="top" wrapText="1"/>
    </xf>
    <xf numFmtId="3" fontId="15" fillId="0" borderId="23" xfId="0" applyNumberFormat="1" applyFont="1" applyFill="1" applyBorder="1" applyAlignment="1">
      <alignment horizontal="right" vertical="top" wrapText="1"/>
    </xf>
    <xf numFmtId="0" fontId="0" fillId="0" borderId="23" xfId="0" applyFont="1" applyFill="1" applyBorder="1"/>
    <xf numFmtId="0" fontId="17" fillId="0" borderId="23" xfId="2" quotePrefix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 wrapText="1"/>
    </xf>
    <xf numFmtId="0" fontId="17" fillId="0" borderId="23" xfId="2" applyFont="1" applyFill="1" applyBorder="1" applyAlignment="1">
      <alignment horizontal="left" vertical="center"/>
    </xf>
    <xf numFmtId="3" fontId="17" fillId="0" borderId="23" xfId="2" applyNumberFormat="1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 wrapText="1"/>
    </xf>
    <xf numFmtId="3" fontId="12" fillId="4" borderId="23" xfId="3" applyNumberFormat="1" applyFont="1" applyFill="1" applyBorder="1" applyAlignment="1">
      <alignment horizontal="right" vertical="center" wrapText="1"/>
    </xf>
    <xf numFmtId="0" fontId="18" fillId="0" borderId="23" xfId="2" quotePrefix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 wrapText="1"/>
    </xf>
    <xf numFmtId="0" fontId="18" fillId="0" borderId="52" xfId="2" quotePrefix="1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7" fillId="0" borderId="19" xfId="2" quotePrefix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left" vertical="center" wrapText="1"/>
    </xf>
    <xf numFmtId="165" fontId="17" fillId="0" borderId="23" xfId="2" quotePrefix="1" applyNumberFormat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7" fillId="0" borderId="23" xfId="2" applyNumberFormat="1" applyFont="1" applyFill="1" applyBorder="1" applyAlignment="1">
      <alignment vertical="center"/>
    </xf>
    <xf numFmtId="166" fontId="17" fillId="0" borderId="23" xfId="2" applyNumberFormat="1" applyFont="1" applyFill="1" applyBorder="1" applyAlignment="1">
      <alignment vertical="center"/>
    </xf>
    <xf numFmtId="165" fontId="18" fillId="0" borderId="23" xfId="2" quotePrefix="1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vertical="center" wrapText="1"/>
    </xf>
    <xf numFmtId="166" fontId="18" fillId="0" borderId="23" xfId="2" applyNumberFormat="1" applyFont="1" applyFill="1" applyBorder="1" applyAlignment="1">
      <alignment vertical="center"/>
    </xf>
    <xf numFmtId="0" fontId="17" fillId="5" borderId="23" xfId="2" applyFont="1" applyFill="1" applyBorder="1" applyAlignment="1">
      <alignment horizontal="left" vertical="center" wrapText="1"/>
    </xf>
    <xf numFmtId="0" fontId="12" fillId="5" borderId="23" xfId="2" applyFont="1" applyFill="1" applyBorder="1" applyAlignment="1">
      <alignment horizontal="left" vertical="center" wrapText="1"/>
    </xf>
    <xf numFmtId="167" fontId="17" fillId="0" borderId="23" xfId="2" applyNumberFormat="1" applyFont="1" applyFill="1" applyBorder="1" applyAlignment="1">
      <alignment horizontal="left" vertical="center"/>
    </xf>
    <xf numFmtId="165" fontId="18" fillId="0" borderId="52" xfId="2" quotePrefix="1" applyNumberFormat="1" applyFont="1" applyFill="1" applyBorder="1" applyAlignment="1">
      <alignment horizontal="center" vertical="center"/>
    </xf>
    <xf numFmtId="166" fontId="18" fillId="0" borderId="52" xfId="2" applyNumberFormat="1" applyFont="1" applyFill="1" applyBorder="1" applyAlignment="1">
      <alignment vertical="center"/>
    </xf>
    <xf numFmtId="0" fontId="3" fillId="6" borderId="14" xfId="1" applyFont="1" applyFill="1" applyBorder="1" applyAlignment="1" applyProtection="1">
      <alignment horizontal="left" wrapText="1"/>
    </xf>
    <xf numFmtId="0" fontId="3" fillId="6" borderId="10" xfId="1" applyFont="1" applyFill="1" applyBorder="1" applyAlignment="1" applyProtection="1">
      <alignment horizontal="left" wrapText="1"/>
    </xf>
    <xf numFmtId="3" fontId="3" fillId="6" borderId="10" xfId="1" applyNumberFormat="1" applyFont="1" applyFill="1" applyBorder="1" applyAlignment="1" applyProtection="1">
      <alignment horizontal="right" vertical="center" wrapText="1"/>
    </xf>
    <xf numFmtId="164" fontId="5" fillId="6" borderId="54" xfId="1" applyNumberFormat="1" applyFont="1" applyFill="1" applyBorder="1" applyAlignment="1" applyProtection="1">
      <alignment vertical="center" wrapText="1"/>
    </xf>
    <xf numFmtId="164" fontId="5" fillId="6" borderId="55" xfId="1" applyNumberFormat="1" applyFont="1" applyFill="1" applyBorder="1" applyAlignment="1" applyProtection="1">
      <alignment vertical="center" wrapText="1"/>
    </xf>
    <xf numFmtId="3" fontId="22" fillId="6" borderId="12" xfId="5" applyNumberFormat="1" applyFont="1" applyFill="1" applyBorder="1" applyAlignment="1" applyProtection="1">
      <alignment horizontal="right" vertical="center" wrapText="1"/>
    </xf>
    <xf numFmtId="3" fontId="2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Protection="1"/>
    <xf numFmtId="0" fontId="3" fillId="6" borderId="23" xfId="1" applyFont="1" applyFill="1" applyBorder="1" applyAlignment="1" applyProtection="1">
      <alignment horizontal="left" vertical="center" wrapText="1"/>
    </xf>
    <xf numFmtId="0" fontId="3" fillId="6" borderId="37" xfId="1" applyFont="1" applyFill="1" applyBorder="1" applyAlignment="1" applyProtection="1">
      <alignment horizontal="left" vertical="center" wrapText="1"/>
    </xf>
    <xf numFmtId="3" fontId="3" fillId="6" borderId="50" xfId="1" applyNumberFormat="1" applyFont="1" applyFill="1" applyBorder="1" applyAlignment="1" applyProtection="1">
      <alignment horizontal="right" vertical="center" wrapText="1" shrinkToFit="1"/>
    </xf>
    <xf numFmtId="3" fontId="3" fillId="0" borderId="50" xfId="1" applyNumberFormat="1" applyFont="1" applyFill="1" applyBorder="1" applyAlignment="1" applyProtection="1">
      <alignment horizontal="right" vertical="center"/>
    </xf>
    <xf numFmtId="0" fontId="3" fillId="6" borderId="19" xfId="1" applyFont="1" applyFill="1" applyBorder="1" applyAlignment="1" applyProtection="1">
      <alignment horizontal="left" vertical="center" wrapText="1"/>
    </xf>
    <xf numFmtId="0" fontId="3" fillId="6" borderId="54" xfId="1" applyFont="1" applyFill="1" applyBorder="1" applyAlignment="1" applyProtection="1">
      <alignment horizontal="left" vertical="center" wrapText="1"/>
    </xf>
    <xf numFmtId="3" fontId="3" fillId="6" borderId="56" xfId="1" applyNumberFormat="1" applyFont="1" applyFill="1" applyBorder="1" applyAlignment="1" applyProtection="1">
      <alignment horizontal="right" vertical="center" wrapText="1" shrinkToFit="1"/>
    </xf>
    <xf numFmtId="3" fontId="3" fillId="0" borderId="56" xfId="1" applyNumberFormat="1" applyFont="1" applyFill="1" applyBorder="1" applyAlignment="1" applyProtection="1">
      <alignment horizontal="right" vertical="center"/>
    </xf>
    <xf numFmtId="0" fontId="3" fillId="6" borderId="0" xfId="1" applyFont="1" applyFill="1" applyBorder="1" applyAlignment="1" applyProtection="1">
      <alignment horizontal="left" vertical="center" wrapText="1"/>
    </xf>
    <xf numFmtId="3" fontId="3" fillId="6" borderId="0" xfId="1" applyNumberFormat="1" applyFont="1" applyFill="1" applyBorder="1" applyAlignment="1" applyProtection="1">
      <alignment horizontal="right" vertical="center" wrapText="1" shrinkToFit="1"/>
    </xf>
    <xf numFmtId="3" fontId="3" fillId="0" borderId="0" xfId="1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0" xfId="0" applyBorder="1"/>
    <xf numFmtId="0" fontId="3" fillId="6" borderId="14" xfId="1" applyFont="1" applyFill="1" applyBorder="1" applyAlignment="1" applyProtection="1">
      <alignment horizontal="left" vertical="center" wrapText="1"/>
    </xf>
    <xf numFmtId="0" fontId="3" fillId="6" borderId="36" xfId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20" fillId="7" borderId="23" xfId="7" applyFont="1" applyFill="1" applyBorder="1" applyAlignment="1">
      <alignment horizontal="center" vertical="top" wrapText="1"/>
    </xf>
    <xf numFmtId="0" fontId="24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27" fillId="0" borderId="0" xfId="0" applyNumberFormat="1" applyFont="1"/>
    <xf numFmtId="1" fontId="3" fillId="0" borderId="10" xfId="1" applyNumberFormat="1" applyFont="1" applyFill="1" applyBorder="1" applyAlignment="1" applyProtection="1">
      <alignment horizontal="right" vertical="center" wrapText="1" indent="1"/>
    </xf>
    <xf numFmtId="3" fontId="12" fillId="0" borderId="23" xfId="3" applyNumberFormat="1" applyFont="1" applyFill="1" applyBorder="1" applyAlignment="1">
      <alignment horizontal="right" vertical="center" wrapText="1"/>
    </xf>
    <xf numFmtId="3" fontId="14" fillId="4" borderId="52" xfId="3" applyNumberFormat="1" applyFont="1" applyFill="1" applyBorder="1" applyAlignment="1">
      <alignment horizontal="right" vertical="center" wrapText="1"/>
    </xf>
    <xf numFmtId="3" fontId="14" fillId="4" borderId="23" xfId="3" applyNumberFormat="1" applyFont="1" applyFill="1" applyBorder="1" applyAlignment="1">
      <alignment horizontal="right" vertical="center" wrapText="1"/>
    </xf>
    <xf numFmtId="0" fontId="28" fillId="0" borderId="23" xfId="0" applyFont="1" applyBorder="1"/>
    <xf numFmtId="3" fontId="28" fillId="0" borderId="23" xfId="0" applyNumberFormat="1" applyFont="1" applyBorder="1"/>
    <xf numFmtId="3" fontId="24" fillId="0" borderId="30" xfId="0" applyNumberFormat="1" applyFont="1" applyBorder="1"/>
    <xf numFmtId="0" fontId="24" fillId="0" borderId="30" xfId="0" applyFont="1" applyBorder="1"/>
    <xf numFmtId="3" fontId="18" fillId="0" borderId="23" xfId="2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0" fontId="20" fillId="8" borderId="54" xfId="7" applyFont="1" applyFill="1" applyBorder="1" applyAlignment="1">
      <alignment horizontal="center" vertical="top" wrapText="1"/>
    </xf>
    <xf numFmtId="0" fontId="20" fillId="8" borderId="55" xfId="7" applyFont="1" applyFill="1" applyBorder="1" applyAlignment="1">
      <alignment horizontal="center" vertical="top" wrapText="1"/>
    </xf>
    <xf numFmtId="0" fontId="8" fillId="7" borderId="57" xfId="0" applyFont="1" applyFill="1" applyBorder="1"/>
    <xf numFmtId="0" fontId="0" fillId="7" borderId="0" xfId="0" applyFill="1"/>
    <xf numFmtId="0" fontId="0" fillId="7" borderId="0" xfId="0" applyFill="1" applyAlignment="1">
      <alignment vertical="center"/>
    </xf>
    <xf numFmtId="0" fontId="20" fillId="8" borderId="57" xfId="7" applyFont="1" applyFill="1" applyBorder="1" applyAlignment="1">
      <alignment horizontal="center" vertical="top" wrapText="1"/>
    </xf>
    <xf numFmtId="0" fontId="8" fillId="8" borderId="58" xfId="7" applyFill="1" applyBorder="1"/>
    <xf numFmtId="164" fontId="3" fillId="0" borderId="49" xfId="1" applyNumberFormat="1" applyFont="1" applyFill="1" applyBorder="1" applyAlignment="1" applyProtection="1">
      <alignment horizontal="left" vertical="center"/>
    </xf>
    <xf numFmtId="164" fontId="3" fillId="0" borderId="46" xfId="1" applyNumberFormat="1" applyFont="1" applyFill="1" applyBorder="1" applyAlignment="1" applyProtection="1">
      <alignment horizontal="left" vertical="center"/>
    </xf>
    <xf numFmtId="164" fontId="3" fillId="0" borderId="4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wrapText="1"/>
    </xf>
    <xf numFmtId="0" fontId="4" fillId="0" borderId="7" xfId="1" applyFont="1" applyFill="1" applyBorder="1" applyAlignment="1" applyProtection="1">
      <alignment horizontal="center" wrapText="1"/>
    </xf>
    <xf numFmtId="0" fontId="8" fillId="0" borderId="51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/>
    </xf>
    <xf numFmtId="0" fontId="0" fillId="7" borderId="53" xfId="0" applyFill="1" applyBorder="1" applyAlignment="1">
      <alignment horizontal="right" vertical="center"/>
    </xf>
    <xf numFmtId="0" fontId="0" fillId="7" borderId="58" xfId="0" applyFill="1" applyBorder="1" applyAlignment="1">
      <alignment horizontal="right" vertical="center"/>
    </xf>
    <xf numFmtId="0" fontId="7" fillId="7" borderId="59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60" xfId="0" applyFont="1" applyFill="1" applyBorder="1" applyAlignment="1">
      <alignment horizontal="center"/>
    </xf>
    <xf numFmtId="0" fontId="8" fillId="7" borderId="54" xfId="0" applyFont="1" applyFill="1" applyBorder="1" applyAlignment="1">
      <alignment horizontal="right"/>
    </xf>
    <xf numFmtId="0" fontId="8" fillId="7" borderId="51" xfId="0" applyFont="1" applyFill="1" applyBorder="1" applyAlignment="1">
      <alignment horizontal="right"/>
    </xf>
    <xf numFmtId="0" fontId="8" fillId="7" borderId="55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right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51" xfId="0" applyFill="1" applyBorder="1" applyAlignment="1">
      <alignment horizontal="right"/>
    </xf>
    <xf numFmtId="0" fontId="7" fillId="0" borderId="0" xfId="0" applyFont="1" applyAlignment="1">
      <alignment horizontal="center"/>
    </xf>
    <xf numFmtId="0" fontId="0" fillId="7" borderId="0" xfId="0" applyFill="1" applyAlignment="1">
      <alignment horizontal="right" vertical="center"/>
    </xf>
    <xf numFmtId="0" fontId="7" fillId="7" borderId="0" xfId="0" applyFont="1" applyFill="1" applyAlignment="1">
      <alignment horizontal="center" vertical="center" wrapText="1"/>
    </xf>
    <xf numFmtId="0" fontId="0" fillId="7" borderId="0" xfId="0" applyFill="1" applyAlignment="1"/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23" xfId="0" applyFont="1" applyBorder="1" applyAlignment="1">
      <alignment horizontal="center"/>
    </xf>
  </cellXfs>
  <cellStyles count="16">
    <cellStyle name="Normál" xfId="0" builtinId="0"/>
    <cellStyle name="Normál 2" xfId="2"/>
    <cellStyle name="Normál 2 2" xfId="6"/>
    <cellStyle name="Normál 3" xfId="4"/>
    <cellStyle name="Normál 4" xfId="8"/>
    <cellStyle name="Normál 5" xfId="7"/>
    <cellStyle name="Normál 6" xfId="13"/>
    <cellStyle name="Normál_12dmelléklet" xfId="3"/>
    <cellStyle name="Normál_2. A 2014-es kv. mellékletei" xfId="5"/>
    <cellStyle name="Normál_KVRENMUNKA" xfId="1"/>
    <cellStyle name="Pénznem 2" xfId="10"/>
    <cellStyle name="Pénznem 3" xfId="9"/>
    <cellStyle name="Pénznem 4" xfId="14"/>
    <cellStyle name="Százalék 2" xfId="12"/>
    <cellStyle name="Százalék 3" xfId="11"/>
    <cellStyle name="Százalék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K&#246;lts&#233;gvet&#233;s%202018/2018%20&#233;vi%20k&#246;lts&#233;gvet&#233;s%20rovatrend%20szeri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4">
          <cell r="D24">
            <v>0</v>
          </cell>
        </row>
        <row r="54">
          <cell r="D54">
            <v>100000</v>
          </cell>
        </row>
        <row r="60">
          <cell r="D60">
            <v>0</v>
          </cell>
        </row>
        <row r="67">
          <cell r="D67">
            <v>0</v>
          </cell>
        </row>
        <row r="87">
          <cell r="D87">
            <v>0</v>
          </cell>
        </row>
        <row r="163">
          <cell r="D163">
            <v>0</v>
          </cell>
        </row>
        <row r="218">
          <cell r="D21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12" sqref="B12"/>
    </sheetView>
  </sheetViews>
  <sheetFormatPr defaultRowHeight="15"/>
  <cols>
    <col min="2" max="2" width="87.85546875" customWidth="1"/>
  </cols>
  <sheetData>
    <row r="1" spans="1:2">
      <c r="A1" s="328"/>
      <c r="B1" s="329"/>
    </row>
    <row r="2" spans="1:2">
      <c r="A2" s="323"/>
      <c r="B2" s="324" t="s">
        <v>809</v>
      </c>
    </row>
    <row r="3" spans="1:2" ht="27.75" customHeight="1">
      <c r="A3" s="303">
        <v>1</v>
      </c>
      <c r="B3" s="304" t="s">
        <v>817</v>
      </c>
    </row>
    <row r="4" spans="1:2" ht="37.5" customHeight="1">
      <c r="A4" s="303">
        <v>2</v>
      </c>
      <c r="B4" s="304" t="s">
        <v>814</v>
      </c>
    </row>
    <row r="5" spans="1:2" ht="34.5" customHeight="1">
      <c r="A5" s="303">
        <v>3</v>
      </c>
      <c r="B5" s="304" t="s">
        <v>815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7"/>
  <sheetViews>
    <sheetView workbookViewId="0">
      <selection sqref="A1:F6"/>
    </sheetView>
  </sheetViews>
  <sheetFormatPr defaultRowHeight="15"/>
  <cols>
    <col min="1" max="1" width="8.140625" style="1" customWidth="1"/>
    <col min="2" max="2" width="78" style="2" customWidth="1"/>
    <col min="3" max="3" width="15.140625" style="3" customWidth="1"/>
    <col min="4" max="4" width="13.140625" style="4" customWidth="1"/>
    <col min="5" max="5" width="13.85546875" style="4" customWidth="1"/>
    <col min="6" max="6" width="14" style="4" customWidth="1"/>
  </cols>
  <sheetData>
    <row r="1" spans="1:6">
      <c r="F1" s="3" t="s">
        <v>0</v>
      </c>
    </row>
    <row r="2" spans="1:6">
      <c r="A2" s="344" t="s">
        <v>285</v>
      </c>
      <c r="B2" s="344"/>
      <c r="C2" s="344"/>
      <c r="D2" s="344"/>
      <c r="E2" s="344"/>
      <c r="F2" s="344"/>
    </row>
    <row r="3" spans="1:6">
      <c r="A3" s="345" t="s">
        <v>1</v>
      </c>
      <c r="B3" s="345"/>
      <c r="C3" s="345"/>
      <c r="D3" s="345"/>
      <c r="E3" s="345"/>
      <c r="F3" s="345"/>
    </row>
    <row r="5" spans="1:6">
      <c r="A5" s="346" t="s">
        <v>2</v>
      </c>
      <c r="B5" s="346"/>
      <c r="C5" s="346"/>
      <c r="D5" s="346"/>
      <c r="E5" s="346"/>
      <c r="F5" s="346"/>
    </row>
    <row r="6" spans="1:6">
      <c r="A6" s="5"/>
      <c r="B6" s="6"/>
      <c r="C6" s="6"/>
    </row>
    <row r="7" spans="1:6" ht="15.75" thickBot="1">
      <c r="A7" s="5"/>
      <c r="B7" s="6"/>
      <c r="C7" s="6"/>
      <c r="F7" s="7" t="s">
        <v>3</v>
      </c>
    </row>
    <row r="8" spans="1:6" ht="15.75" thickBot="1">
      <c r="A8" s="347" t="s">
        <v>4</v>
      </c>
      <c r="B8" s="335" t="s">
        <v>5</v>
      </c>
      <c r="C8" s="337" t="s">
        <v>286</v>
      </c>
      <c r="D8" s="339" t="s">
        <v>808</v>
      </c>
      <c r="E8" s="340"/>
      <c r="F8" s="341"/>
    </row>
    <row r="9" spans="1:6" ht="43.5" thickBot="1">
      <c r="A9" s="348"/>
      <c r="B9" s="336"/>
      <c r="C9" s="338"/>
      <c r="D9" s="8" t="s">
        <v>8</v>
      </c>
      <c r="E9" s="9" t="s">
        <v>9</v>
      </c>
      <c r="F9" s="10" t="s">
        <v>10</v>
      </c>
    </row>
    <row r="10" spans="1:6" ht="15.75" thickBot="1">
      <c r="A10" s="11">
        <v>1</v>
      </c>
      <c r="B10" s="12">
        <v>2</v>
      </c>
      <c r="C10" s="13">
        <v>3</v>
      </c>
      <c r="D10" s="14">
        <v>4</v>
      </c>
      <c r="E10" s="15">
        <v>5</v>
      </c>
      <c r="F10" s="16">
        <v>6</v>
      </c>
    </row>
    <row r="11" spans="1:6" ht="15.75" thickBot="1">
      <c r="A11" s="17" t="s">
        <v>11</v>
      </c>
      <c r="B11" s="18" t="s">
        <v>12</v>
      </c>
      <c r="C11" s="19">
        <v>263757</v>
      </c>
      <c r="D11" s="20">
        <v>222038</v>
      </c>
      <c r="E11" s="21"/>
      <c r="F11" s="22"/>
    </row>
    <row r="12" spans="1:6" ht="15.75" thickBot="1">
      <c r="A12" s="23" t="s">
        <v>13</v>
      </c>
      <c r="B12" s="24" t="s">
        <v>14</v>
      </c>
      <c r="C12" s="19">
        <v>182457</v>
      </c>
      <c r="D12" s="25">
        <v>175563</v>
      </c>
      <c r="E12" s="26"/>
      <c r="F12" s="27"/>
    </row>
    <row r="13" spans="1:6" ht="28.5">
      <c r="A13" s="28"/>
      <c r="B13" s="29" t="s">
        <v>15</v>
      </c>
      <c r="C13" s="30">
        <v>175563</v>
      </c>
      <c r="D13" s="31">
        <v>175563</v>
      </c>
      <c r="E13" s="32"/>
      <c r="F13" s="33"/>
    </row>
    <row r="14" spans="1:6">
      <c r="A14" s="34" t="s">
        <v>16</v>
      </c>
      <c r="B14" s="35" t="s">
        <v>17</v>
      </c>
      <c r="C14" s="36">
        <v>67756</v>
      </c>
      <c r="D14" s="37">
        <v>71454</v>
      </c>
      <c r="E14" s="38"/>
      <c r="F14" s="39"/>
    </row>
    <row r="15" spans="1:6">
      <c r="A15" s="40" t="s">
        <v>18</v>
      </c>
      <c r="B15" s="41" t="s">
        <v>19</v>
      </c>
      <c r="C15" s="42">
        <v>56874</v>
      </c>
      <c r="D15" s="43">
        <v>51287</v>
      </c>
      <c r="E15" s="38"/>
      <c r="F15" s="39"/>
    </row>
    <row r="16" spans="1:6" ht="30">
      <c r="A16" s="40" t="s">
        <v>20</v>
      </c>
      <c r="B16" s="41" t="s">
        <v>21</v>
      </c>
      <c r="C16" s="44">
        <v>49305</v>
      </c>
      <c r="D16" s="43">
        <v>49376</v>
      </c>
      <c r="E16" s="38"/>
      <c r="F16" s="39"/>
    </row>
    <row r="17" spans="1:6">
      <c r="A17" s="40" t="s">
        <v>22</v>
      </c>
      <c r="B17" s="41" t="s">
        <v>23</v>
      </c>
      <c r="C17" s="42">
        <v>3308</v>
      </c>
      <c r="D17" s="43">
        <v>3446</v>
      </c>
      <c r="E17" s="38"/>
      <c r="F17" s="39"/>
    </row>
    <row r="18" spans="1:6">
      <c r="A18" s="45"/>
      <c r="B18" s="46" t="s">
        <v>24</v>
      </c>
      <c r="C18" s="42">
        <v>0</v>
      </c>
      <c r="D18" s="43">
        <v>0</v>
      </c>
      <c r="E18" s="38"/>
      <c r="F18" s="39"/>
    </row>
    <row r="19" spans="1:6" ht="30">
      <c r="A19" s="40" t="s">
        <v>25</v>
      </c>
      <c r="B19" s="41" t="s">
        <v>26</v>
      </c>
      <c r="C19" s="44">
        <v>8221</v>
      </c>
      <c r="D19" s="43">
        <v>0</v>
      </c>
      <c r="E19" s="47"/>
      <c r="F19" s="48"/>
    </row>
    <row r="20" spans="1:6" ht="15.75" thickBot="1">
      <c r="A20" s="40" t="s">
        <v>27</v>
      </c>
      <c r="B20" s="41" t="s">
        <v>28</v>
      </c>
      <c r="C20" s="49">
        <v>0</v>
      </c>
      <c r="D20" s="50">
        <v>0</v>
      </c>
      <c r="E20" s="51"/>
      <c r="F20" s="52"/>
    </row>
    <row r="21" spans="1:6" ht="15.75" thickBot="1">
      <c r="A21" s="23" t="s">
        <v>29</v>
      </c>
      <c r="B21" s="53" t="s">
        <v>30</v>
      </c>
      <c r="C21" s="54">
        <v>46475</v>
      </c>
      <c r="D21" s="25">
        <v>46475</v>
      </c>
      <c r="E21" s="26"/>
      <c r="F21" s="55"/>
    </row>
    <row r="22" spans="1:6">
      <c r="A22" s="34" t="s">
        <v>31</v>
      </c>
      <c r="B22" s="35" t="s">
        <v>32</v>
      </c>
      <c r="C22" s="56">
        <v>0</v>
      </c>
      <c r="D22" s="37">
        <v>0</v>
      </c>
      <c r="E22" s="32"/>
      <c r="F22" s="33"/>
    </row>
    <row r="23" spans="1:6">
      <c r="A23" s="40" t="s">
        <v>33</v>
      </c>
      <c r="B23" s="41" t="s">
        <v>34</v>
      </c>
      <c r="C23" s="57">
        <v>0</v>
      </c>
      <c r="D23" s="43">
        <v>0</v>
      </c>
      <c r="E23" s="38"/>
      <c r="F23" s="39"/>
    </row>
    <row r="24" spans="1:6">
      <c r="A24" s="40" t="s">
        <v>35</v>
      </c>
      <c r="B24" s="41" t="s">
        <v>36</v>
      </c>
      <c r="C24" s="57">
        <v>0</v>
      </c>
      <c r="D24" s="43">
        <v>0</v>
      </c>
      <c r="E24" s="38"/>
      <c r="F24" s="39"/>
    </row>
    <row r="25" spans="1:6">
      <c r="A25" s="40" t="s">
        <v>37</v>
      </c>
      <c r="B25" s="41" t="s">
        <v>38</v>
      </c>
      <c r="C25" s="57">
        <v>0</v>
      </c>
      <c r="D25" s="43">
        <v>0</v>
      </c>
      <c r="E25" s="38"/>
      <c r="F25" s="39"/>
    </row>
    <row r="26" spans="1:6">
      <c r="A26" s="40" t="s">
        <v>39</v>
      </c>
      <c r="B26" s="41" t="s">
        <v>40</v>
      </c>
      <c r="C26" s="58">
        <v>46475</v>
      </c>
      <c r="D26" s="59">
        <v>46475</v>
      </c>
      <c r="E26" s="47"/>
      <c r="F26" s="39"/>
    </row>
    <row r="27" spans="1:6" ht="15.75" thickBot="1">
      <c r="A27" s="60" t="s">
        <v>41</v>
      </c>
      <c r="B27" s="61" t="s">
        <v>42</v>
      </c>
      <c r="C27" s="57">
        <v>0</v>
      </c>
      <c r="D27" s="50">
        <v>0</v>
      </c>
      <c r="E27" s="51"/>
      <c r="F27" s="52"/>
    </row>
    <row r="28" spans="1:6" ht="15.75" thickBot="1">
      <c r="A28" s="62" t="s">
        <v>43</v>
      </c>
      <c r="B28" s="24" t="s">
        <v>44</v>
      </c>
      <c r="C28" s="63">
        <v>0</v>
      </c>
      <c r="D28" s="25">
        <v>0</v>
      </c>
      <c r="E28" s="26"/>
      <c r="F28" s="55"/>
    </row>
    <row r="29" spans="1:6">
      <c r="A29" s="34" t="s">
        <v>45</v>
      </c>
      <c r="B29" s="35" t="s">
        <v>46</v>
      </c>
      <c r="C29" s="56">
        <v>0</v>
      </c>
      <c r="D29" s="37">
        <v>0</v>
      </c>
      <c r="E29" s="32"/>
      <c r="F29" s="33"/>
    </row>
    <row r="30" spans="1:6">
      <c r="A30" s="40" t="s">
        <v>47</v>
      </c>
      <c r="B30" s="41" t="s">
        <v>48</v>
      </c>
      <c r="C30" s="57">
        <v>0</v>
      </c>
      <c r="D30" s="43">
        <v>0</v>
      </c>
      <c r="E30" s="38"/>
      <c r="F30" s="39"/>
    </row>
    <row r="31" spans="1:6">
      <c r="A31" s="40" t="s">
        <v>49</v>
      </c>
      <c r="B31" s="41" t="s">
        <v>50</v>
      </c>
      <c r="C31" s="57">
        <v>0</v>
      </c>
      <c r="D31" s="43">
        <v>0</v>
      </c>
      <c r="E31" s="38"/>
      <c r="F31" s="39"/>
    </row>
    <row r="32" spans="1:6">
      <c r="A32" s="40" t="s">
        <v>51</v>
      </c>
      <c r="B32" s="41" t="s">
        <v>52</v>
      </c>
      <c r="C32" s="57">
        <v>0</v>
      </c>
      <c r="D32" s="43">
        <v>0</v>
      </c>
      <c r="E32" s="38"/>
      <c r="F32" s="39"/>
    </row>
    <row r="33" spans="1:6">
      <c r="A33" s="40" t="s">
        <v>53</v>
      </c>
      <c r="B33" s="41" t="s">
        <v>54</v>
      </c>
      <c r="C33" s="57">
        <v>0</v>
      </c>
      <c r="D33" s="43">
        <v>0</v>
      </c>
      <c r="E33" s="47"/>
      <c r="F33" s="39"/>
    </row>
    <row r="34" spans="1:6" ht="15.75" thickBot="1">
      <c r="A34" s="60" t="s">
        <v>55</v>
      </c>
      <c r="B34" s="61" t="s">
        <v>42</v>
      </c>
      <c r="C34" s="57">
        <v>0</v>
      </c>
      <c r="D34" s="50">
        <v>0</v>
      </c>
      <c r="E34" s="51"/>
      <c r="F34" s="52"/>
    </row>
    <row r="35" spans="1:6" ht="15.75" thickBot="1">
      <c r="A35" s="62" t="s">
        <v>56</v>
      </c>
      <c r="B35" s="24" t="s">
        <v>57</v>
      </c>
      <c r="C35" s="54">
        <v>35106</v>
      </c>
      <c r="D35" s="25">
        <v>35106</v>
      </c>
      <c r="E35" s="64"/>
      <c r="F35" s="55"/>
    </row>
    <row r="36" spans="1:6" ht="30">
      <c r="A36" s="65" t="s">
        <v>58</v>
      </c>
      <c r="B36" s="66" t="s">
        <v>59</v>
      </c>
      <c r="C36" s="67"/>
      <c r="D36" s="68"/>
      <c r="E36" s="69"/>
      <c r="F36" s="70"/>
    </row>
    <row r="37" spans="1:6">
      <c r="A37" s="71" t="s">
        <v>60</v>
      </c>
      <c r="B37" s="72" t="s">
        <v>61</v>
      </c>
      <c r="C37" s="73">
        <v>2951</v>
      </c>
      <c r="D37" s="37">
        <v>2951</v>
      </c>
      <c r="E37" s="32"/>
      <c r="F37" s="33"/>
    </row>
    <row r="38" spans="1:6">
      <c r="A38" s="34" t="s">
        <v>62</v>
      </c>
      <c r="B38" s="41" t="s">
        <v>63</v>
      </c>
      <c r="C38" s="73">
        <v>27450</v>
      </c>
      <c r="D38" s="43">
        <v>27450</v>
      </c>
      <c r="E38" s="38"/>
      <c r="F38" s="39"/>
    </row>
    <row r="39" spans="1:6">
      <c r="A39" s="40" t="s">
        <v>64</v>
      </c>
      <c r="B39" s="41" t="s">
        <v>65</v>
      </c>
      <c r="C39" s="73">
        <v>4575</v>
      </c>
      <c r="D39" s="43">
        <v>4575</v>
      </c>
      <c r="E39" s="38"/>
      <c r="F39" s="39"/>
    </row>
    <row r="40" spans="1:6" ht="30">
      <c r="A40" s="40" t="s">
        <v>66</v>
      </c>
      <c r="B40" s="41" t="s">
        <v>67</v>
      </c>
      <c r="C40" s="73">
        <v>30</v>
      </c>
      <c r="D40" s="74">
        <v>30</v>
      </c>
      <c r="E40" s="38"/>
      <c r="F40" s="39"/>
    </row>
    <row r="41" spans="1:6" ht="45.75" thickBot="1">
      <c r="A41" s="40" t="s">
        <v>68</v>
      </c>
      <c r="B41" s="41" t="s">
        <v>69</v>
      </c>
      <c r="C41" s="75">
        <v>100</v>
      </c>
      <c r="D41" s="76">
        <v>100</v>
      </c>
      <c r="E41" s="51"/>
      <c r="F41" s="52"/>
    </row>
    <row r="42" spans="1:6" ht="15.75" thickBot="1">
      <c r="A42" s="62" t="s">
        <v>70</v>
      </c>
      <c r="B42" s="24" t="s">
        <v>71</v>
      </c>
      <c r="C42" s="54">
        <v>9984</v>
      </c>
      <c r="D42" s="25">
        <v>9984</v>
      </c>
      <c r="E42" s="26"/>
      <c r="F42" s="55"/>
    </row>
    <row r="43" spans="1:6">
      <c r="A43" s="34" t="s">
        <v>72</v>
      </c>
      <c r="B43" s="35" t="s">
        <v>73</v>
      </c>
      <c r="C43" s="77"/>
      <c r="D43" s="37"/>
      <c r="E43" s="32"/>
      <c r="F43" s="33"/>
    </row>
    <row r="44" spans="1:6">
      <c r="A44" s="34" t="s">
        <v>74</v>
      </c>
      <c r="B44" s="41" t="s">
        <v>75</v>
      </c>
      <c r="C44" s="77">
        <v>2448</v>
      </c>
      <c r="D44" s="43">
        <v>2448</v>
      </c>
      <c r="E44" s="38"/>
      <c r="F44" s="39"/>
    </row>
    <row r="45" spans="1:6">
      <c r="A45" s="40" t="s">
        <v>76</v>
      </c>
      <c r="B45" s="41" t="s">
        <v>77</v>
      </c>
      <c r="C45" s="77">
        <v>216</v>
      </c>
      <c r="D45" s="43">
        <v>216</v>
      </c>
      <c r="E45" s="38"/>
      <c r="F45" s="39"/>
    </row>
    <row r="46" spans="1:6">
      <c r="A46" s="40" t="s">
        <v>78</v>
      </c>
      <c r="B46" s="41" t="s">
        <v>79</v>
      </c>
      <c r="C46" s="77">
        <v>5379</v>
      </c>
      <c r="D46" s="43">
        <v>5379</v>
      </c>
      <c r="E46" s="38"/>
      <c r="F46" s="39"/>
    </row>
    <row r="47" spans="1:6">
      <c r="A47" s="40" t="s">
        <v>80</v>
      </c>
      <c r="B47" s="41" t="s">
        <v>81</v>
      </c>
      <c r="C47" s="56">
        <v>0</v>
      </c>
      <c r="D47" s="43">
        <v>0</v>
      </c>
      <c r="E47" s="38"/>
      <c r="F47" s="39"/>
    </row>
    <row r="48" spans="1:6">
      <c r="A48" s="40" t="s">
        <v>82</v>
      </c>
      <c r="B48" s="41" t="s">
        <v>83</v>
      </c>
      <c r="C48" s="77">
        <v>1941</v>
      </c>
      <c r="D48" s="43">
        <v>1941</v>
      </c>
      <c r="E48" s="38"/>
      <c r="F48" s="39"/>
    </row>
    <row r="49" spans="1:6">
      <c r="A49" s="40" t="s">
        <v>84</v>
      </c>
      <c r="B49" s="41" t="s">
        <v>85</v>
      </c>
      <c r="C49" s="56">
        <v>0</v>
      </c>
      <c r="D49" s="43">
        <v>0</v>
      </c>
      <c r="E49" s="38"/>
      <c r="F49" s="39"/>
    </row>
    <row r="50" spans="1:6">
      <c r="A50" s="40" t="s">
        <v>86</v>
      </c>
      <c r="B50" s="41" t="s">
        <v>87</v>
      </c>
      <c r="C50" s="56">
        <v>0</v>
      </c>
      <c r="D50" s="43">
        <v>0</v>
      </c>
      <c r="E50" s="38"/>
      <c r="F50" s="39"/>
    </row>
    <row r="51" spans="1:6">
      <c r="A51" s="40" t="s">
        <v>88</v>
      </c>
      <c r="B51" s="41" t="s">
        <v>89</v>
      </c>
      <c r="C51" s="56">
        <v>0</v>
      </c>
      <c r="D51" s="43">
        <v>0</v>
      </c>
      <c r="E51" s="38"/>
      <c r="F51" s="39"/>
    </row>
    <row r="52" spans="1:6">
      <c r="A52" s="60" t="s">
        <v>90</v>
      </c>
      <c r="B52" s="61" t="s">
        <v>91</v>
      </c>
      <c r="C52" s="56">
        <v>0</v>
      </c>
      <c r="D52" s="43">
        <v>0</v>
      </c>
      <c r="E52" s="47"/>
      <c r="F52" s="39"/>
    </row>
    <row r="53" spans="1:6" ht="15.75" thickBot="1">
      <c r="A53" s="60" t="s">
        <v>92</v>
      </c>
      <c r="B53" s="61" t="s">
        <v>93</v>
      </c>
      <c r="C53" s="56">
        <v>0</v>
      </c>
      <c r="D53" s="50">
        <v>0</v>
      </c>
      <c r="E53" s="51"/>
      <c r="F53" s="52"/>
    </row>
    <row r="54" spans="1:6" ht="15.75" thickBot="1">
      <c r="A54" s="62" t="s">
        <v>94</v>
      </c>
      <c r="B54" s="24" t="s">
        <v>95</v>
      </c>
      <c r="C54" s="63">
        <v>0</v>
      </c>
      <c r="D54" s="78">
        <v>0</v>
      </c>
      <c r="E54" s="79"/>
      <c r="F54" s="80"/>
    </row>
    <row r="55" spans="1:6">
      <c r="A55" s="34" t="s">
        <v>96</v>
      </c>
      <c r="B55" s="35" t="s">
        <v>97</v>
      </c>
      <c r="C55" s="56">
        <v>0</v>
      </c>
      <c r="D55" s="37">
        <v>0</v>
      </c>
      <c r="E55" s="32"/>
      <c r="F55" s="33"/>
    </row>
    <row r="56" spans="1:6">
      <c r="A56" s="40" t="s">
        <v>98</v>
      </c>
      <c r="B56" s="41" t="s">
        <v>99</v>
      </c>
      <c r="C56" s="57">
        <v>0</v>
      </c>
      <c r="D56" s="43">
        <v>0</v>
      </c>
      <c r="E56" s="38"/>
      <c r="F56" s="39"/>
    </row>
    <row r="57" spans="1:6">
      <c r="A57" s="40" t="s">
        <v>100</v>
      </c>
      <c r="B57" s="41" t="s">
        <v>101</v>
      </c>
      <c r="C57" s="81">
        <v>0</v>
      </c>
      <c r="D57" s="43">
        <v>0</v>
      </c>
      <c r="E57" s="38"/>
      <c r="F57" s="39"/>
    </row>
    <row r="58" spans="1:6">
      <c r="A58" s="40" t="s">
        <v>102</v>
      </c>
      <c r="B58" s="41" t="s">
        <v>103</v>
      </c>
      <c r="C58" s="81">
        <v>0</v>
      </c>
      <c r="D58" s="43">
        <v>0</v>
      </c>
      <c r="E58" s="38"/>
      <c r="F58" s="39"/>
    </row>
    <row r="59" spans="1:6" ht="15.75" thickBot="1">
      <c r="A59" s="40" t="s">
        <v>104</v>
      </c>
      <c r="B59" s="82" t="s">
        <v>105</v>
      </c>
      <c r="C59" s="42">
        <v>0</v>
      </c>
      <c r="D59" s="50">
        <v>0</v>
      </c>
      <c r="E59" s="51"/>
      <c r="F59" s="52"/>
    </row>
    <row r="60" spans="1:6" ht="15.75" thickBot="1">
      <c r="A60" s="62" t="s">
        <v>106</v>
      </c>
      <c r="B60" s="24" t="s">
        <v>107</v>
      </c>
      <c r="C60" s="83">
        <v>0</v>
      </c>
      <c r="D60" s="84">
        <v>0</v>
      </c>
      <c r="E60" s="64"/>
      <c r="F60" s="55"/>
    </row>
    <row r="61" spans="1:6">
      <c r="A61" s="34" t="s">
        <v>108</v>
      </c>
      <c r="B61" s="35" t="s">
        <v>109</v>
      </c>
      <c r="C61" s="56">
        <v>0</v>
      </c>
      <c r="D61" s="37">
        <v>0</v>
      </c>
      <c r="E61" s="32"/>
      <c r="F61" s="33"/>
    </row>
    <row r="62" spans="1:6">
      <c r="A62" s="40" t="s">
        <v>110</v>
      </c>
      <c r="B62" s="41" t="s">
        <v>111</v>
      </c>
      <c r="C62" s="56">
        <v>0</v>
      </c>
      <c r="D62" s="43">
        <v>0</v>
      </c>
      <c r="E62" s="38"/>
      <c r="F62" s="39"/>
    </row>
    <row r="63" spans="1:6">
      <c r="A63" s="40" t="s">
        <v>112</v>
      </c>
      <c r="B63" s="41" t="s">
        <v>113</v>
      </c>
      <c r="C63" s="57">
        <v>0</v>
      </c>
      <c r="D63" s="43">
        <v>0</v>
      </c>
      <c r="E63" s="38"/>
      <c r="F63" s="39"/>
    </row>
    <row r="64" spans="1:6" ht="15.75" thickBot="1">
      <c r="A64" s="60"/>
      <c r="B64" s="61" t="s">
        <v>114</v>
      </c>
      <c r="C64" s="85">
        <v>0</v>
      </c>
      <c r="D64" s="50">
        <v>0</v>
      </c>
      <c r="E64" s="51"/>
      <c r="F64" s="52"/>
    </row>
    <row r="65" spans="1:6" ht="15.75" thickBot="1">
      <c r="A65" s="62" t="s">
        <v>115</v>
      </c>
      <c r="B65" s="53" t="s">
        <v>116</v>
      </c>
      <c r="C65" s="63">
        <v>0</v>
      </c>
      <c r="D65" s="86">
        <v>0</v>
      </c>
      <c r="E65" s="79"/>
      <c r="F65" s="87"/>
    </row>
    <row r="66" spans="1:6">
      <c r="A66" s="34" t="s">
        <v>117</v>
      </c>
      <c r="B66" s="35" t="s">
        <v>118</v>
      </c>
      <c r="C66" s="88">
        <v>0</v>
      </c>
      <c r="D66" s="89">
        <v>0</v>
      </c>
      <c r="E66" s="32"/>
      <c r="F66" s="33"/>
    </row>
    <row r="67" spans="1:6">
      <c r="A67" s="40" t="s">
        <v>119</v>
      </c>
      <c r="B67" s="41" t="s">
        <v>120</v>
      </c>
      <c r="C67" s="88">
        <v>0</v>
      </c>
      <c r="D67" s="43">
        <v>0</v>
      </c>
      <c r="E67" s="38"/>
      <c r="F67" s="39"/>
    </row>
    <row r="68" spans="1:6">
      <c r="A68" s="40" t="s">
        <v>121</v>
      </c>
      <c r="B68" s="41" t="s">
        <v>122</v>
      </c>
      <c r="C68" s="88">
        <v>0</v>
      </c>
      <c r="D68" s="74">
        <v>0</v>
      </c>
      <c r="E68" s="38"/>
      <c r="F68" s="39"/>
    </row>
    <row r="69" spans="1:6" ht="15.75" thickBot="1">
      <c r="A69" s="60"/>
      <c r="B69" s="61" t="s">
        <v>123</v>
      </c>
      <c r="C69" s="85">
        <v>0</v>
      </c>
      <c r="D69" s="50">
        <v>0</v>
      </c>
      <c r="E69" s="51"/>
      <c r="F69" s="52"/>
    </row>
    <row r="70" spans="1:6" ht="15.75" thickBot="1">
      <c r="A70" s="90"/>
      <c r="B70" s="91" t="s">
        <v>124</v>
      </c>
      <c r="C70" s="92">
        <v>267128</v>
      </c>
      <c r="D70" s="93">
        <v>267128</v>
      </c>
      <c r="E70" s="94"/>
      <c r="F70" s="95"/>
    </row>
    <row r="71" spans="1:6" ht="15.75" thickBot="1">
      <c r="A71" s="90"/>
      <c r="B71" s="91" t="s">
        <v>125</v>
      </c>
      <c r="C71" s="96">
        <v>0</v>
      </c>
      <c r="D71" s="97">
        <v>0</v>
      </c>
      <c r="E71" s="94"/>
      <c r="F71" s="98"/>
    </row>
    <row r="72" spans="1:6" ht="15.75" thickBot="1">
      <c r="A72" s="62"/>
      <c r="B72" s="24" t="s">
        <v>126</v>
      </c>
      <c r="C72" s="92">
        <v>267128</v>
      </c>
      <c r="D72" s="99">
        <v>267128</v>
      </c>
      <c r="E72" s="100"/>
      <c r="F72" s="101"/>
    </row>
    <row r="73" spans="1:6" ht="15.75" thickBot="1">
      <c r="A73" s="62" t="s">
        <v>127</v>
      </c>
      <c r="B73" s="24" t="s">
        <v>128</v>
      </c>
      <c r="C73" s="54">
        <v>121571</v>
      </c>
      <c r="D73" s="99">
        <v>121571</v>
      </c>
      <c r="E73" s="79"/>
      <c r="F73" s="80"/>
    </row>
    <row r="74" spans="1:6" ht="15.75" thickBot="1">
      <c r="A74" s="23" t="s">
        <v>129</v>
      </c>
      <c r="B74" s="24" t="s">
        <v>130</v>
      </c>
      <c r="C74" s="83">
        <v>0</v>
      </c>
      <c r="D74" s="84">
        <v>0</v>
      </c>
      <c r="E74" s="79"/>
      <c r="F74" s="80"/>
    </row>
    <row r="75" spans="1:6" ht="15.75" thickBot="1">
      <c r="A75" s="102" t="s">
        <v>131</v>
      </c>
      <c r="B75" s="53" t="s">
        <v>132</v>
      </c>
      <c r="C75" s="83">
        <v>0</v>
      </c>
      <c r="D75" s="84">
        <v>0</v>
      </c>
      <c r="E75" s="79"/>
      <c r="F75" s="80"/>
    </row>
    <row r="76" spans="1:6">
      <c r="A76" s="34" t="s">
        <v>133</v>
      </c>
      <c r="B76" s="35" t="s">
        <v>134</v>
      </c>
      <c r="C76" s="57">
        <v>0</v>
      </c>
      <c r="D76" s="37">
        <v>0</v>
      </c>
      <c r="E76" s="32"/>
      <c r="F76" s="33"/>
    </row>
    <row r="77" spans="1:6">
      <c r="A77" s="34"/>
      <c r="B77" s="35" t="s">
        <v>135</v>
      </c>
      <c r="C77" s="57">
        <v>0</v>
      </c>
      <c r="D77" s="43">
        <v>0</v>
      </c>
      <c r="E77" s="38"/>
      <c r="F77" s="39"/>
    </row>
    <row r="78" spans="1:6">
      <c r="A78" s="34"/>
      <c r="B78" s="35" t="s">
        <v>136</v>
      </c>
      <c r="C78" s="57">
        <v>0</v>
      </c>
      <c r="D78" s="37">
        <v>0</v>
      </c>
      <c r="E78" s="38"/>
      <c r="F78" s="39"/>
    </row>
    <row r="79" spans="1:6">
      <c r="A79" s="40" t="s">
        <v>137</v>
      </c>
      <c r="B79" s="41" t="s">
        <v>138</v>
      </c>
      <c r="C79" s="57">
        <v>0</v>
      </c>
      <c r="D79" s="43">
        <v>0</v>
      </c>
      <c r="E79" s="38"/>
      <c r="F79" s="39"/>
    </row>
    <row r="80" spans="1:6" ht="15.75" thickBot="1">
      <c r="A80" s="60" t="s">
        <v>139</v>
      </c>
      <c r="B80" s="103" t="s">
        <v>140</v>
      </c>
      <c r="C80" s="57">
        <v>0</v>
      </c>
      <c r="D80" s="50">
        <v>0</v>
      </c>
      <c r="E80" s="51"/>
      <c r="F80" s="52"/>
    </row>
    <row r="81" spans="1:6" ht="15.75" thickBot="1">
      <c r="A81" s="102" t="s">
        <v>141</v>
      </c>
      <c r="B81" s="53" t="s">
        <v>142</v>
      </c>
      <c r="C81" s="83">
        <v>0</v>
      </c>
      <c r="D81" s="104">
        <v>0</v>
      </c>
      <c r="E81" s="105"/>
      <c r="F81" s="106"/>
    </row>
    <row r="82" spans="1:6">
      <c r="A82" s="34" t="s">
        <v>143</v>
      </c>
      <c r="B82" s="35" t="s">
        <v>144</v>
      </c>
      <c r="C82" s="57">
        <v>0</v>
      </c>
      <c r="D82" s="37">
        <v>0</v>
      </c>
      <c r="E82" s="32"/>
      <c r="F82" s="33"/>
    </row>
    <row r="83" spans="1:6">
      <c r="A83" s="40" t="s">
        <v>145</v>
      </c>
      <c r="B83" s="41" t="s">
        <v>146</v>
      </c>
      <c r="C83" s="57">
        <v>0</v>
      </c>
      <c r="D83" s="43">
        <v>0</v>
      </c>
      <c r="E83" s="38"/>
      <c r="F83" s="39"/>
    </row>
    <row r="84" spans="1:6">
      <c r="A84" s="40" t="s">
        <v>147</v>
      </c>
      <c r="B84" s="41" t="s">
        <v>148</v>
      </c>
      <c r="C84" s="57">
        <v>0</v>
      </c>
      <c r="D84" s="43">
        <v>0</v>
      </c>
      <c r="E84" s="38"/>
      <c r="F84" s="39"/>
    </row>
    <row r="85" spans="1:6" ht="15.75" thickBot="1">
      <c r="A85" s="107" t="s">
        <v>149</v>
      </c>
      <c r="B85" s="108" t="s">
        <v>150</v>
      </c>
      <c r="C85" s="109">
        <v>0</v>
      </c>
      <c r="D85" s="110">
        <v>0</v>
      </c>
      <c r="E85" s="111"/>
      <c r="F85" s="112"/>
    </row>
    <row r="86" spans="1:6" ht="15.75" thickBot="1">
      <c r="A86" s="102" t="s">
        <v>151</v>
      </c>
      <c r="B86" s="53" t="s">
        <v>152</v>
      </c>
      <c r="C86" s="113">
        <v>121571</v>
      </c>
      <c r="D86" s="114">
        <v>121571</v>
      </c>
      <c r="E86" s="79"/>
      <c r="F86" s="87"/>
    </row>
    <row r="87" spans="1:6">
      <c r="A87" s="34" t="s">
        <v>153</v>
      </c>
      <c r="B87" s="35" t="s">
        <v>154</v>
      </c>
      <c r="C87" s="115">
        <v>121571</v>
      </c>
      <c r="D87" s="37">
        <v>121571</v>
      </c>
      <c r="E87" s="32"/>
      <c r="F87" s="33"/>
    </row>
    <row r="88" spans="1:6">
      <c r="A88" s="116"/>
      <c r="B88" s="41" t="s">
        <v>155</v>
      </c>
      <c r="C88" s="115">
        <v>17475</v>
      </c>
      <c r="D88" s="43">
        <v>17475</v>
      </c>
      <c r="E88" s="38"/>
      <c r="F88" s="39"/>
    </row>
    <row r="89" spans="1:6">
      <c r="A89" s="116"/>
      <c r="B89" s="117" t="s">
        <v>156</v>
      </c>
      <c r="C89" s="115">
        <v>104096</v>
      </c>
      <c r="D89" s="43">
        <v>104096</v>
      </c>
      <c r="E89" s="38"/>
      <c r="F89" s="39"/>
    </row>
    <row r="90" spans="1:6" ht="15.75" thickBot="1">
      <c r="A90" s="60" t="s">
        <v>157</v>
      </c>
      <c r="B90" s="61" t="s">
        <v>158</v>
      </c>
      <c r="C90" s="57">
        <v>0</v>
      </c>
      <c r="D90" s="50">
        <v>0</v>
      </c>
      <c r="E90" s="51"/>
      <c r="F90" s="52"/>
    </row>
    <row r="91" spans="1:6" ht="15.75" thickBot="1">
      <c r="A91" s="102" t="s">
        <v>159</v>
      </c>
      <c r="B91" s="53" t="s">
        <v>160</v>
      </c>
      <c r="C91" s="83">
        <v>0</v>
      </c>
      <c r="D91" s="104">
        <v>0</v>
      </c>
      <c r="E91" s="105"/>
      <c r="F91" s="106"/>
    </row>
    <row r="92" spans="1:6">
      <c r="A92" s="34" t="s">
        <v>161</v>
      </c>
      <c r="B92" s="35" t="s">
        <v>162</v>
      </c>
      <c r="C92" s="57">
        <v>0</v>
      </c>
      <c r="D92" s="37">
        <v>0</v>
      </c>
      <c r="E92" s="32"/>
      <c r="F92" s="33"/>
    </row>
    <row r="93" spans="1:6">
      <c r="A93" s="40" t="s">
        <v>163</v>
      </c>
      <c r="B93" s="41" t="s">
        <v>164</v>
      </c>
      <c r="C93" s="57">
        <v>0</v>
      </c>
      <c r="D93" s="43">
        <v>0</v>
      </c>
      <c r="E93" s="38"/>
      <c r="F93" s="39"/>
    </row>
    <row r="94" spans="1:6">
      <c r="A94" s="60" t="s">
        <v>165</v>
      </c>
      <c r="B94" s="61" t="s">
        <v>166</v>
      </c>
      <c r="C94" s="85">
        <v>0</v>
      </c>
      <c r="D94" s="43">
        <v>0</v>
      </c>
      <c r="E94" s="38"/>
      <c r="F94" s="39"/>
    </row>
    <row r="95" spans="1:6">
      <c r="A95" s="40" t="s">
        <v>167</v>
      </c>
      <c r="B95" s="41" t="s">
        <v>168</v>
      </c>
      <c r="C95" s="57">
        <v>0</v>
      </c>
      <c r="D95" s="43">
        <v>0</v>
      </c>
      <c r="E95" s="38"/>
      <c r="F95" s="39"/>
    </row>
    <row r="96" spans="1:6">
      <c r="A96" s="40"/>
      <c r="B96" s="41" t="s">
        <v>169</v>
      </c>
      <c r="C96" s="57">
        <v>0</v>
      </c>
      <c r="D96" s="43">
        <v>0</v>
      </c>
      <c r="E96" s="38"/>
      <c r="F96" s="39"/>
    </row>
    <row r="97" spans="1:6" ht="15.75" thickBot="1">
      <c r="A97" s="116"/>
      <c r="B97" s="117" t="s">
        <v>170</v>
      </c>
      <c r="C97" s="118">
        <v>0</v>
      </c>
      <c r="D97" s="50">
        <v>0</v>
      </c>
      <c r="E97" s="51"/>
      <c r="F97" s="52"/>
    </row>
    <row r="98" spans="1:6" ht="15.75" thickBot="1">
      <c r="A98" s="102" t="s">
        <v>171</v>
      </c>
      <c r="B98" s="53" t="s">
        <v>172</v>
      </c>
      <c r="C98" s="83">
        <v>0</v>
      </c>
      <c r="D98" s="104">
        <v>0</v>
      </c>
      <c r="E98" s="105"/>
      <c r="F98" s="106"/>
    </row>
    <row r="99" spans="1:6">
      <c r="A99" s="119" t="s">
        <v>173</v>
      </c>
      <c r="B99" s="35" t="s">
        <v>174</v>
      </c>
      <c r="C99" s="57">
        <v>0</v>
      </c>
      <c r="D99" s="37">
        <v>0</v>
      </c>
      <c r="E99" s="32"/>
      <c r="F99" s="33"/>
    </row>
    <row r="100" spans="1:6">
      <c r="A100" s="120" t="s">
        <v>175</v>
      </c>
      <c r="B100" s="41" t="s">
        <v>176</v>
      </c>
      <c r="C100" s="57">
        <v>0</v>
      </c>
      <c r="D100" s="43">
        <v>0</v>
      </c>
      <c r="E100" s="38"/>
      <c r="F100" s="39"/>
    </row>
    <row r="101" spans="1:6">
      <c r="A101" s="121" t="s">
        <v>177</v>
      </c>
      <c r="B101" s="41" t="s">
        <v>178</v>
      </c>
      <c r="C101" s="57">
        <v>0</v>
      </c>
      <c r="D101" s="43">
        <v>0</v>
      </c>
      <c r="E101" s="38"/>
      <c r="F101" s="39"/>
    </row>
    <row r="102" spans="1:6" ht="15.75" thickBot="1">
      <c r="A102" s="122" t="s">
        <v>179</v>
      </c>
      <c r="B102" s="61" t="s">
        <v>180</v>
      </c>
      <c r="C102" s="57">
        <v>0</v>
      </c>
      <c r="D102" s="50">
        <v>0</v>
      </c>
      <c r="E102" s="51"/>
      <c r="F102" s="52"/>
    </row>
    <row r="103" spans="1:6" ht="15.75" thickBot="1">
      <c r="A103" s="102" t="s">
        <v>181</v>
      </c>
      <c r="B103" s="53" t="s">
        <v>182</v>
      </c>
      <c r="C103" s="123">
        <v>0</v>
      </c>
      <c r="D103" s="104">
        <v>0</v>
      </c>
      <c r="E103" s="105"/>
      <c r="F103" s="106"/>
    </row>
    <row r="104" spans="1:6" ht="15.75" thickBot="1">
      <c r="A104" s="124"/>
      <c r="B104" s="125" t="s">
        <v>183</v>
      </c>
      <c r="C104" s="54">
        <v>388699</v>
      </c>
      <c r="D104" s="126">
        <v>388699</v>
      </c>
      <c r="E104" s="127"/>
      <c r="F104" s="128"/>
    </row>
    <row r="105" spans="1:6">
      <c r="A105" s="129"/>
      <c r="B105" s="130"/>
      <c r="C105" s="131"/>
      <c r="D105" s="132"/>
      <c r="E105" s="132"/>
      <c r="F105" s="132"/>
    </row>
    <row r="106" spans="1:6" ht="15.75" thickBot="1">
      <c r="A106" s="332" t="s">
        <v>184</v>
      </c>
      <c r="B106" s="332"/>
      <c r="C106" s="332"/>
      <c r="D106" s="332"/>
      <c r="E106" s="332"/>
      <c r="F106" s="332"/>
    </row>
    <row r="107" spans="1:6" ht="15.75" thickBot="1">
      <c r="A107" s="333" t="s">
        <v>4</v>
      </c>
      <c r="B107" s="335" t="s">
        <v>185</v>
      </c>
      <c r="C107" s="337" t="s">
        <v>6</v>
      </c>
      <c r="D107" s="339" t="s">
        <v>7</v>
      </c>
      <c r="E107" s="340"/>
      <c r="F107" s="341"/>
    </row>
    <row r="108" spans="1:6" ht="43.5" thickBot="1">
      <c r="A108" s="334"/>
      <c r="B108" s="336"/>
      <c r="C108" s="338"/>
      <c r="D108" s="8" t="s">
        <v>8</v>
      </c>
      <c r="E108" s="9" t="s">
        <v>9</v>
      </c>
      <c r="F108" s="10" t="s">
        <v>10</v>
      </c>
    </row>
    <row r="109" spans="1:6" ht="15.75" thickBot="1">
      <c r="A109" s="62">
        <v>1</v>
      </c>
      <c r="B109" s="133">
        <v>2</v>
      </c>
      <c r="C109" s="134">
        <v>3</v>
      </c>
      <c r="D109" s="135">
        <v>4</v>
      </c>
      <c r="E109" s="136">
        <v>5</v>
      </c>
      <c r="F109" s="137">
        <v>6</v>
      </c>
    </row>
    <row r="110" spans="1:6" ht="15.75" thickBot="1">
      <c r="A110" s="17" t="s">
        <v>186</v>
      </c>
      <c r="B110" s="138" t="s">
        <v>187</v>
      </c>
      <c r="C110" s="139">
        <v>311191</v>
      </c>
      <c r="D110" s="140">
        <v>311191</v>
      </c>
      <c r="E110" s="141"/>
      <c r="F110" s="142"/>
    </row>
    <row r="111" spans="1:6">
      <c r="A111" s="65" t="s">
        <v>188</v>
      </c>
      <c r="B111" s="143" t="s">
        <v>189</v>
      </c>
      <c r="C111" s="144">
        <v>61680</v>
      </c>
      <c r="D111" s="145">
        <v>61680</v>
      </c>
      <c r="E111" s="146"/>
      <c r="F111" s="147"/>
    </row>
    <row r="112" spans="1:6">
      <c r="A112" s="40" t="s">
        <v>190</v>
      </c>
      <c r="B112" s="148" t="s">
        <v>191</v>
      </c>
      <c r="C112" s="77">
        <v>12392</v>
      </c>
      <c r="D112" s="149">
        <v>12392</v>
      </c>
      <c r="E112" s="150"/>
      <c r="F112" s="151"/>
    </row>
    <row r="113" spans="1:6">
      <c r="A113" s="40" t="s">
        <v>192</v>
      </c>
      <c r="B113" s="148" t="s">
        <v>193</v>
      </c>
      <c r="C113" s="77">
        <v>64067</v>
      </c>
      <c r="D113" s="149">
        <v>64067</v>
      </c>
      <c r="E113" s="152"/>
      <c r="F113" s="153"/>
    </row>
    <row r="114" spans="1:6">
      <c r="A114" s="40" t="s">
        <v>194</v>
      </c>
      <c r="B114" s="154" t="s">
        <v>195</v>
      </c>
      <c r="C114" s="77">
        <v>875</v>
      </c>
      <c r="D114" s="149">
        <v>875</v>
      </c>
      <c r="E114" s="152"/>
      <c r="F114" s="153"/>
    </row>
    <row r="115" spans="1:6">
      <c r="A115" s="40" t="s">
        <v>196</v>
      </c>
      <c r="B115" s="148" t="s">
        <v>197</v>
      </c>
      <c r="C115" s="56">
        <v>0</v>
      </c>
      <c r="D115" s="149">
        <v>0</v>
      </c>
      <c r="E115" s="152"/>
      <c r="F115" s="153"/>
    </row>
    <row r="116" spans="1:6">
      <c r="A116" s="40" t="s">
        <v>198</v>
      </c>
      <c r="B116" s="155" t="s">
        <v>199</v>
      </c>
      <c r="C116" s="56">
        <v>0</v>
      </c>
      <c r="D116" s="149">
        <v>0</v>
      </c>
      <c r="E116" s="152"/>
      <c r="F116" s="153"/>
    </row>
    <row r="117" spans="1:6">
      <c r="A117" s="40" t="s">
        <v>200</v>
      </c>
      <c r="B117" s="148" t="s">
        <v>201</v>
      </c>
      <c r="C117" s="56">
        <v>0</v>
      </c>
      <c r="D117" s="149">
        <v>0</v>
      </c>
      <c r="E117" s="152"/>
      <c r="F117" s="153"/>
    </row>
    <row r="118" spans="1:6">
      <c r="A118" s="40" t="s">
        <v>202</v>
      </c>
      <c r="B118" s="148" t="s">
        <v>203</v>
      </c>
      <c r="C118" s="56">
        <v>0</v>
      </c>
      <c r="D118" s="149">
        <v>0</v>
      </c>
      <c r="E118" s="152"/>
      <c r="F118" s="153"/>
    </row>
    <row r="119" spans="1:6">
      <c r="A119" s="40" t="s">
        <v>204</v>
      </c>
      <c r="B119" s="155" t="s">
        <v>205</v>
      </c>
      <c r="C119" s="77">
        <v>10418</v>
      </c>
      <c r="D119" s="149">
        <v>10418</v>
      </c>
      <c r="E119" s="152"/>
      <c r="F119" s="153"/>
    </row>
    <row r="120" spans="1:6">
      <c r="A120" s="40" t="s">
        <v>206</v>
      </c>
      <c r="B120" s="155" t="s">
        <v>207</v>
      </c>
      <c r="C120" s="56">
        <v>0</v>
      </c>
      <c r="D120" s="149">
        <v>0</v>
      </c>
      <c r="E120" s="152"/>
      <c r="F120" s="153"/>
    </row>
    <row r="121" spans="1:6">
      <c r="A121" s="40" t="s">
        <v>208</v>
      </c>
      <c r="B121" s="148" t="s">
        <v>209</v>
      </c>
      <c r="C121" s="56">
        <v>0</v>
      </c>
      <c r="D121" s="149">
        <v>0</v>
      </c>
      <c r="E121" s="152"/>
      <c r="F121" s="153"/>
    </row>
    <row r="122" spans="1:6">
      <c r="A122" s="116" t="s">
        <v>210</v>
      </c>
      <c r="B122" s="156" t="s">
        <v>211</v>
      </c>
      <c r="C122" s="56">
        <v>0</v>
      </c>
      <c r="D122" s="149">
        <v>0</v>
      </c>
      <c r="E122" s="152"/>
      <c r="F122" s="153"/>
    </row>
    <row r="123" spans="1:6">
      <c r="A123" s="40" t="s">
        <v>212</v>
      </c>
      <c r="B123" s="156" t="s">
        <v>213</v>
      </c>
      <c r="C123" s="56">
        <v>0</v>
      </c>
      <c r="D123" s="149">
        <v>0</v>
      </c>
      <c r="E123" s="152"/>
      <c r="F123" s="153"/>
    </row>
    <row r="124" spans="1:6">
      <c r="A124" s="40" t="s">
        <v>214</v>
      </c>
      <c r="B124" s="156" t="s">
        <v>215</v>
      </c>
      <c r="C124" s="56">
        <v>0</v>
      </c>
      <c r="D124" s="149">
        <v>0</v>
      </c>
      <c r="E124" s="152"/>
      <c r="F124" s="153"/>
    </row>
    <row r="125" spans="1:6">
      <c r="A125" s="40" t="s">
        <v>216</v>
      </c>
      <c r="B125" s="148" t="s">
        <v>217</v>
      </c>
      <c r="C125" s="77">
        <v>24908</v>
      </c>
      <c r="D125" s="149">
        <v>24908</v>
      </c>
      <c r="E125" s="152"/>
      <c r="F125" s="153"/>
    </row>
    <row r="126" spans="1:6" ht="15.75" thickBot="1">
      <c r="A126" s="40" t="s">
        <v>218</v>
      </c>
      <c r="B126" s="148" t="s">
        <v>219</v>
      </c>
      <c r="C126" s="77">
        <v>136851</v>
      </c>
      <c r="D126" s="157">
        <v>136851</v>
      </c>
      <c r="E126" s="158"/>
      <c r="F126" s="159"/>
    </row>
    <row r="127" spans="1:6" ht="15.75" thickBot="1">
      <c r="A127" s="62" t="s">
        <v>43</v>
      </c>
      <c r="B127" s="160" t="s">
        <v>220</v>
      </c>
      <c r="C127" s="54">
        <v>3169</v>
      </c>
      <c r="D127" s="126">
        <v>3169</v>
      </c>
      <c r="E127" s="141"/>
      <c r="F127" s="161"/>
    </row>
    <row r="128" spans="1:6">
      <c r="A128" s="34" t="s">
        <v>45</v>
      </c>
      <c r="B128" s="148" t="s">
        <v>221</v>
      </c>
      <c r="C128" s="77">
        <v>3169</v>
      </c>
      <c r="D128" s="145">
        <v>3169</v>
      </c>
      <c r="E128" s="146"/>
      <c r="F128" s="162"/>
    </row>
    <row r="129" spans="1:6">
      <c r="A129" s="34" t="s">
        <v>222</v>
      </c>
      <c r="B129" s="148" t="s">
        <v>223</v>
      </c>
      <c r="C129" s="56">
        <v>0</v>
      </c>
      <c r="D129" s="149">
        <v>0</v>
      </c>
      <c r="E129" s="152"/>
      <c r="F129" s="153"/>
    </row>
    <row r="130" spans="1:6">
      <c r="A130" s="34"/>
      <c r="B130" s="156" t="s">
        <v>224</v>
      </c>
      <c r="C130" s="56">
        <v>0</v>
      </c>
      <c r="D130" s="149">
        <v>0</v>
      </c>
      <c r="E130" s="152"/>
      <c r="F130" s="153"/>
    </row>
    <row r="131" spans="1:6">
      <c r="A131" s="34" t="s">
        <v>47</v>
      </c>
      <c r="B131" s="156" t="s">
        <v>225</v>
      </c>
      <c r="C131" s="56">
        <v>0</v>
      </c>
      <c r="D131" s="149">
        <v>0</v>
      </c>
      <c r="E131" s="152"/>
      <c r="F131" s="153"/>
    </row>
    <row r="132" spans="1:6">
      <c r="A132" s="34"/>
      <c r="B132" s="156" t="s">
        <v>226</v>
      </c>
      <c r="C132" s="56">
        <v>0</v>
      </c>
      <c r="D132" s="149">
        <v>0</v>
      </c>
      <c r="E132" s="152"/>
      <c r="F132" s="153"/>
    </row>
    <row r="133" spans="1:6">
      <c r="A133" s="34" t="s">
        <v>49</v>
      </c>
      <c r="B133" s="163" t="s">
        <v>199</v>
      </c>
      <c r="C133" s="56">
        <v>0</v>
      </c>
      <c r="D133" s="149">
        <v>0</v>
      </c>
      <c r="E133" s="152"/>
      <c r="F133" s="153"/>
    </row>
    <row r="134" spans="1:6">
      <c r="A134" s="34" t="s">
        <v>51</v>
      </c>
      <c r="B134" s="164" t="s">
        <v>201</v>
      </c>
      <c r="C134" s="56">
        <v>0</v>
      </c>
      <c r="D134" s="149">
        <v>0</v>
      </c>
      <c r="E134" s="152"/>
      <c r="F134" s="153"/>
    </row>
    <row r="135" spans="1:6">
      <c r="A135" s="34" t="s">
        <v>53</v>
      </c>
      <c r="B135" s="148" t="s">
        <v>203</v>
      </c>
      <c r="C135" s="56">
        <v>0</v>
      </c>
      <c r="D135" s="149">
        <v>0</v>
      </c>
      <c r="E135" s="152"/>
      <c r="F135" s="153"/>
    </row>
    <row r="136" spans="1:6">
      <c r="A136" s="34" t="s">
        <v>55</v>
      </c>
      <c r="B136" s="148" t="s">
        <v>227</v>
      </c>
      <c r="C136" s="56">
        <v>0</v>
      </c>
      <c r="D136" s="149">
        <v>0</v>
      </c>
      <c r="E136" s="152"/>
      <c r="F136" s="153"/>
    </row>
    <row r="137" spans="1:6">
      <c r="A137" s="40" t="s">
        <v>228</v>
      </c>
      <c r="B137" s="148" t="s">
        <v>229</v>
      </c>
      <c r="C137" s="57">
        <v>0</v>
      </c>
      <c r="D137" s="149">
        <v>0</v>
      </c>
      <c r="E137" s="152"/>
      <c r="F137" s="153"/>
    </row>
    <row r="138" spans="1:6">
      <c r="A138" s="34" t="s">
        <v>230</v>
      </c>
      <c r="B138" s="148" t="s">
        <v>209</v>
      </c>
      <c r="C138" s="56">
        <v>0</v>
      </c>
      <c r="D138" s="149">
        <v>0</v>
      </c>
      <c r="E138" s="152"/>
      <c r="F138" s="153"/>
    </row>
    <row r="139" spans="1:6">
      <c r="A139" s="34" t="s">
        <v>231</v>
      </c>
      <c r="B139" s="148" t="s">
        <v>232</v>
      </c>
      <c r="C139" s="56">
        <v>0</v>
      </c>
      <c r="D139" s="149">
        <v>0</v>
      </c>
      <c r="E139" s="152"/>
      <c r="F139" s="153"/>
    </row>
    <row r="140" spans="1:6" ht="15.75" thickBot="1">
      <c r="A140" s="40" t="s">
        <v>233</v>
      </c>
      <c r="B140" s="148" t="s">
        <v>234</v>
      </c>
      <c r="C140" s="56">
        <v>0</v>
      </c>
      <c r="D140" s="149">
        <v>0</v>
      </c>
      <c r="E140" s="152"/>
      <c r="F140" s="153"/>
    </row>
    <row r="141" spans="1:6" ht="15.75" thickBot="1">
      <c r="A141" s="62"/>
      <c r="B141" s="24" t="s">
        <v>235</v>
      </c>
      <c r="C141" s="54">
        <v>314360</v>
      </c>
      <c r="D141" s="126">
        <v>314360</v>
      </c>
      <c r="E141" s="141"/>
      <c r="F141" s="142"/>
    </row>
    <row r="142" spans="1:6" ht="15.75" thickBot="1">
      <c r="A142" s="62" t="s">
        <v>56</v>
      </c>
      <c r="B142" s="24" t="s">
        <v>236</v>
      </c>
      <c r="C142" s="54">
        <v>74339</v>
      </c>
      <c r="D142" s="165">
        <v>74339</v>
      </c>
      <c r="E142" s="166"/>
      <c r="F142" s="167"/>
    </row>
    <row r="143" spans="1:6" ht="15.75" thickBot="1">
      <c r="A143" s="23" t="s">
        <v>237</v>
      </c>
      <c r="B143" s="24" t="s">
        <v>238</v>
      </c>
      <c r="C143" s="83">
        <v>0</v>
      </c>
      <c r="D143" s="168">
        <v>0</v>
      </c>
      <c r="E143" s="166"/>
      <c r="F143" s="167"/>
    </row>
    <row r="144" spans="1:6" ht="15.75" thickBot="1">
      <c r="A144" s="62" t="s">
        <v>131</v>
      </c>
      <c r="B144" s="24" t="s">
        <v>239</v>
      </c>
      <c r="C144" s="169">
        <v>0</v>
      </c>
      <c r="D144" s="170">
        <v>0</v>
      </c>
      <c r="E144" s="166"/>
      <c r="F144" s="167"/>
    </row>
    <row r="145" spans="1:6">
      <c r="A145" s="34" t="s">
        <v>240</v>
      </c>
      <c r="B145" s="171" t="s">
        <v>241</v>
      </c>
      <c r="C145" s="172">
        <v>0</v>
      </c>
      <c r="D145" s="145">
        <v>0</v>
      </c>
      <c r="E145" s="173"/>
      <c r="F145" s="162"/>
    </row>
    <row r="146" spans="1:6">
      <c r="A146" s="34" t="s">
        <v>242</v>
      </c>
      <c r="B146" s="171" t="s">
        <v>243</v>
      </c>
      <c r="C146" s="172">
        <v>0</v>
      </c>
      <c r="D146" s="149">
        <v>0</v>
      </c>
      <c r="E146" s="152"/>
      <c r="F146" s="153"/>
    </row>
    <row r="147" spans="1:6" ht="15.75" thickBot="1">
      <c r="A147" s="34" t="s">
        <v>244</v>
      </c>
      <c r="B147" s="171" t="s">
        <v>245</v>
      </c>
      <c r="C147" s="172">
        <v>0</v>
      </c>
      <c r="D147" s="157">
        <v>0</v>
      </c>
      <c r="E147" s="158"/>
      <c r="F147" s="159"/>
    </row>
    <row r="148" spans="1:6" ht="15.75" thickBot="1">
      <c r="A148" s="62" t="s">
        <v>141</v>
      </c>
      <c r="B148" s="24" t="s">
        <v>246</v>
      </c>
      <c r="C148" s="83">
        <v>0</v>
      </c>
      <c r="D148" s="168">
        <v>0</v>
      </c>
      <c r="E148" s="166"/>
      <c r="F148" s="167"/>
    </row>
    <row r="149" spans="1:6">
      <c r="A149" s="34" t="s">
        <v>247</v>
      </c>
      <c r="B149" s="171" t="s">
        <v>248</v>
      </c>
      <c r="C149" s="172">
        <v>0</v>
      </c>
      <c r="D149" s="145">
        <v>0</v>
      </c>
      <c r="E149" s="173"/>
      <c r="F149" s="162"/>
    </row>
    <row r="150" spans="1:6">
      <c r="A150" s="34" t="s">
        <v>249</v>
      </c>
      <c r="B150" s="171" t="s">
        <v>250</v>
      </c>
      <c r="C150" s="172">
        <v>0</v>
      </c>
      <c r="D150" s="149">
        <v>0</v>
      </c>
      <c r="E150" s="152"/>
      <c r="F150" s="153"/>
    </row>
    <row r="151" spans="1:6">
      <c r="A151" s="34" t="s">
        <v>251</v>
      </c>
      <c r="B151" s="171" t="s">
        <v>252</v>
      </c>
      <c r="C151" s="172">
        <v>0</v>
      </c>
      <c r="D151" s="149">
        <v>0</v>
      </c>
      <c r="E151" s="152"/>
      <c r="F151" s="153"/>
    </row>
    <row r="152" spans="1:6">
      <c r="A152" s="34" t="s">
        <v>253</v>
      </c>
      <c r="B152" s="171" t="s">
        <v>254</v>
      </c>
      <c r="C152" s="172">
        <v>0</v>
      </c>
      <c r="D152" s="149">
        <v>0</v>
      </c>
      <c r="E152" s="152"/>
      <c r="F152" s="153"/>
    </row>
    <row r="153" spans="1:6">
      <c r="A153" s="40" t="s">
        <v>255</v>
      </c>
      <c r="B153" s="174" t="s">
        <v>256</v>
      </c>
      <c r="C153" s="172">
        <v>0</v>
      </c>
      <c r="D153" s="149">
        <v>0</v>
      </c>
      <c r="E153" s="152"/>
      <c r="F153" s="153"/>
    </row>
    <row r="154" spans="1:6" ht="15.75" thickBot="1">
      <c r="A154" s="116" t="s">
        <v>257</v>
      </c>
      <c r="B154" s="175" t="s">
        <v>258</v>
      </c>
      <c r="C154" s="176">
        <v>0</v>
      </c>
      <c r="D154" s="157">
        <v>0</v>
      </c>
      <c r="E154" s="158"/>
      <c r="F154" s="159"/>
    </row>
    <row r="155" spans="1:6" ht="15.75" thickBot="1">
      <c r="A155" s="62" t="s">
        <v>151</v>
      </c>
      <c r="B155" s="24" t="s">
        <v>259</v>
      </c>
      <c r="C155" s="113">
        <v>74339</v>
      </c>
      <c r="D155" s="170">
        <v>74339</v>
      </c>
      <c r="E155" s="177"/>
      <c r="F155" s="161"/>
    </row>
    <row r="156" spans="1:6">
      <c r="A156" s="34" t="s">
        <v>260</v>
      </c>
      <c r="B156" s="171" t="s">
        <v>261</v>
      </c>
      <c r="C156" s="178">
        <v>6308</v>
      </c>
      <c r="D156" s="145">
        <v>6308</v>
      </c>
      <c r="E156" s="173"/>
      <c r="F156" s="162"/>
    </row>
    <row r="157" spans="1:6">
      <c r="A157" s="34" t="s">
        <v>262</v>
      </c>
      <c r="B157" s="171" t="s">
        <v>263</v>
      </c>
      <c r="C157" s="172">
        <v>0</v>
      </c>
      <c r="D157" s="149">
        <v>0</v>
      </c>
      <c r="E157" s="152"/>
      <c r="F157" s="153"/>
    </row>
    <row r="158" spans="1:6">
      <c r="A158" s="34" t="s">
        <v>264</v>
      </c>
      <c r="B158" s="171" t="s">
        <v>265</v>
      </c>
      <c r="C158" s="178">
        <v>68031</v>
      </c>
      <c r="D158" s="149">
        <v>68031</v>
      </c>
      <c r="E158" s="152"/>
      <c r="F158" s="153"/>
    </row>
    <row r="159" spans="1:6">
      <c r="A159" s="34" t="s">
        <v>266</v>
      </c>
      <c r="B159" s="171" t="s">
        <v>267</v>
      </c>
      <c r="C159" s="172">
        <v>0</v>
      </c>
      <c r="D159" s="149">
        <v>0</v>
      </c>
      <c r="E159" s="152"/>
      <c r="F159" s="153"/>
    </row>
    <row r="160" spans="1:6">
      <c r="A160" s="40" t="s">
        <v>268</v>
      </c>
      <c r="B160" s="174" t="s">
        <v>269</v>
      </c>
      <c r="C160" s="172">
        <v>0</v>
      </c>
      <c r="D160" s="149">
        <v>0</v>
      </c>
      <c r="E160" s="152"/>
      <c r="F160" s="153"/>
    </row>
    <row r="161" spans="1:6" ht="15.75" thickBot="1">
      <c r="A161" s="116" t="s">
        <v>270</v>
      </c>
      <c r="B161" s="175" t="s">
        <v>271</v>
      </c>
      <c r="C161" s="176">
        <v>0</v>
      </c>
      <c r="D161" s="179">
        <v>0</v>
      </c>
      <c r="E161" s="158"/>
      <c r="F161" s="159"/>
    </row>
    <row r="162" spans="1:6" ht="15.75" thickBot="1">
      <c r="A162" s="23" t="s">
        <v>60</v>
      </c>
      <c r="B162" s="24" t="s">
        <v>272</v>
      </c>
      <c r="C162" s="180">
        <v>0</v>
      </c>
      <c r="D162" s="168">
        <v>0</v>
      </c>
      <c r="E162" s="166"/>
      <c r="F162" s="167"/>
    </row>
    <row r="163" spans="1:6">
      <c r="A163" s="34" t="s">
        <v>273</v>
      </c>
      <c r="B163" s="171" t="s">
        <v>274</v>
      </c>
      <c r="C163" s="172">
        <v>0</v>
      </c>
      <c r="D163" s="145">
        <v>0</v>
      </c>
      <c r="E163" s="173"/>
      <c r="F163" s="162"/>
    </row>
    <row r="164" spans="1:6">
      <c r="A164" s="34" t="s">
        <v>275</v>
      </c>
      <c r="B164" s="171" t="s">
        <v>276</v>
      </c>
      <c r="C164" s="172">
        <v>0</v>
      </c>
      <c r="D164" s="149">
        <v>0</v>
      </c>
      <c r="E164" s="152"/>
      <c r="F164" s="153"/>
    </row>
    <row r="165" spans="1:6">
      <c r="A165" s="34" t="s">
        <v>277</v>
      </c>
      <c r="B165" s="171" t="s">
        <v>278</v>
      </c>
      <c r="C165" s="172">
        <v>0</v>
      </c>
      <c r="D165" s="149">
        <v>0</v>
      </c>
      <c r="E165" s="152"/>
      <c r="F165" s="153"/>
    </row>
    <row r="166" spans="1:6" ht="15.75" thickBot="1">
      <c r="A166" s="107" t="s">
        <v>279</v>
      </c>
      <c r="B166" s="181" t="s">
        <v>280</v>
      </c>
      <c r="C166" s="172">
        <v>0</v>
      </c>
      <c r="D166" s="157">
        <v>0</v>
      </c>
      <c r="E166" s="158"/>
      <c r="F166" s="159"/>
    </row>
    <row r="167" spans="1:6" ht="15.75" thickBot="1">
      <c r="A167" s="124"/>
      <c r="B167" s="182" t="s">
        <v>281</v>
      </c>
      <c r="C167" s="183">
        <v>388699</v>
      </c>
      <c r="D167" s="184">
        <v>388699</v>
      </c>
      <c r="E167" s="185"/>
      <c r="F167" s="186"/>
    </row>
    <row r="168" spans="1:6">
      <c r="A168" s="187"/>
      <c r="B168" s="188"/>
      <c r="C168" s="189"/>
      <c r="D168" s="132"/>
      <c r="E168" s="132"/>
      <c r="F168" s="132"/>
    </row>
    <row r="169" spans="1:6">
      <c r="A169" s="342" t="s">
        <v>282</v>
      </c>
      <c r="B169" s="343"/>
      <c r="C169" s="343"/>
      <c r="D169" s="343"/>
      <c r="E169" s="343"/>
      <c r="F169" s="343"/>
    </row>
    <row r="170" spans="1:6" ht="15.75" thickBot="1">
      <c r="A170" s="330"/>
      <c r="B170" s="331"/>
      <c r="C170" s="190"/>
      <c r="D170" s="191"/>
      <c r="E170" s="191"/>
      <c r="F170" s="190" t="s">
        <v>3</v>
      </c>
    </row>
    <row r="171" spans="1:6" ht="29.25" thickBot="1">
      <c r="A171" s="62">
        <v>1</v>
      </c>
      <c r="B171" s="192" t="s">
        <v>283</v>
      </c>
      <c r="C171" s="193">
        <f>C72-C141</f>
        <v>-47232</v>
      </c>
      <c r="D171" s="194">
        <f>D72-D141</f>
        <v>-47232</v>
      </c>
      <c r="E171" s="127">
        <f>+E72-E141</f>
        <v>0</v>
      </c>
      <c r="F171" s="128">
        <f>+F72-F141</f>
        <v>0</v>
      </c>
    </row>
    <row r="172" spans="1:6" ht="29.25" thickBot="1">
      <c r="A172" s="62" t="s">
        <v>43</v>
      </c>
      <c r="B172" s="192" t="s">
        <v>284</v>
      </c>
      <c r="C172" s="193">
        <f>+C73-C142</f>
        <v>47232</v>
      </c>
      <c r="D172" s="194">
        <f>D73-D142</f>
        <v>47232</v>
      </c>
      <c r="E172" s="195">
        <f>E74-E142</f>
        <v>0</v>
      </c>
      <c r="F172" s="87">
        <f>F74-F142</f>
        <v>0</v>
      </c>
    </row>
    <row r="177" spans="4:4">
      <c r="D177" s="4">
        <f>C104-C167</f>
        <v>0</v>
      </c>
    </row>
  </sheetData>
  <mergeCells count="14">
    <mergeCell ref="A2:F2"/>
    <mergeCell ref="A3:F3"/>
    <mergeCell ref="A5:F5"/>
    <mergeCell ref="A8:A9"/>
    <mergeCell ref="B8:B9"/>
    <mergeCell ref="C8:C9"/>
    <mergeCell ref="D8:F8"/>
    <mergeCell ref="A170:B170"/>
    <mergeCell ref="A106:F106"/>
    <mergeCell ref="A107:A108"/>
    <mergeCell ref="B107:B108"/>
    <mergeCell ref="C107:C108"/>
    <mergeCell ref="D107:F107"/>
    <mergeCell ref="A169:F1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0"/>
  <sheetViews>
    <sheetView tabSelected="1" workbookViewId="0">
      <selection activeCell="B1" sqref="B1:E1"/>
    </sheetView>
  </sheetViews>
  <sheetFormatPr defaultRowHeight="15"/>
  <cols>
    <col min="1" max="1" width="4" style="235" bestFit="1" customWidth="1"/>
    <col min="2" max="2" width="81.28515625" style="235" bestFit="1" customWidth="1"/>
    <col min="3" max="3" width="8" style="235" customWidth="1"/>
    <col min="4" max="4" width="13.140625" style="235" customWidth="1"/>
    <col min="5" max="5" width="19" style="235" customWidth="1"/>
    <col min="7" max="7" width="5.5703125" customWidth="1"/>
    <col min="9" max="9" width="17" customWidth="1"/>
    <col min="10" max="10" width="16.42578125" customWidth="1"/>
  </cols>
  <sheetData>
    <row r="1" spans="1:7">
      <c r="A1" s="325"/>
      <c r="B1" s="355" t="s">
        <v>819</v>
      </c>
      <c r="C1" s="355"/>
      <c r="D1" s="355"/>
      <c r="E1" s="356"/>
      <c r="F1" s="302"/>
      <c r="G1" s="302"/>
    </row>
    <row r="2" spans="1:7" ht="15.75" customHeight="1">
      <c r="A2" s="357" t="s">
        <v>810</v>
      </c>
      <c r="B2" s="358"/>
      <c r="C2" s="358"/>
      <c r="D2" s="358"/>
      <c r="E2" s="359"/>
    </row>
    <row r="3" spans="1:7" ht="15" customHeight="1">
      <c r="A3" s="360" t="s">
        <v>816</v>
      </c>
      <c r="B3" s="361"/>
      <c r="C3" s="361"/>
      <c r="D3" s="361"/>
      <c r="E3" s="362"/>
    </row>
    <row r="4" spans="1:7" ht="15" customHeight="1">
      <c r="A4" s="363" t="s">
        <v>289</v>
      </c>
      <c r="B4" s="364"/>
      <c r="C4" s="364"/>
      <c r="D4" s="364"/>
      <c r="E4" s="365"/>
    </row>
    <row r="5" spans="1:7">
      <c r="A5" s="350" t="s">
        <v>290</v>
      </c>
      <c r="B5" s="196" t="s">
        <v>291</v>
      </c>
      <c r="C5" s="352" t="s">
        <v>292</v>
      </c>
      <c r="D5" s="197" t="s">
        <v>293</v>
      </c>
      <c r="E5" s="197" t="s">
        <v>293</v>
      </c>
    </row>
    <row r="6" spans="1:7">
      <c r="A6" s="351"/>
      <c r="B6" s="196" t="s">
        <v>294</v>
      </c>
      <c r="C6" s="353"/>
      <c r="D6" s="196" t="s">
        <v>295</v>
      </c>
      <c r="E6" s="196" t="s">
        <v>777</v>
      </c>
    </row>
    <row r="7" spans="1:7">
      <c r="A7" s="198" t="s">
        <v>296</v>
      </c>
      <c r="B7" s="199" t="s">
        <v>17</v>
      </c>
      <c r="C7" s="200" t="s">
        <v>297</v>
      </c>
      <c r="D7" s="201">
        <v>71453850</v>
      </c>
      <c r="E7" s="201">
        <v>71578412</v>
      </c>
    </row>
    <row r="8" spans="1:7">
      <c r="A8" s="198" t="s">
        <v>298</v>
      </c>
      <c r="B8" s="202" t="s">
        <v>299</v>
      </c>
      <c r="C8" s="200" t="s">
        <v>300</v>
      </c>
      <c r="D8" s="201">
        <v>51287168</v>
      </c>
      <c r="E8" s="201">
        <v>51182635</v>
      </c>
    </row>
    <row r="9" spans="1:7" ht="25.5">
      <c r="A9" s="198" t="s">
        <v>301</v>
      </c>
      <c r="B9" s="202" t="s">
        <v>302</v>
      </c>
      <c r="C9" s="200" t="s">
        <v>303</v>
      </c>
      <c r="D9" s="201">
        <v>49376142</v>
      </c>
      <c r="E9" s="201">
        <v>49640613</v>
      </c>
    </row>
    <row r="10" spans="1:7">
      <c r="A10" s="198" t="s">
        <v>304</v>
      </c>
      <c r="B10" s="202" t="s">
        <v>305</v>
      </c>
      <c r="C10" s="200" t="s">
        <v>306</v>
      </c>
      <c r="D10" s="201">
        <v>3446080</v>
      </c>
      <c r="E10" s="201">
        <v>3749647</v>
      </c>
    </row>
    <row r="11" spans="1:7">
      <c r="A11" s="198" t="s">
        <v>307</v>
      </c>
      <c r="B11" s="202" t="s">
        <v>308</v>
      </c>
      <c r="C11" s="200" t="s">
        <v>309</v>
      </c>
      <c r="D11" s="201">
        <f>'[1]5'!D24</f>
        <v>0</v>
      </c>
      <c r="E11" s="201">
        <v>11109506</v>
      </c>
    </row>
    <row r="12" spans="1:7">
      <c r="A12" s="198" t="s">
        <v>310</v>
      </c>
      <c r="B12" s="202" t="s">
        <v>28</v>
      </c>
      <c r="C12" s="200" t="s">
        <v>311</v>
      </c>
      <c r="D12" s="201">
        <v>0</v>
      </c>
      <c r="E12" s="201">
        <v>0</v>
      </c>
    </row>
    <row r="13" spans="1:7">
      <c r="A13" s="198" t="s">
        <v>312</v>
      </c>
      <c r="B13" s="202" t="s">
        <v>313</v>
      </c>
      <c r="C13" s="200" t="s">
        <v>314</v>
      </c>
      <c r="D13" s="203">
        <f>SUM(D7:D12)</f>
        <v>175563240</v>
      </c>
      <c r="E13" s="203">
        <f>SUM(E7:E12)</f>
        <v>187260813</v>
      </c>
    </row>
    <row r="14" spans="1:7">
      <c r="A14" s="198" t="s">
        <v>315</v>
      </c>
      <c r="B14" s="202" t="s">
        <v>32</v>
      </c>
      <c r="C14" s="200" t="s">
        <v>316</v>
      </c>
      <c r="D14" s="201">
        <v>0</v>
      </c>
      <c r="E14" s="201">
        <v>0</v>
      </c>
    </row>
    <row r="15" spans="1:7" ht="25.5">
      <c r="A15" s="198" t="s">
        <v>317</v>
      </c>
      <c r="B15" s="202" t="s">
        <v>318</v>
      </c>
      <c r="C15" s="200" t="s">
        <v>319</v>
      </c>
      <c r="D15" s="201">
        <v>0</v>
      </c>
      <c r="E15" s="201">
        <v>0</v>
      </c>
    </row>
    <row r="16" spans="1:7" ht="25.5">
      <c r="A16" s="198" t="s">
        <v>320</v>
      </c>
      <c r="B16" s="202" t="s">
        <v>321</v>
      </c>
      <c r="C16" s="200" t="s">
        <v>322</v>
      </c>
      <c r="D16" s="201">
        <v>0</v>
      </c>
      <c r="E16" s="201">
        <v>0</v>
      </c>
    </row>
    <row r="17" spans="1:5" ht="25.5">
      <c r="A17" s="198" t="s">
        <v>323</v>
      </c>
      <c r="B17" s="202" t="s">
        <v>324</v>
      </c>
      <c r="C17" s="200" t="s">
        <v>325</v>
      </c>
      <c r="D17" s="201">
        <v>0</v>
      </c>
      <c r="E17" s="201">
        <v>0</v>
      </c>
    </row>
    <row r="18" spans="1:5">
      <c r="A18" s="198" t="s">
        <v>326</v>
      </c>
      <c r="B18" s="202" t="s">
        <v>327</v>
      </c>
      <c r="C18" s="200" t="s">
        <v>328</v>
      </c>
      <c r="D18" s="201">
        <v>46475385</v>
      </c>
      <c r="E18" s="201">
        <v>61196878</v>
      </c>
    </row>
    <row r="19" spans="1:5">
      <c r="A19" s="204" t="s">
        <v>329</v>
      </c>
      <c r="B19" s="205" t="s">
        <v>330</v>
      </c>
      <c r="C19" s="206" t="s">
        <v>331</v>
      </c>
      <c r="D19" s="203">
        <f>SUM(D13:D18)</f>
        <v>222038625</v>
      </c>
      <c r="E19" s="203">
        <f t="shared" ref="E19" si="0">SUM(E13:E18)</f>
        <v>248457691</v>
      </c>
    </row>
    <row r="20" spans="1:5">
      <c r="A20" s="198" t="s">
        <v>332</v>
      </c>
      <c r="B20" s="202" t="s">
        <v>46</v>
      </c>
      <c r="C20" s="200" t="s">
        <v>333</v>
      </c>
      <c r="D20" s="201">
        <v>0</v>
      </c>
      <c r="E20" s="201">
        <v>14984064</v>
      </c>
    </row>
    <row r="21" spans="1:5" ht="25.5">
      <c r="A21" s="198" t="s">
        <v>334</v>
      </c>
      <c r="B21" s="202" t="s">
        <v>335</v>
      </c>
      <c r="C21" s="200" t="s">
        <v>336</v>
      </c>
      <c r="D21" s="201">
        <v>0</v>
      </c>
      <c r="E21" s="201">
        <v>0</v>
      </c>
    </row>
    <row r="22" spans="1:5" ht="25.5">
      <c r="A22" s="198" t="s">
        <v>337</v>
      </c>
      <c r="B22" s="202" t="s">
        <v>338</v>
      </c>
      <c r="C22" s="200" t="s">
        <v>339</v>
      </c>
      <c r="D22" s="201">
        <v>0</v>
      </c>
      <c r="E22" s="201">
        <v>0</v>
      </c>
    </row>
    <row r="23" spans="1:5" ht="25.5">
      <c r="A23" s="198" t="s">
        <v>340</v>
      </c>
      <c r="B23" s="202" t="s">
        <v>341</v>
      </c>
      <c r="C23" s="200" t="s">
        <v>342</v>
      </c>
      <c r="D23" s="201">
        <v>0</v>
      </c>
      <c r="E23" s="201">
        <v>0</v>
      </c>
    </row>
    <row r="24" spans="1:5">
      <c r="A24" s="198" t="s">
        <v>343</v>
      </c>
      <c r="B24" s="202" t="s">
        <v>344</v>
      </c>
      <c r="C24" s="200" t="s">
        <v>345</v>
      </c>
      <c r="D24" s="201">
        <v>0</v>
      </c>
      <c r="E24" s="201">
        <v>0</v>
      </c>
    </row>
    <row r="25" spans="1:5">
      <c r="A25" s="204" t="s">
        <v>346</v>
      </c>
      <c r="B25" s="205" t="s">
        <v>347</v>
      </c>
      <c r="C25" s="206" t="s">
        <v>348</v>
      </c>
      <c r="D25" s="203">
        <f>SUM(D20:D24)</f>
        <v>0</v>
      </c>
      <c r="E25" s="203">
        <f t="shared" ref="E25" si="1">SUM(E20:E24)</f>
        <v>14984064</v>
      </c>
    </row>
    <row r="26" spans="1:5">
      <c r="A26" s="198" t="s">
        <v>349</v>
      </c>
      <c r="B26" s="202" t="s">
        <v>350</v>
      </c>
      <c r="C26" s="200" t="s">
        <v>351</v>
      </c>
      <c r="D26" s="201">
        <v>0</v>
      </c>
      <c r="E26" s="201">
        <v>0</v>
      </c>
    </row>
    <row r="27" spans="1:5">
      <c r="A27" s="198" t="s">
        <v>352</v>
      </c>
      <c r="B27" s="202" t="s">
        <v>353</v>
      </c>
      <c r="C27" s="200" t="s">
        <v>354</v>
      </c>
      <c r="D27" s="201">
        <v>0</v>
      </c>
      <c r="E27" s="201">
        <v>0</v>
      </c>
    </row>
    <row r="28" spans="1:5">
      <c r="A28" s="198" t="s">
        <v>355</v>
      </c>
      <c r="B28" s="202" t="s">
        <v>356</v>
      </c>
      <c r="C28" s="200" t="s">
        <v>357</v>
      </c>
      <c r="D28" s="203">
        <f>SUM(D26:D27)</f>
        <v>0</v>
      </c>
      <c r="E28" s="203">
        <f t="shared" ref="E28" si="2">SUM(E26:E27)</f>
        <v>0</v>
      </c>
    </row>
    <row r="29" spans="1:5">
      <c r="A29" s="198" t="s">
        <v>358</v>
      </c>
      <c r="B29" s="202" t="s">
        <v>359</v>
      </c>
      <c r="C29" s="200" t="s">
        <v>360</v>
      </c>
      <c r="D29" s="201">
        <v>0</v>
      </c>
      <c r="E29" s="201">
        <v>0</v>
      </c>
    </row>
    <row r="30" spans="1:5">
      <c r="A30" s="198" t="s">
        <v>361</v>
      </c>
      <c r="B30" s="202" t="s">
        <v>362</v>
      </c>
      <c r="C30" s="200" t="s">
        <v>363</v>
      </c>
      <c r="D30" s="201">
        <v>0</v>
      </c>
      <c r="E30" s="201">
        <v>0</v>
      </c>
    </row>
    <row r="31" spans="1:5">
      <c r="A31" s="198" t="s">
        <v>364</v>
      </c>
      <c r="B31" s="202" t="s">
        <v>365</v>
      </c>
      <c r="C31" s="200" t="s">
        <v>366</v>
      </c>
      <c r="D31" s="201">
        <v>2951000</v>
      </c>
      <c r="E31" s="201">
        <v>4562076</v>
      </c>
    </row>
    <row r="32" spans="1:5">
      <c r="A32" s="198" t="s">
        <v>367</v>
      </c>
      <c r="B32" s="202" t="s">
        <v>368</v>
      </c>
      <c r="C32" s="200" t="s">
        <v>369</v>
      </c>
      <c r="D32" s="201">
        <v>27450000</v>
      </c>
      <c r="E32" s="201">
        <v>36309056</v>
      </c>
    </row>
    <row r="33" spans="1:5">
      <c r="A33" s="198" t="s">
        <v>370</v>
      </c>
      <c r="B33" s="202" t="s">
        <v>371</v>
      </c>
      <c r="C33" s="200" t="s">
        <v>372</v>
      </c>
      <c r="D33" s="201">
        <v>0</v>
      </c>
      <c r="E33" s="201">
        <v>0</v>
      </c>
    </row>
    <row r="34" spans="1:5">
      <c r="A34" s="198" t="s">
        <v>373</v>
      </c>
      <c r="B34" s="202" t="s">
        <v>374</v>
      </c>
      <c r="C34" s="200" t="s">
        <v>375</v>
      </c>
      <c r="D34" s="201">
        <v>0</v>
      </c>
      <c r="E34" s="201">
        <v>0</v>
      </c>
    </row>
    <row r="35" spans="1:5">
      <c r="A35" s="198" t="s">
        <v>376</v>
      </c>
      <c r="B35" s="202" t="s">
        <v>65</v>
      </c>
      <c r="C35" s="200" t="s">
        <v>377</v>
      </c>
      <c r="D35" s="201">
        <v>4575000</v>
      </c>
      <c r="E35" s="201">
        <v>7158442</v>
      </c>
    </row>
    <row r="36" spans="1:5">
      <c r="A36" s="198" t="s">
        <v>378</v>
      </c>
      <c r="B36" s="202" t="s">
        <v>379</v>
      </c>
      <c r="C36" s="200" t="s">
        <v>380</v>
      </c>
      <c r="D36" s="201">
        <v>30000</v>
      </c>
      <c r="E36" s="201">
        <v>97170</v>
      </c>
    </row>
    <row r="37" spans="1:5">
      <c r="A37" s="198" t="s">
        <v>381</v>
      </c>
      <c r="B37" s="202" t="s">
        <v>382</v>
      </c>
      <c r="C37" s="200" t="s">
        <v>383</v>
      </c>
      <c r="D37" s="203">
        <f>SUM(D32:D36)</f>
        <v>32055000</v>
      </c>
      <c r="E37" s="203">
        <f t="shared" ref="E37" si="3">SUM(E32:E36)</f>
        <v>43564668</v>
      </c>
    </row>
    <row r="38" spans="1:5">
      <c r="A38" s="198" t="s">
        <v>384</v>
      </c>
      <c r="B38" s="202" t="s">
        <v>385</v>
      </c>
      <c r="C38" s="200" t="s">
        <v>386</v>
      </c>
      <c r="D38" s="201">
        <f>'[1]5'!D54</f>
        <v>100000</v>
      </c>
      <c r="E38" s="201">
        <v>94998</v>
      </c>
    </row>
    <row r="39" spans="1:5">
      <c r="A39" s="204" t="s">
        <v>387</v>
      </c>
      <c r="B39" s="205" t="s">
        <v>388</v>
      </c>
      <c r="C39" s="206" t="s">
        <v>389</v>
      </c>
      <c r="D39" s="203">
        <f>D28+D29+D30+D31+D37+D38</f>
        <v>35106000</v>
      </c>
      <c r="E39" s="203">
        <f>E28+E29+E30+E31+E37+E38</f>
        <v>48221742</v>
      </c>
    </row>
    <row r="40" spans="1:5">
      <c r="A40" s="198" t="s">
        <v>390</v>
      </c>
      <c r="B40" s="207" t="s">
        <v>73</v>
      </c>
      <c r="C40" s="200" t="s">
        <v>391</v>
      </c>
      <c r="D40" s="201">
        <v>0</v>
      </c>
      <c r="E40" s="201">
        <v>2340794</v>
      </c>
    </row>
    <row r="41" spans="1:5">
      <c r="A41" s="198" t="s">
        <v>392</v>
      </c>
      <c r="B41" s="207" t="s">
        <v>75</v>
      </c>
      <c r="C41" s="200" t="s">
        <v>393</v>
      </c>
      <c r="D41" s="201">
        <v>2447832</v>
      </c>
      <c r="E41" s="201">
        <v>4449779</v>
      </c>
    </row>
    <row r="42" spans="1:5">
      <c r="A42" s="198" t="s">
        <v>394</v>
      </c>
      <c r="B42" s="207" t="s">
        <v>395</v>
      </c>
      <c r="C42" s="200" t="s">
        <v>396</v>
      </c>
      <c r="D42" s="201">
        <v>216000</v>
      </c>
      <c r="E42" s="201">
        <v>2585712</v>
      </c>
    </row>
    <row r="43" spans="1:5">
      <c r="A43" s="198" t="s">
        <v>397</v>
      </c>
      <c r="B43" s="207" t="s">
        <v>398</v>
      </c>
      <c r="C43" s="200" t="s">
        <v>399</v>
      </c>
      <c r="D43" s="201">
        <v>5379068</v>
      </c>
      <c r="E43" s="201">
        <v>5220518</v>
      </c>
    </row>
    <row r="44" spans="1:5">
      <c r="A44" s="198" t="s">
        <v>400</v>
      </c>
      <c r="B44" s="207" t="s">
        <v>81</v>
      </c>
      <c r="C44" s="200" t="s">
        <v>401</v>
      </c>
      <c r="D44" s="201">
        <f>'[1]5'!D60</f>
        <v>0</v>
      </c>
      <c r="E44" s="201">
        <v>0</v>
      </c>
    </row>
    <row r="45" spans="1:5">
      <c r="A45" s="198" t="s">
        <v>402</v>
      </c>
      <c r="B45" s="207" t="s">
        <v>403</v>
      </c>
      <c r="C45" s="200" t="s">
        <v>404</v>
      </c>
      <c r="D45" s="201">
        <v>1940614</v>
      </c>
      <c r="E45" s="201">
        <v>2565034</v>
      </c>
    </row>
    <row r="46" spans="1:5">
      <c r="A46" s="198" t="s">
        <v>405</v>
      </c>
      <c r="B46" s="207" t="s">
        <v>85</v>
      </c>
      <c r="C46" s="200" t="s">
        <v>406</v>
      </c>
      <c r="D46" s="201">
        <v>0</v>
      </c>
      <c r="E46" s="201">
        <v>0</v>
      </c>
    </row>
    <row r="47" spans="1:5">
      <c r="A47" s="198" t="s">
        <v>407</v>
      </c>
      <c r="B47" s="207" t="s">
        <v>408</v>
      </c>
      <c r="C47" s="200" t="s">
        <v>409</v>
      </c>
      <c r="D47" s="201">
        <v>0</v>
      </c>
      <c r="E47" s="201">
        <v>0</v>
      </c>
    </row>
    <row r="48" spans="1:5">
      <c r="A48" s="198">
        <v>42</v>
      </c>
      <c r="B48" s="207" t="s">
        <v>410</v>
      </c>
      <c r="C48" s="200" t="s">
        <v>411</v>
      </c>
      <c r="D48" s="201">
        <v>0</v>
      </c>
      <c r="E48" s="201">
        <v>102</v>
      </c>
    </row>
    <row r="49" spans="1:5">
      <c r="A49" s="198">
        <v>43</v>
      </c>
      <c r="B49" s="207" t="s">
        <v>412</v>
      </c>
      <c r="C49" s="200" t="s">
        <v>413</v>
      </c>
      <c r="D49" s="203">
        <f>SUM(D47:D48)</f>
        <v>0</v>
      </c>
      <c r="E49" s="203">
        <f t="shared" ref="E49" si="4">SUM(E47:E48)</f>
        <v>102</v>
      </c>
    </row>
    <row r="50" spans="1:5">
      <c r="A50" s="198">
        <v>44</v>
      </c>
      <c r="B50" s="207" t="s">
        <v>414</v>
      </c>
      <c r="C50" s="200" t="s">
        <v>415</v>
      </c>
      <c r="D50" s="201">
        <v>0</v>
      </c>
      <c r="E50" s="201">
        <v>0</v>
      </c>
    </row>
    <row r="51" spans="1:5">
      <c r="A51" s="198">
        <v>45</v>
      </c>
      <c r="B51" s="207" t="s">
        <v>416</v>
      </c>
      <c r="C51" s="200" t="s">
        <v>417</v>
      </c>
      <c r="D51" s="201">
        <f>'[1]5'!D67</f>
        <v>0</v>
      </c>
      <c r="E51" s="201">
        <v>0</v>
      </c>
    </row>
    <row r="52" spans="1:5">
      <c r="A52" s="198" t="s">
        <v>418</v>
      </c>
      <c r="B52" s="207" t="s">
        <v>419</v>
      </c>
      <c r="C52" s="200" t="s">
        <v>420</v>
      </c>
      <c r="D52" s="203">
        <f>SUM(D50:D51)</f>
        <v>0</v>
      </c>
      <c r="E52" s="203">
        <f t="shared" ref="E52" si="5">SUM(E50:E51)</f>
        <v>0</v>
      </c>
    </row>
    <row r="53" spans="1:5">
      <c r="A53" s="198" t="s">
        <v>421</v>
      </c>
      <c r="B53" s="207" t="s">
        <v>422</v>
      </c>
      <c r="C53" s="200" t="s">
        <v>423</v>
      </c>
      <c r="D53" s="201">
        <v>0</v>
      </c>
      <c r="E53" s="201">
        <v>36961</v>
      </c>
    </row>
    <row r="54" spans="1:5">
      <c r="A54" s="198" t="s">
        <v>424</v>
      </c>
      <c r="B54" s="207" t="s">
        <v>93</v>
      </c>
      <c r="C54" s="200" t="s">
        <v>425</v>
      </c>
      <c r="D54" s="201">
        <v>0</v>
      </c>
      <c r="E54" s="201">
        <v>3151561</v>
      </c>
    </row>
    <row r="55" spans="1:5">
      <c r="A55" s="204" t="s">
        <v>426</v>
      </c>
      <c r="B55" s="205" t="s">
        <v>427</v>
      </c>
      <c r="C55" s="206" t="s">
        <v>428</v>
      </c>
      <c r="D55" s="203">
        <f>D40+D41+D42+D43+D44+D45+D46+D49+D52+D53+D54</f>
        <v>9983514</v>
      </c>
      <c r="E55" s="203">
        <f t="shared" ref="E55" si="6">E40+E41+E42+E43+E44+E45+E46+E49+E52+E53+E54</f>
        <v>20350461</v>
      </c>
    </row>
    <row r="56" spans="1:5">
      <c r="A56" s="198" t="s">
        <v>429</v>
      </c>
      <c r="B56" s="207" t="s">
        <v>97</v>
      </c>
      <c r="C56" s="200" t="s">
        <v>430</v>
      </c>
      <c r="D56" s="201">
        <v>0</v>
      </c>
      <c r="E56" s="201">
        <v>0</v>
      </c>
    </row>
    <row r="57" spans="1:5">
      <c r="A57" s="198" t="s">
        <v>431</v>
      </c>
      <c r="B57" s="207" t="s">
        <v>99</v>
      </c>
      <c r="C57" s="200" t="s">
        <v>432</v>
      </c>
      <c r="D57" s="201">
        <v>0</v>
      </c>
      <c r="E57" s="201">
        <v>4000000</v>
      </c>
    </row>
    <row r="58" spans="1:5">
      <c r="A58" s="198" t="s">
        <v>433</v>
      </c>
      <c r="B58" s="207" t="s">
        <v>101</v>
      </c>
      <c r="C58" s="200" t="s">
        <v>434</v>
      </c>
      <c r="D58" s="201">
        <v>0</v>
      </c>
      <c r="E58" s="201">
        <v>0</v>
      </c>
    </row>
    <row r="59" spans="1:5">
      <c r="A59" s="198" t="s">
        <v>435</v>
      </c>
      <c r="B59" s="207" t="s">
        <v>103</v>
      </c>
      <c r="C59" s="200" t="s">
        <v>436</v>
      </c>
      <c r="D59" s="201">
        <v>0</v>
      </c>
      <c r="E59" s="201">
        <v>0</v>
      </c>
    </row>
    <row r="60" spans="1:5">
      <c r="A60" s="198" t="s">
        <v>437</v>
      </c>
      <c r="B60" s="207" t="s">
        <v>105</v>
      </c>
      <c r="C60" s="200" t="s">
        <v>438</v>
      </c>
      <c r="D60" s="201">
        <v>0</v>
      </c>
      <c r="E60" s="201">
        <v>0</v>
      </c>
    </row>
    <row r="61" spans="1:5">
      <c r="A61" s="204" t="s">
        <v>439</v>
      </c>
      <c r="B61" s="205" t="s">
        <v>440</v>
      </c>
      <c r="C61" s="206" t="s">
        <v>441</v>
      </c>
      <c r="D61" s="203">
        <f>SUM(D56:D60)</f>
        <v>0</v>
      </c>
      <c r="E61" s="203">
        <f t="shared" ref="E61" si="7">SUM(E56:E60)</f>
        <v>4000000</v>
      </c>
    </row>
    <row r="62" spans="1:5" ht="25.5">
      <c r="A62" s="198" t="s">
        <v>442</v>
      </c>
      <c r="B62" s="207" t="s">
        <v>443</v>
      </c>
      <c r="C62" s="200" t="s">
        <v>444</v>
      </c>
      <c r="D62" s="201">
        <v>0</v>
      </c>
      <c r="E62" s="201">
        <v>0</v>
      </c>
    </row>
    <row r="63" spans="1:5">
      <c r="A63" s="198" t="s">
        <v>445</v>
      </c>
      <c r="B63" s="207" t="s">
        <v>446</v>
      </c>
      <c r="C63" s="200" t="s">
        <v>447</v>
      </c>
      <c r="D63" s="201">
        <v>0</v>
      </c>
      <c r="E63" s="201">
        <v>0</v>
      </c>
    </row>
    <row r="64" spans="1:5" ht="25.5">
      <c r="A64" s="198" t="s">
        <v>448</v>
      </c>
      <c r="B64" s="207" t="s">
        <v>449</v>
      </c>
      <c r="C64" s="200" t="s">
        <v>450</v>
      </c>
      <c r="D64" s="201">
        <v>0</v>
      </c>
      <c r="E64" s="201">
        <v>0</v>
      </c>
    </row>
    <row r="65" spans="1:5" ht="25.5">
      <c r="A65" s="198" t="s">
        <v>451</v>
      </c>
      <c r="B65" s="202" t="s">
        <v>452</v>
      </c>
      <c r="C65" s="200" t="s">
        <v>453</v>
      </c>
      <c r="D65" s="201">
        <v>0</v>
      </c>
      <c r="E65" s="201">
        <v>0</v>
      </c>
    </row>
    <row r="66" spans="1:5">
      <c r="A66" s="198" t="s">
        <v>454</v>
      </c>
      <c r="B66" s="207" t="s">
        <v>455</v>
      </c>
      <c r="C66" s="200" t="s">
        <v>456</v>
      </c>
      <c r="D66" s="201">
        <v>0</v>
      </c>
      <c r="E66" s="201">
        <v>0</v>
      </c>
    </row>
    <row r="67" spans="1:5">
      <c r="A67" s="204" t="s">
        <v>457</v>
      </c>
      <c r="B67" s="205" t="s">
        <v>458</v>
      </c>
      <c r="C67" s="206" t="s">
        <v>459</v>
      </c>
      <c r="D67" s="203">
        <f>SUM(D62:D66)</f>
        <v>0</v>
      </c>
      <c r="E67" s="203">
        <f t="shared" ref="E67" si="8">SUM(E62:E66)</f>
        <v>0</v>
      </c>
    </row>
    <row r="68" spans="1:5" ht="25.5">
      <c r="A68" s="198" t="s">
        <v>460</v>
      </c>
      <c r="B68" s="207" t="s">
        <v>461</v>
      </c>
      <c r="C68" s="200" t="s">
        <v>462</v>
      </c>
      <c r="D68" s="201">
        <v>0</v>
      </c>
      <c r="E68" s="201">
        <v>0</v>
      </c>
    </row>
    <row r="69" spans="1:5">
      <c r="A69" s="198" t="s">
        <v>463</v>
      </c>
      <c r="B69" s="202" t="s">
        <v>464</v>
      </c>
      <c r="C69" s="200" t="s">
        <v>465</v>
      </c>
      <c r="D69" s="201">
        <v>0</v>
      </c>
      <c r="E69" s="201">
        <v>0</v>
      </c>
    </row>
    <row r="70" spans="1:5" ht="25.5">
      <c r="A70" s="198" t="s">
        <v>466</v>
      </c>
      <c r="B70" s="202" t="s">
        <v>467</v>
      </c>
      <c r="C70" s="200" t="s">
        <v>468</v>
      </c>
      <c r="D70" s="201">
        <v>0</v>
      </c>
      <c r="E70" s="201">
        <v>0</v>
      </c>
    </row>
    <row r="71" spans="1:5" ht="25.5">
      <c r="A71" s="198" t="s">
        <v>469</v>
      </c>
      <c r="B71" s="202" t="s">
        <v>470</v>
      </c>
      <c r="C71" s="200" t="s">
        <v>471</v>
      </c>
      <c r="D71" s="201">
        <f>'[1]5'!D87</f>
        <v>0</v>
      </c>
      <c r="E71" s="201">
        <v>0</v>
      </c>
    </row>
    <row r="72" spans="1:5">
      <c r="A72" s="198" t="s">
        <v>472</v>
      </c>
      <c r="B72" s="207" t="s">
        <v>473</v>
      </c>
      <c r="C72" s="200" t="s">
        <v>474</v>
      </c>
      <c r="D72" s="201">
        <v>0</v>
      </c>
      <c r="E72" s="201">
        <v>0</v>
      </c>
    </row>
    <row r="73" spans="1:5">
      <c r="A73" s="204" t="s">
        <v>475</v>
      </c>
      <c r="B73" s="205" t="s">
        <v>476</v>
      </c>
      <c r="C73" s="206" t="s">
        <v>477</v>
      </c>
      <c r="D73" s="203">
        <f>SUM(D68:D72)</f>
        <v>0</v>
      </c>
      <c r="E73" s="203">
        <f t="shared" ref="E73" si="9">SUM(E68:E72)</f>
        <v>0</v>
      </c>
    </row>
    <row r="74" spans="1:5" ht="15.75" thickBot="1">
      <c r="A74" s="208" t="s">
        <v>478</v>
      </c>
      <c r="B74" s="209" t="s">
        <v>479</v>
      </c>
      <c r="C74" s="210" t="s">
        <v>480</v>
      </c>
      <c r="D74" s="211">
        <f>D19+D25+D39+D55+D61+D67+D73</f>
        <v>267128139</v>
      </c>
      <c r="E74" s="211">
        <f>E19+E25+E39+E55+E61+E67+E73</f>
        <v>336013958</v>
      </c>
    </row>
    <row r="75" spans="1:5" ht="15.75" thickTop="1">
      <c r="A75" s="212" t="s">
        <v>296</v>
      </c>
      <c r="B75" s="213" t="s">
        <v>481</v>
      </c>
      <c r="C75" s="214" t="s">
        <v>482</v>
      </c>
      <c r="D75" s="201">
        <v>0</v>
      </c>
      <c r="E75" s="201">
        <v>0</v>
      </c>
    </row>
    <row r="76" spans="1:5">
      <c r="A76" s="198" t="s">
        <v>298</v>
      </c>
      <c r="B76" s="207" t="s">
        <v>483</v>
      </c>
      <c r="C76" s="202" t="s">
        <v>484</v>
      </c>
      <c r="D76" s="201">
        <v>0</v>
      </c>
      <c r="E76" s="201">
        <v>0</v>
      </c>
    </row>
    <row r="77" spans="1:5">
      <c r="A77" s="198" t="s">
        <v>301</v>
      </c>
      <c r="B77" s="215" t="s">
        <v>485</v>
      </c>
      <c r="C77" s="202" t="s">
        <v>486</v>
      </c>
      <c r="D77" s="201">
        <v>0</v>
      </c>
      <c r="E77" s="201">
        <v>0</v>
      </c>
    </row>
    <row r="78" spans="1:5">
      <c r="A78" s="198" t="s">
        <v>304</v>
      </c>
      <c r="B78" s="207" t="s">
        <v>487</v>
      </c>
      <c r="C78" s="202" t="s">
        <v>488</v>
      </c>
      <c r="D78" s="203">
        <f>SUM(D75:D77)</f>
        <v>0</v>
      </c>
      <c r="E78" s="203">
        <f t="shared" ref="E78" si="10">SUM(E75:E77)</f>
        <v>0</v>
      </c>
    </row>
    <row r="79" spans="1:5">
      <c r="A79" s="198" t="s">
        <v>307</v>
      </c>
      <c r="B79" s="207" t="s">
        <v>489</v>
      </c>
      <c r="C79" s="202" t="s">
        <v>490</v>
      </c>
      <c r="D79" s="201">
        <v>0</v>
      </c>
      <c r="E79" s="201">
        <v>0</v>
      </c>
    </row>
    <row r="80" spans="1:5">
      <c r="A80" s="198" t="s">
        <v>310</v>
      </c>
      <c r="B80" s="215" t="s">
        <v>491</v>
      </c>
      <c r="C80" s="202" t="s">
        <v>492</v>
      </c>
      <c r="D80" s="201">
        <v>0</v>
      </c>
      <c r="E80" s="201">
        <v>0</v>
      </c>
    </row>
    <row r="81" spans="1:9">
      <c r="A81" s="198" t="s">
        <v>312</v>
      </c>
      <c r="B81" s="207" t="s">
        <v>493</v>
      </c>
      <c r="C81" s="202" t="s">
        <v>494</v>
      </c>
      <c r="D81" s="201">
        <v>0</v>
      </c>
      <c r="E81" s="201">
        <v>0</v>
      </c>
    </row>
    <row r="82" spans="1:9">
      <c r="A82" s="198" t="s">
        <v>315</v>
      </c>
      <c r="B82" s="215" t="s">
        <v>150</v>
      </c>
      <c r="C82" s="202" t="s">
        <v>495</v>
      </c>
      <c r="D82" s="201">
        <v>0</v>
      </c>
      <c r="E82" s="201">
        <v>0</v>
      </c>
    </row>
    <row r="83" spans="1:9">
      <c r="A83" s="198" t="s">
        <v>317</v>
      </c>
      <c r="B83" s="215" t="s">
        <v>496</v>
      </c>
      <c r="C83" s="202" t="s">
        <v>497</v>
      </c>
      <c r="D83" s="203">
        <f>SUM(D79:D82)</f>
        <v>0</v>
      </c>
      <c r="E83" s="203">
        <f t="shared" ref="E83" si="11">SUM(E79:E82)</f>
        <v>0</v>
      </c>
    </row>
    <row r="84" spans="1:9">
      <c r="A84" s="198" t="s">
        <v>320</v>
      </c>
      <c r="B84" s="202" t="s">
        <v>154</v>
      </c>
      <c r="C84" s="202" t="s">
        <v>498</v>
      </c>
      <c r="D84" s="201">
        <v>121571146</v>
      </c>
      <c r="E84" s="201">
        <v>94906166</v>
      </c>
    </row>
    <row r="85" spans="1:9">
      <c r="A85" s="198" t="s">
        <v>323</v>
      </c>
      <c r="B85" s="202" t="s">
        <v>158</v>
      </c>
      <c r="C85" s="202" t="s">
        <v>499</v>
      </c>
      <c r="D85" s="201">
        <v>0</v>
      </c>
      <c r="E85" s="201">
        <v>0</v>
      </c>
    </row>
    <row r="86" spans="1:9">
      <c r="A86" s="198" t="s">
        <v>326</v>
      </c>
      <c r="B86" s="202" t="s">
        <v>500</v>
      </c>
      <c r="C86" s="202" t="s">
        <v>501</v>
      </c>
      <c r="D86" s="203">
        <f>SUM(D84:D85)</f>
        <v>121571146</v>
      </c>
      <c r="E86" s="203">
        <f t="shared" ref="E86" si="12">SUM(E84:E85)</f>
        <v>94906166</v>
      </c>
    </row>
    <row r="87" spans="1:9">
      <c r="A87" s="198" t="s">
        <v>329</v>
      </c>
      <c r="B87" s="215" t="s">
        <v>162</v>
      </c>
      <c r="C87" s="202" t="s">
        <v>502</v>
      </c>
      <c r="D87" s="201">
        <v>0</v>
      </c>
      <c r="E87" s="201">
        <v>6350992</v>
      </c>
    </row>
    <row r="88" spans="1:9">
      <c r="A88" s="198" t="s">
        <v>332</v>
      </c>
      <c r="B88" s="215" t="s">
        <v>164</v>
      </c>
      <c r="C88" s="202" t="s">
        <v>503</v>
      </c>
      <c r="D88" s="201">
        <v>0</v>
      </c>
      <c r="E88" s="201">
        <v>0</v>
      </c>
    </row>
    <row r="89" spans="1:9">
      <c r="A89" s="198" t="s">
        <v>334</v>
      </c>
      <c r="B89" s="215" t="s">
        <v>504</v>
      </c>
      <c r="C89" s="202" t="s">
        <v>505</v>
      </c>
      <c r="D89" s="201">
        <v>0</v>
      </c>
      <c r="E89" s="201">
        <v>0</v>
      </c>
    </row>
    <row r="90" spans="1:9">
      <c r="A90" s="198" t="s">
        <v>337</v>
      </c>
      <c r="B90" s="215" t="s">
        <v>166</v>
      </c>
      <c r="C90" s="202" t="s">
        <v>506</v>
      </c>
      <c r="D90" s="201">
        <v>0</v>
      </c>
      <c r="E90" s="201">
        <v>0</v>
      </c>
    </row>
    <row r="91" spans="1:9">
      <c r="A91" s="198" t="s">
        <v>340</v>
      </c>
      <c r="B91" s="207" t="s">
        <v>507</v>
      </c>
      <c r="C91" s="202" t="s">
        <v>508</v>
      </c>
      <c r="D91" s="201">
        <v>0</v>
      </c>
      <c r="E91" s="201">
        <v>0</v>
      </c>
    </row>
    <row r="92" spans="1:9">
      <c r="A92" s="198">
        <v>18</v>
      </c>
      <c r="B92" s="207" t="s">
        <v>509</v>
      </c>
      <c r="C92" s="202" t="s">
        <v>510</v>
      </c>
      <c r="D92" s="201">
        <v>0</v>
      </c>
      <c r="E92" s="201">
        <v>0</v>
      </c>
    </row>
    <row r="93" spans="1:9">
      <c r="A93" s="198">
        <v>19</v>
      </c>
      <c r="B93" s="207" t="s">
        <v>511</v>
      </c>
      <c r="C93" s="202" t="s">
        <v>512</v>
      </c>
      <c r="D93" s="201">
        <v>0</v>
      </c>
      <c r="E93" s="201">
        <v>0</v>
      </c>
    </row>
    <row r="94" spans="1:9">
      <c r="A94" s="198">
        <v>20</v>
      </c>
      <c r="B94" s="207" t="s">
        <v>513</v>
      </c>
      <c r="C94" s="202" t="s">
        <v>514</v>
      </c>
      <c r="D94" s="203">
        <f>SUM(D92:D93)</f>
        <v>0</v>
      </c>
      <c r="E94" s="203">
        <f t="shared" ref="E94" si="13">SUM(E92:E93)</f>
        <v>0</v>
      </c>
    </row>
    <row r="95" spans="1:9">
      <c r="A95" s="198">
        <v>21</v>
      </c>
      <c r="B95" s="207" t="s">
        <v>515</v>
      </c>
      <c r="C95" s="202" t="s">
        <v>516</v>
      </c>
      <c r="D95" s="203">
        <f>D78+D83+D86+D94</f>
        <v>121571146</v>
      </c>
      <c r="E95" s="203">
        <f>SUM(E84,E87)</f>
        <v>101257158</v>
      </c>
    </row>
    <row r="96" spans="1:9">
      <c r="A96" s="198">
        <v>22</v>
      </c>
      <c r="B96" s="207" t="s">
        <v>517</v>
      </c>
      <c r="C96" s="202" t="s">
        <v>518</v>
      </c>
      <c r="D96" s="201">
        <v>0</v>
      </c>
      <c r="E96" s="201">
        <v>0</v>
      </c>
      <c r="H96" s="307"/>
      <c r="I96" s="308"/>
    </row>
    <row r="97" spans="1:10">
      <c r="A97" s="198">
        <v>23</v>
      </c>
      <c r="B97" s="207" t="s">
        <v>519</v>
      </c>
      <c r="C97" s="202" t="s">
        <v>520</v>
      </c>
      <c r="D97" s="201">
        <v>0</v>
      </c>
      <c r="E97" s="201">
        <v>0</v>
      </c>
      <c r="H97" s="307"/>
      <c r="I97" s="308"/>
      <c r="J97" s="309">
        <f>I97-I96</f>
        <v>0</v>
      </c>
    </row>
    <row r="98" spans="1:10">
      <c r="A98" s="198">
        <v>24</v>
      </c>
      <c r="B98" s="215" t="s">
        <v>178</v>
      </c>
      <c r="C98" s="202" t="s">
        <v>521</v>
      </c>
      <c r="D98" s="201">
        <v>0</v>
      </c>
      <c r="E98" s="201">
        <v>0</v>
      </c>
      <c r="H98" s="307"/>
      <c r="I98" s="308"/>
    </row>
    <row r="99" spans="1:10">
      <c r="A99" s="198">
        <v>25</v>
      </c>
      <c r="B99" s="215" t="s">
        <v>522</v>
      </c>
      <c r="C99" s="202" t="s">
        <v>523</v>
      </c>
      <c r="D99" s="201">
        <v>0</v>
      </c>
      <c r="E99" s="201">
        <v>0</v>
      </c>
      <c r="H99" s="307"/>
      <c r="I99" s="308"/>
      <c r="J99" s="309">
        <f>I99-I98</f>
        <v>0</v>
      </c>
    </row>
    <row r="100" spans="1:10">
      <c r="A100" s="198">
        <v>26</v>
      </c>
      <c r="B100" s="215" t="s">
        <v>524</v>
      </c>
      <c r="C100" s="202" t="s">
        <v>525</v>
      </c>
      <c r="D100" s="201">
        <v>0</v>
      </c>
      <c r="E100" s="201">
        <v>0</v>
      </c>
      <c r="J100" s="310">
        <f>SUM(J97:J99)</f>
        <v>0</v>
      </c>
    </row>
    <row r="101" spans="1:10">
      <c r="A101" s="198">
        <v>27</v>
      </c>
      <c r="B101" s="215" t="s">
        <v>526</v>
      </c>
      <c r="C101" s="202" t="s">
        <v>527</v>
      </c>
      <c r="D101" s="203">
        <f>SUM(D96:D100)</f>
        <v>0</v>
      </c>
      <c r="E101" s="203">
        <f t="shared" ref="E101" si="14">SUM(E96:E100)</f>
        <v>0</v>
      </c>
    </row>
    <row r="102" spans="1:10">
      <c r="A102" s="198">
        <v>28</v>
      </c>
      <c r="B102" s="207" t="s">
        <v>182</v>
      </c>
      <c r="C102" s="202" t="s">
        <v>528</v>
      </c>
      <c r="D102" s="201">
        <v>0</v>
      </c>
      <c r="E102" s="201">
        <v>0</v>
      </c>
    </row>
    <row r="103" spans="1:10">
      <c r="A103" s="198">
        <v>29</v>
      </c>
      <c r="B103" s="207" t="s">
        <v>529</v>
      </c>
      <c r="C103" s="202" t="s">
        <v>530</v>
      </c>
      <c r="D103" s="201">
        <v>0</v>
      </c>
      <c r="E103" s="201">
        <v>0</v>
      </c>
    </row>
    <row r="104" spans="1:10">
      <c r="A104" s="204">
        <v>30</v>
      </c>
      <c r="B104" s="216" t="s">
        <v>531</v>
      </c>
      <c r="C104" s="205" t="s">
        <v>532</v>
      </c>
      <c r="D104" s="203">
        <f>SUM(D101:D103)+D95</f>
        <v>121571146</v>
      </c>
      <c r="E104" s="203">
        <f t="shared" ref="E104" si="15">SUM(E101:E103)+E95</f>
        <v>101257158</v>
      </c>
    </row>
    <row r="105" spans="1:10">
      <c r="A105" s="217"/>
      <c r="B105" s="217" t="s">
        <v>533</v>
      </c>
      <c r="C105" s="217" t="s">
        <v>534</v>
      </c>
      <c r="D105" s="218">
        <f>D104+D74</f>
        <v>388699285</v>
      </c>
      <c r="E105" s="218">
        <f t="shared" ref="E105" si="16">E104+E74</f>
        <v>437271116</v>
      </c>
    </row>
    <row r="106" spans="1:10" ht="15.75">
      <c r="A106" s="354" t="s">
        <v>287</v>
      </c>
      <c r="B106" s="354"/>
      <c r="C106" s="354"/>
      <c r="D106" s="354"/>
      <c r="E106"/>
    </row>
    <row r="107" spans="1:10">
      <c r="A107" s="366" t="s">
        <v>288</v>
      </c>
      <c r="B107" s="366"/>
      <c r="C107" s="366"/>
      <c r="D107" s="366"/>
      <c r="E107"/>
    </row>
    <row r="108" spans="1:10">
      <c r="A108" s="349" t="s">
        <v>289</v>
      </c>
      <c r="B108" s="349"/>
      <c r="C108" s="349"/>
      <c r="D108" s="349"/>
      <c r="E108"/>
    </row>
    <row r="109" spans="1:10">
      <c r="A109" s="350" t="s">
        <v>290</v>
      </c>
      <c r="B109" s="196" t="s">
        <v>535</v>
      </c>
      <c r="C109" s="352" t="s">
        <v>292</v>
      </c>
      <c r="D109" s="197" t="s">
        <v>293</v>
      </c>
      <c r="E109" s="197" t="s">
        <v>293</v>
      </c>
    </row>
    <row r="110" spans="1:10">
      <c r="A110" s="351"/>
      <c r="B110" s="196" t="s">
        <v>294</v>
      </c>
      <c r="C110" s="353"/>
      <c r="D110" s="196" t="s">
        <v>295</v>
      </c>
      <c r="E110" s="196" t="s">
        <v>295</v>
      </c>
    </row>
    <row r="111" spans="1:10">
      <c r="A111" s="219" t="s">
        <v>296</v>
      </c>
      <c r="B111" s="220" t="s">
        <v>536</v>
      </c>
      <c r="C111" s="221" t="s">
        <v>537</v>
      </c>
      <c r="D111" s="201">
        <v>44670000</v>
      </c>
      <c r="E111" s="201">
        <v>43168665</v>
      </c>
    </row>
    <row r="112" spans="1:10">
      <c r="A112" s="219" t="s">
        <v>298</v>
      </c>
      <c r="B112" s="220" t="s">
        <v>538</v>
      </c>
      <c r="C112" s="222" t="s">
        <v>539</v>
      </c>
      <c r="D112" s="201">
        <v>0</v>
      </c>
      <c r="E112" s="201">
        <v>0</v>
      </c>
    </row>
    <row r="113" spans="1:5">
      <c r="A113" s="219" t="s">
        <v>301</v>
      </c>
      <c r="B113" s="220" t="s">
        <v>540</v>
      </c>
      <c r="C113" s="222" t="s">
        <v>541</v>
      </c>
      <c r="D113" s="201">
        <v>0</v>
      </c>
      <c r="E113" s="201">
        <v>133000</v>
      </c>
    </row>
    <row r="114" spans="1:5">
      <c r="A114" s="219" t="s">
        <v>304</v>
      </c>
      <c r="B114" s="199" t="s">
        <v>542</v>
      </c>
      <c r="C114" s="222" t="s">
        <v>543</v>
      </c>
      <c r="D114" s="201">
        <v>0</v>
      </c>
      <c r="E114" s="201">
        <v>916825</v>
      </c>
    </row>
    <row r="115" spans="1:5">
      <c r="A115" s="219" t="s">
        <v>307</v>
      </c>
      <c r="B115" s="199" t="s">
        <v>544</v>
      </c>
      <c r="C115" s="222" t="s">
        <v>545</v>
      </c>
      <c r="D115" s="201">
        <v>0</v>
      </c>
      <c r="E115" s="201">
        <v>0</v>
      </c>
    </row>
    <row r="116" spans="1:5">
      <c r="A116" s="219" t="s">
        <v>310</v>
      </c>
      <c r="B116" s="199" t="s">
        <v>546</v>
      </c>
      <c r="C116" s="222" t="s">
        <v>547</v>
      </c>
      <c r="D116" s="201">
        <v>0</v>
      </c>
      <c r="E116" s="201">
        <v>0</v>
      </c>
    </row>
    <row r="117" spans="1:5">
      <c r="A117" s="219" t="s">
        <v>312</v>
      </c>
      <c r="B117" s="199" t="s">
        <v>548</v>
      </c>
      <c r="C117" s="222" t="s">
        <v>549</v>
      </c>
      <c r="D117" s="201">
        <v>0</v>
      </c>
      <c r="E117" s="201">
        <v>0</v>
      </c>
    </row>
    <row r="118" spans="1:5">
      <c r="A118" s="219" t="s">
        <v>315</v>
      </c>
      <c r="B118" s="199" t="s">
        <v>550</v>
      </c>
      <c r="C118" s="222" t="s">
        <v>551</v>
      </c>
      <c r="D118" s="201">
        <v>0</v>
      </c>
      <c r="E118" s="201">
        <v>0</v>
      </c>
    </row>
    <row r="119" spans="1:5">
      <c r="A119" s="219" t="s">
        <v>317</v>
      </c>
      <c r="B119" s="202" t="s">
        <v>552</v>
      </c>
      <c r="C119" s="222" t="s">
        <v>553</v>
      </c>
      <c r="D119" s="201">
        <v>0</v>
      </c>
      <c r="E119" s="201">
        <v>312868</v>
      </c>
    </row>
    <row r="120" spans="1:5">
      <c r="A120" s="219" t="s">
        <v>320</v>
      </c>
      <c r="B120" s="202" t="s">
        <v>554</v>
      </c>
      <c r="C120" s="222" t="s">
        <v>555</v>
      </c>
      <c r="D120" s="201">
        <v>1824096</v>
      </c>
      <c r="E120" s="201">
        <v>52630</v>
      </c>
    </row>
    <row r="121" spans="1:5">
      <c r="A121" s="219" t="s">
        <v>323</v>
      </c>
      <c r="B121" s="202" t="s">
        <v>556</v>
      </c>
      <c r="C121" s="222" t="s">
        <v>557</v>
      </c>
      <c r="D121" s="201">
        <v>0</v>
      </c>
      <c r="E121" s="201">
        <v>0</v>
      </c>
    </row>
    <row r="122" spans="1:5">
      <c r="A122" s="219" t="s">
        <v>326</v>
      </c>
      <c r="B122" s="202" t="s">
        <v>558</v>
      </c>
      <c r="C122" s="222" t="s">
        <v>559</v>
      </c>
      <c r="D122" s="201">
        <v>0</v>
      </c>
      <c r="E122" s="201">
        <v>0</v>
      </c>
    </row>
    <row r="123" spans="1:5">
      <c r="A123" s="219" t="s">
        <v>329</v>
      </c>
      <c r="B123" s="202" t="s">
        <v>560</v>
      </c>
      <c r="C123" s="222" t="s">
        <v>561</v>
      </c>
      <c r="D123" s="201">
        <v>0</v>
      </c>
      <c r="E123" s="201">
        <v>828717</v>
      </c>
    </row>
    <row r="124" spans="1:5">
      <c r="A124" s="219" t="s">
        <v>332</v>
      </c>
      <c r="B124" s="199" t="s">
        <v>562</v>
      </c>
      <c r="C124" s="222" t="s">
        <v>563</v>
      </c>
      <c r="D124" s="203">
        <f>SUM(D111:D123)</f>
        <v>46494096</v>
      </c>
      <c r="E124" s="203">
        <f t="shared" ref="E124" si="17">SUM(E111:E123)</f>
        <v>45412705</v>
      </c>
    </row>
    <row r="125" spans="1:5">
      <c r="A125" s="219" t="s">
        <v>334</v>
      </c>
      <c r="B125" s="202" t="s">
        <v>564</v>
      </c>
      <c r="C125" s="222" t="s">
        <v>565</v>
      </c>
      <c r="D125" s="201">
        <v>12645600</v>
      </c>
      <c r="E125" s="201">
        <v>14132603</v>
      </c>
    </row>
    <row r="126" spans="1:5">
      <c r="A126" s="219" t="s">
        <v>337</v>
      </c>
      <c r="B126" s="202" t="s">
        <v>566</v>
      </c>
      <c r="C126" s="222" t="s">
        <v>567</v>
      </c>
      <c r="D126" s="201">
        <v>2540400</v>
      </c>
      <c r="E126" s="201">
        <v>3928851</v>
      </c>
    </row>
    <row r="127" spans="1:5">
      <c r="A127" s="219" t="s">
        <v>340</v>
      </c>
      <c r="B127" s="200" t="s">
        <v>568</v>
      </c>
      <c r="C127" s="222" t="s">
        <v>569</v>
      </c>
      <c r="D127" s="201">
        <v>0</v>
      </c>
      <c r="E127" s="201">
        <v>192171</v>
      </c>
    </row>
    <row r="128" spans="1:5">
      <c r="A128" s="219" t="s">
        <v>343</v>
      </c>
      <c r="B128" s="202" t="s">
        <v>570</v>
      </c>
      <c r="C128" s="222" t="s">
        <v>571</v>
      </c>
      <c r="D128" s="203">
        <f>SUM(D125:D127)</f>
        <v>15186000</v>
      </c>
      <c r="E128" s="203">
        <f t="shared" ref="E128" si="18">SUM(E125:E127)</f>
        <v>18253625</v>
      </c>
    </row>
    <row r="129" spans="1:5">
      <c r="A129" s="223" t="s">
        <v>346</v>
      </c>
      <c r="B129" s="224" t="s">
        <v>572</v>
      </c>
      <c r="C129" s="225" t="s">
        <v>573</v>
      </c>
      <c r="D129" s="203">
        <f>D124+D128</f>
        <v>61680096</v>
      </c>
      <c r="E129" s="203">
        <f t="shared" ref="E129" si="19">E124+E128</f>
        <v>63666330</v>
      </c>
    </row>
    <row r="130" spans="1:5">
      <c r="A130" s="223" t="s">
        <v>349</v>
      </c>
      <c r="B130" s="205" t="s">
        <v>574</v>
      </c>
      <c r="C130" s="225" t="s">
        <v>575</v>
      </c>
      <c r="D130" s="201">
        <v>12392019</v>
      </c>
      <c r="E130" s="201">
        <v>12396255</v>
      </c>
    </row>
    <row r="131" spans="1:5">
      <c r="A131" s="219" t="s">
        <v>352</v>
      </c>
      <c r="B131" s="202" t="s">
        <v>576</v>
      </c>
      <c r="C131" s="222" t="s">
        <v>577</v>
      </c>
      <c r="D131" s="201">
        <v>100000</v>
      </c>
      <c r="E131" s="201">
        <v>229602</v>
      </c>
    </row>
    <row r="132" spans="1:5">
      <c r="A132" s="219" t="s">
        <v>355</v>
      </c>
      <c r="B132" s="202" t="s">
        <v>578</v>
      </c>
      <c r="C132" s="222" t="s">
        <v>579</v>
      </c>
      <c r="D132" s="201">
        <v>13500000</v>
      </c>
      <c r="E132" s="201">
        <v>14978286</v>
      </c>
    </row>
    <row r="133" spans="1:5">
      <c r="A133" s="219" t="s">
        <v>358</v>
      </c>
      <c r="B133" s="202" t="s">
        <v>580</v>
      </c>
      <c r="C133" s="222" t="s">
        <v>581</v>
      </c>
      <c r="D133" s="201">
        <v>1500000</v>
      </c>
      <c r="E133" s="201">
        <v>165000</v>
      </c>
    </row>
    <row r="134" spans="1:5">
      <c r="A134" s="219" t="s">
        <v>361</v>
      </c>
      <c r="B134" s="202" t="s">
        <v>582</v>
      </c>
      <c r="C134" s="222" t="s">
        <v>583</v>
      </c>
      <c r="D134" s="203">
        <f>SUM(D131:D133)</f>
        <v>15100000</v>
      </c>
      <c r="E134" s="203">
        <f t="shared" ref="E134" si="20">SUM(E131:E133)</f>
        <v>15372888</v>
      </c>
    </row>
    <row r="135" spans="1:5">
      <c r="A135" s="219" t="s">
        <v>364</v>
      </c>
      <c r="B135" s="202" t="s">
        <v>584</v>
      </c>
      <c r="C135" s="222" t="s">
        <v>585</v>
      </c>
      <c r="D135" s="201">
        <v>670000</v>
      </c>
      <c r="E135" s="201">
        <v>442377</v>
      </c>
    </row>
    <row r="136" spans="1:5">
      <c r="A136" s="219" t="s">
        <v>367</v>
      </c>
      <c r="B136" s="202" t="s">
        <v>586</v>
      </c>
      <c r="C136" s="222" t="s">
        <v>587</v>
      </c>
      <c r="D136" s="201">
        <v>990000</v>
      </c>
      <c r="E136" s="201">
        <v>1282201</v>
      </c>
    </row>
    <row r="137" spans="1:5">
      <c r="A137" s="219" t="s">
        <v>370</v>
      </c>
      <c r="B137" s="202" t="s">
        <v>588</v>
      </c>
      <c r="C137" s="222" t="s">
        <v>589</v>
      </c>
      <c r="D137" s="203">
        <f>SUM(D135:D136)</f>
        <v>1660000</v>
      </c>
      <c r="E137" s="203">
        <f t="shared" ref="E137" si="21">SUM(E135:E136)</f>
        <v>1724578</v>
      </c>
    </row>
    <row r="138" spans="1:5">
      <c r="A138" s="219" t="s">
        <v>373</v>
      </c>
      <c r="B138" s="202" t="s">
        <v>590</v>
      </c>
      <c r="C138" s="222" t="s">
        <v>591</v>
      </c>
      <c r="D138" s="201">
        <v>6700000</v>
      </c>
      <c r="E138" s="201">
        <v>6377462</v>
      </c>
    </row>
    <row r="139" spans="1:5">
      <c r="A139" s="219" t="s">
        <v>376</v>
      </c>
      <c r="B139" s="202" t="s">
        <v>592</v>
      </c>
      <c r="C139" s="222" t="s">
        <v>593</v>
      </c>
      <c r="D139" s="201">
        <f>'[1]5'!D163</f>
        <v>0</v>
      </c>
      <c r="E139" s="201">
        <v>40314</v>
      </c>
    </row>
    <row r="140" spans="1:5">
      <c r="A140" s="219" t="s">
        <v>378</v>
      </c>
      <c r="B140" s="202" t="s">
        <v>594</v>
      </c>
      <c r="C140" s="222" t="s">
        <v>595</v>
      </c>
      <c r="D140" s="201">
        <v>2300000</v>
      </c>
      <c r="E140" s="201">
        <v>2776326</v>
      </c>
    </row>
    <row r="141" spans="1:5">
      <c r="A141" s="219" t="s">
        <v>381</v>
      </c>
      <c r="B141" s="202" t="s">
        <v>596</v>
      </c>
      <c r="C141" s="222" t="s">
        <v>597</v>
      </c>
      <c r="D141" s="201">
        <v>4600000</v>
      </c>
      <c r="E141" s="201">
        <v>3315421</v>
      </c>
    </row>
    <row r="142" spans="1:5">
      <c r="A142" s="219" t="s">
        <v>384</v>
      </c>
      <c r="B142" s="226" t="s">
        <v>598</v>
      </c>
      <c r="C142" s="222" t="s">
        <v>599</v>
      </c>
      <c r="D142" s="201">
        <v>216000</v>
      </c>
      <c r="E142" s="201">
        <v>468025</v>
      </c>
    </row>
    <row r="143" spans="1:5">
      <c r="A143" s="219" t="s">
        <v>387</v>
      </c>
      <c r="B143" s="200" t="s">
        <v>600</v>
      </c>
      <c r="C143" s="222" t="s">
        <v>601</v>
      </c>
      <c r="D143" s="201">
        <v>3400000</v>
      </c>
      <c r="E143" s="201">
        <v>4756612</v>
      </c>
    </row>
    <row r="144" spans="1:5">
      <c r="A144" s="219" t="s">
        <v>390</v>
      </c>
      <c r="B144" s="202" t="s">
        <v>602</v>
      </c>
      <c r="C144" s="222" t="s">
        <v>603</v>
      </c>
      <c r="D144" s="201">
        <v>15400000</v>
      </c>
      <c r="E144" s="201">
        <v>27800007</v>
      </c>
    </row>
    <row r="145" spans="1:5">
      <c r="A145" s="219" t="s">
        <v>392</v>
      </c>
      <c r="B145" s="202" t="s">
        <v>604</v>
      </c>
      <c r="C145" s="222" t="s">
        <v>605</v>
      </c>
      <c r="D145" s="203">
        <f>SUM(D138:D144)</f>
        <v>32616000</v>
      </c>
      <c r="E145" s="203">
        <f t="shared" ref="E145" si="22">SUM(E138:E144)</f>
        <v>45534167</v>
      </c>
    </row>
    <row r="146" spans="1:5">
      <c r="A146" s="219" t="s">
        <v>394</v>
      </c>
      <c r="B146" s="202" t="s">
        <v>606</v>
      </c>
      <c r="C146" s="222" t="s">
        <v>607</v>
      </c>
      <c r="D146" s="201">
        <v>280000</v>
      </c>
      <c r="E146" s="201">
        <v>92357</v>
      </c>
    </row>
    <row r="147" spans="1:5">
      <c r="A147" s="219" t="s">
        <v>397</v>
      </c>
      <c r="B147" s="202" t="s">
        <v>608</v>
      </c>
      <c r="C147" s="222" t="s">
        <v>609</v>
      </c>
      <c r="D147" s="201">
        <v>0</v>
      </c>
      <c r="E147" s="201">
        <v>0</v>
      </c>
    </row>
    <row r="148" spans="1:5">
      <c r="A148" s="219" t="s">
        <v>400</v>
      </c>
      <c r="B148" s="202" t="s">
        <v>610</v>
      </c>
      <c r="C148" s="222" t="s">
        <v>611</v>
      </c>
      <c r="D148" s="203">
        <f>SUM(D146:D147)</f>
        <v>280000</v>
      </c>
      <c r="E148" s="203">
        <f t="shared" ref="E148" si="23">SUM(E146:E147)</f>
        <v>92357</v>
      </c>
    </row>
    <row r="149" spans="1:5">
      <c r="A149" s="219" t="s">
        <v>402</v>
      </c>
      <c r="B149" s="202" t="s">
        <v>612</v>
      </c>
      <c r="C149" s="222" t="s">
        <v>613</v>
      </c>
      <c r="D149" s="201">
        <v>13561020</v>
      </c>
      <c r="E149" s="201">
        <v>11682592</v>
      </c>
    </row>
    <row r="150" spans="1:5">
      <c r="A150" s="219" t="s">
        <v>405</v>
      </c>
      <c r="B150" s="202" t="s">
        <v>614</v>
      </c>
      <c r="C150" s="222" t="s">
        <v>615</v>
      </c>
      <c r="D150" s="201">
        <v>0</v>
      </c>
      <c r="E150" s="201">
        <v>3020000</v>
      </c>
    </row>
    <row r="151" spans="1:5">
      <c r="A151" s="219" t="s">
        <v>407</v>
      </c>
      <c r="B151" s="202" t="s">
        <v>616</v>
      </c>
      <c r="C151" s="222" t="s">
        <v>617</v>
      </c>
      <c r="D151" s="201">
        <v>0</v>
      </c>
      <c r="E151" s="201">
        <v>0</v>
      </c>
    </row>
    <row r="152" spans="1:5">
      <c r="A152" s="219" t="s">
        <v>618</v>
      </c>
      <c r="B152" s="202" t="s">
        <v>619</v>
      </c>
      <c r="C152" s="222" t="s">
        <v>620</v>
      </c>
      <c r="D152" s="201">
        <v>0</v>
      </c>
      <c r="E152" s="201">
        <v>0</v>
      </c>
    </row>
    <row r="153" spans="1:5">
      <c r="A153" s="219" t="s">
        <v>621</v>
      </c>
      <c r="B153" s="202" t="s">
        <v>622</v>
      </c>
      <c r="C153" s="222" t="s">
        <v>623</v>
      </c>
      <c r="D153" s="201">
        <v>850000</v>
      </c>
      <c r="E153" s="201">
        <v>1868577</v>
      </c>
    </row>
    <row r="154" spans="1:5">
      <c r="A154" s="219" t="s">
        <v>624</v>
      </c>
      <c r="B154" s="202" t="s">
        <v>625</v>
      </c>
      <c r="C154" s="222" t="s">
        <v>626</v>
      </c>
      <c r="D154" s="203">
        <f>SUM(D149:D153)</f>
        <v>14411020</v>
      </c>
      <c r="E154" s="203">
        <f t="shared" ref="E154" si="24">SUM(E149:E153)</f>
        <v>16571169</v>
      </c>
    </row>
    <row r="155" spans="1:5">
      <c r="A155" s="223" t="s">
        <v>627</v>
      </c>
      <c r="B155" s="205" t="s">
        <v>628</v>
      </c>
      <c r="C155" s="225" t="s">
        <v>629</v>
      </c>
      <c r="D155" s="203">
        <f>D134+D137+D145+D148+D154</f>
        <v>64067020</v>
      </c>
      <c r="E155" s="203">
        <f t="shared" ref="E155" si="25">E134+E137+E145+E148+E154</f>
        <v>79295159</v>
      </c>
    </row>
    <row r="156" spans="1:5">
      <c r="A156" s="219" t="s">
        <v>418</v>
      </c>
      <c r="B156" s="207" t="s">
        <v>630</v>
      </c>
      <c r="C156" s="222" t="s">
        <v>631</v>
      </c>
      <c r="D156" s="201">
        <v>0</v>
      </c>
      <c r="E156" s="201">
        <v>0</v>
      </c>
    </row>
    <row r="157" spans="1:5">
      <c r="A157" s="219" t="s">
        <v>421</v>
      </c>
      <c r="B157" s="207" t="s">
        <v>632</v>
      </c>
      <c r="C157" s="222" t="s">
        <v>633</v>
      </c>
      <c r="D157" s="201">
        <v>0</v>
      </c>
      <c r="E157" s="201">
        <v>2012000</v>
      </c>
    </row>
    <row r="158" spans="1:5">
      <c r="A158" s="219" t="s">
        <v>424</v>
      </c>
      <c r="B158" s="227" t="s">
        <v>634</v>
      </c>
      <c r="C158" s="222" t="s">
        <v>635</v>
      </c>
      <c r="D158" s="201">
        <v>0</v>
      </c>
      <c r="E158" s="201">
        <v>0</v>
      </c>
    </row>
    <row r="159" spans="1:5">
      <c r="A159" s="219" t="s">
        <v>426</v>
      </c>
      <c r="B159" s="227" t="s">
        <v>636</v>
      </c>
      <c r="C159" s="222" t="s">
        <v>637</v>
      </c>
      <c r="D159" s="201">
        <v>0</v>
      </c>
      <c r="E159" s="201">
        <v>0</v>
      </c>
    </row>
    <row r="160" spans="1:5">
      <c r="A160" s="219" t="s">
        <v>429</v>
      </c>
      <c r="B160" s="227" t="s">
        <v>638</v>
      </c>
      <c r="C160" s="222" t="s">
        <v>639</v>
      </c>
      <c r="D160" s="201">
        <v>0</v>
      </c>
      <c r="E160" s="201">
        <v>0</v>
      </c>
    </row>
    <row r="161" spans="1:5">
      <c r="A161" s="219" t="s">
        <v>431</v>
      </c>
      <c r="B161" s="207" t="s">
        <v>640</v>
      </c>
      <c r="C161" s="222" t="s">
        <v>641</v>
      </c>
      <c r="D161" s="201">
        <v>0</v>
      </c>
      <c r="E161" s="201">
        <v>0</v>
      </c>
    </row>
    <row r="162" spans="1:5">
      <c r="A162" s="219" t="s">
        <v>433</v>
      </c>
      <c r="B162" s="207" t="s">
        <v>642</v>
      </c>
      <c r="C162" s="222" t="s">
        <v>643</v>
      </c>
      <c r="D162" s="201">
        <v>300000</v>
      </c>
      <c r="E162" s="201">
        <v>0</v>
      </c>
    </row>
    <row r="163" spans="1:5">
      <c r="A163" s="219" t="s">
        <v>435</v>
      </c>
      <c r="B163" s="207" t="s">
        <v>644</v>
      </c>
      <c r="C163" s="222" t="s">
        <v>645</v>
      </c>
      <c r="D163" s="201">
        <v>575000</v>
      </c>
      <c r="E163" s="201">
        <v>685000</v>
      </c>
    </row>
    <row r="164" spans="1:5">
      <c r="A164" s="223" t="s">
        <v>437</v>
      </c>
      <c r="B164" s="228" t="s">
        <v>646</v>
      </c>
      <c r="C164" s="225" t="s">
        <v>647</v>
      </c>
      <c r="D164" s="203">
        <f>SUM(D156:D163)</f>
        <v>875000</v>
      </c>
      <c r="E164" s="203">
        <f t="shared" ref="E164" si="26">SUM(E156:E163)</f>
        <v>2697000</v>
      </c>
    </row>
    <row r="165" spans="1:5">
      <c r="A165" s="219" t="s">
        <v>439</v>
      </c>
      <c r="B165" s="229" t="s">
        <v>648</v>
      </c>
      <c r="C165" s="222" t="s">
        <v>649</v>
      </c>
      <c r="D165" s="201">
        <v>0</v>
      </c>
      <c r="E165" s="201">
        <v>0</v>
      </c>
    </row>
    <row r="166" spans="1:5">
      <c r="A166" s="219">
        <v>56</v>
      </c>
      <c r="B166" s="229" t="s">
        <v>197</v>
      </c>
      <c r="C166" s="222" t="s">
        <v>650</v>
      </c>
      <c r="D166" s="201">
        <v>0</v>
      </c>
      <c r="E166" s="201">
        <v>2660632</v>
      </c>
    </row>
    <row r="167" spans="1:5">
      <c r="A167" s="219">
        <v>57</v>
      </c>
      <c r="B167" s="229" t="s">
        <v>651</v>
      </c>
      <c r="C167" s="222" t="s">
        <v>652</v>
      </c>
      <c r="D167" s="201">
        <v>0</v>
      </c>
      <c r="E167" s="201">
        <v>0</v>
      </c>
    </row>
    <row r="168" spans="1:5">
      <c r="A168" s="219">
        <v>58</v>
      </c>
      <c r="B168" s="229" t="s">
        <v>653</v>
      </c>
      <c r="C168" s="222" t="s">
        <v>654</v>
      </c>
      <c r="D168" s="201">
        <v>0</v>
      </c>
      <c r="E168" s="201">
        <v>0</v>
      </c>
    </row>
    <row r="169" spans="1:5">
      <c r="A169" s="219">
        <v>59</v>
      </c>
      <c r="B169" s="229" t="s">
        <v>655</v>
      </c>
      <c r="C169" s="222" t="s">
        <v>656</v>
      </c>
      <c r="D169" s="203">
        <f>SUM(D166:D168)</f>
        <v>0</v>
      </c>
      <c r="E169" s="203">
        <f t="shared" ref="E169" si="27">SUM(E166:E168)</f>
        <v>2660632</v>
      </c>
    </row>
    <row r="170" spans="1:5">
      <c r="A170" s="219">
        <v>60</v>
      </c>
      <c r="B170" s="229" t="s">
        <v>657</v>
      </c>
      <c r="C170" s="222" t="s">
        <v>658</v>
      </c>
      <c r="D170" s="201">
        <v>0</v>
      </c>
      <c r="E170" s="201">
        <v>0</v>
      </c>
    </row>
    <row r="171" spans="1:5">
      <c r="A171" s="219">
        <v>61</v>
      </c>
      <c r="B171" s="229" t="s">
        <v>659</v>
      </c>
      <c r="C171" s="222" t="s">
        <v>660</v>
      </c>
      <c r="D171" s="201">
        <v>0</v>
      </c>
      <c r="E171" s="201">
        <v>0</v>
      </c>
    </row>
    <row r="172" spans="1:5">
      <c r="A172" s="219">
        <v>62</v>
      </c>
      <c r="B172" s="229" t="s">
        <v>661</v>
      </c>
      <c r="C172" s="222" t="s">
        <v>662</v>
      </c>
      <c r="D172" s="201">
        <v>0</v>
      </c>
      <c r="E172" s="201">
        <v>0</v>
      </c>
    </row>
    <row r="173" spans="1:5">
      <c r="A173" s="219">
        <v>63</v>
      </c>
      <c r="B173" s="229" t="s">
        <v>663</v>
      </c>
      <c r="C173" s="222" t="s">
        <v>664</v>
      </c>
      <c r="D173" s="201">
        <v>10418561</v>
      </c>
      <c r="E173" s="201">
        <v>50759059</v>
      </c>
    </row>
    <row r="174" spans="1:5">
      <c r="A174" s="219">
        <v>64</v>
      </c>
      <c r="B174" s="229" t="s">
        <v>665</v>
      </c>
      <c r="C174" s="222" t="s">
        <v>666</v>
      </c>
      <c r="D174" s="201">
        <v>0</v>
      </c>
      <c r="E174" s="201">
        <v>0</v>
      </c>
    </row>
    <row r="175" spans="1:5">
      <c r="A175" s="219">
        <v>65</v>
      </c>
      <c r="B175" s="229" t="s">
        <v>667</v>
      </c>
      <c r="C175" s="222" t="s">
        <v>668</v>
      </c>
      <c r="D175" s="201">
        <v>0</v>
      </c>
      <c r="E175" s="201">
        <v>0</v>
      </c>
    </row>
    <row r="176" spans="1:5">
      <c r="A176" s="219">
        <v>66</v>
      </c>
      <c r="B176" s="229" t="s">
        <v>211</v>
      </c>
      <c r="C176" s="222" t="s">
        <v>669</v>
      </c>
      <c r="D176" s="201">
        <v>0</v>
      </c>
      <c r="E176" s="201">
        <v>0</v>
      </c>
    </row>
    <row r="177" spans="1:5">
      <c r="A177" s="219">
        <v>67</v>
      </c>
      <c r="B177" s="230" t="s">
        <v>213</v>
      </c>
      <c r="C177" s="222" t="s">
        <v>670</v>
      </c>
      <c r="D177" s="201">
        <v>0</v>
      </c>
      <c r="E177" s="201">
        <v>0</v>
      </c>
    </row>
    <row r="178" spans="1:5">
      <c r="A178" s="219">
        <v>68</v>
      </c>
      <c r="B178" s="229" t="s">
        <v>671</v>
      </c>
      <c r="C178" s="222" t="s">
        <v>672</v>
      </c>
      <c r="D178" s="201">
        <v>0</v>
      </c>
      <c r="E178" s="201">
        <v>0</v>
      </c>
    </row>
    <row r="179" spans="1:5">
      <c r="A179" s="219">
        <v>69</v>
      </c>
      <c r="B179" s="229" t="s">
        <v>217</v>
      </c>
      <c r="C179" s="222" t="s">
        <v>673</v>
      </c>
      <c r="D179" s="201">
        <v>24907760</v>
      </c>
      <c r="E179" s="201">
        <v>19362854</v>
      </c>
    </row>
    <row r="180" spans="1:5">
      <c r="A180" s="219">
        <v>70</v>
      </c>
      <c r="B180" s="230" t="s">
        <v>219</v>
      </c>
      <c r="C180" s="222" t="s">
        <v>674</v>
      </c>
      <c r="D180" s="201">
        <v>136851015</v>
      </c>
      <c r="E180" s="201">
        <v>0</v>
      </c>
    </row>
    <row r="181" spans="1:5">
      <c r="A181" s="223">
        <v>71</v>
      </c>
      <c r="B181" s="228" t="s">
        <v>675</v>
      </c>
      <c r="C181" s="225" t="s">
        <v>676</v>
      </c>
      <c r="D181" s="203">
        <f>SUM(D169:D180)+D165</f>
        <v>172177336</v>
      </c>
      <c r="E181" s="203">
        <f t="shared" ref="E181" si="28">SUM(E169:E180)+E165</f>
        <v>72782545</v>
      </c>
    </row>
    <row r="182" spans="1:5">
      <c r="A182" s="219">
        <v>72</v>
      </c>
      <c r="B182" s="231" t="s">
        <v>677</v>
      </c>
      <c r="C182" s="222" t="s">
        <v>678</v>
      </c>
      <c r="D182" s="201">
        <v>0</v>
      </c>
      <c r="E182" s="201">
        <v>0</v>
      </c>
    </row>
    <row r="183" spans="1:5">
      <c r="A183" s="219">
        <v>73</v>
      </c>
      <c r="B183" s="231" t="s">
        <v>679</v>
      </c>
      <c r="C183" s="222" t="s">
        <v>680</v>
      </c>
      <c r="D183" s="201">
        <v>0</v>
      </c>
      <c r="E183" s="201">
        <v>0</v>
      </c>
    </row>
    <row r="184" spans="1:5">
      <c r="A184" s="219">
        <v>74</v>
      </c>
      <c r="B184" s="231" t="s">
        <v>681</v>
      </c>
      <c r="C184" s="222" t="s">
        <v>682</v>
      </c>
      <c r="D184" s="201">
        <v>1</v>
      </c>
      <c r="E184" s="201">
        <v>0</v>
      </c>
    </row>
    <row r="185" spans="1:5">
      <c r="A185" s="219">
        <v>75</v>
      </c>
      <c r="B185" s="231" t="s">
        <v>683</v>
      </c>
      <c r="C185" s="222" t="s">
        <v>684</v>
      </c>
      <c r="D185" s="201">
        <v>3168650</v>
      </c>
      <c r="E185" s="201">
        <v>3628668</v>
      </c>
    </row>
    <row r="186" spans="1:5">
      <c r="A186" s="219">
        <v>76</v>
      </c>
      <c r="B186" s="200" t="s">
        <v>685</v>
      </c>
      <c r="C186" s="222" t="s">
        <v>686</v>
      </c>
      <c r="D186" s="201">
        <v>0</v>
      </c>
      <c r="E186" s="201">
        <v>0</v>
      </c>
    </row>
    <row r="187" spans="1:5">
      <c r="A187" s="219">
        <v>77</v>
      </c>
      <c r="B187" s="200" t="s">
        <v>687</v>
      </c>
      <c r="C187" s="222" t="s">
        <v>688</v>
      </c>
      <c r="D187" s="201">
        <v>0</v>
      </c>
      <c r="E187" s="201">
        <v>0</v>
      </c>
    </row>
    <row r="188" spans="1:5">
      <c r="A188" s="219">
        <v>78</v>
      </c>
      <c r="B188" s="200" t="s">
        <v>689</v>
      </c>
      <c r="C188" s="222" t="s">
        <v>690</v>
      </c>
      <c r="D188" s="201">
        <v>0</v>
      </c>
      <c r="E188" s="201">
        <v>979741</v>
      </c>
    </row>
    <row r="189" spans="1:5">
      <c r="A189" s="223">
        <v>79</v>
      </c>
      <c r="B189" s="206" t="s">
        <v>691</v>
      </c>
      <c r="C189" s="225" t="s">
        <v>692</v>
      </c>
      <c r="D189" s="203">
        <f>SUM(D182:D188)</f>
        <v>3168651</v>
      </c>
      <c r="E189" s="203">
        <f t="shared" ref="E189" si="29">SUM(E182:E188)</f>
        <v>4608409</v>
      </c>
    </row>
    <row r="190" spans="1:5">
      <c r="A190" s="219">
        <v>80</v>
      </c>
      <c r="B190" s="207" t="s">
        <v>693</v>
      </c>
      <c r="C190" s="222" t="s">
        <v>694</v>
      </c>
      <c r="D190" s="201">
        <f>'[1]5'!D218</f>
        <v>0</v>
      </c>
      <c r="E190" s="201">
        <v>90832919</v>
      </c>
    </row>
    <row r="191" spans="1:5">
      <c r="A191" s="219">
        <v>81</v>
      </c>
      <c r="B191" s="207" t="s">
        <v>695</v>
      </c>
      <c r="C191" s="222" t="s">
        <v>696</v>
      </c>
      <c r="D191" s="201">
        <v>0</v>
      </c>
      <c r="E191" s="201">
        <v>0</v>
      </c>
    </row>
    <row r="192" spans="1:5">
      <c r="A192" s="219">
        <v>82</v>
      </c>
      <c r="B192" s="207" t="s">
        <v>697</v>
      </c>
      <c r="C192" s="222" t="s">
        <v>698</v>
      </c>
      <c r="D192" s="201">
        <v>0</v>
      </c>
      <c r="E192" s="201">
        <v>0</v>
      </c>
    </row>
    <row r="193" spans="1:5">
      <c r="A193" s="219">
        <v>83</v>
      </c>
      <c r="B193" s="207" t="s">
        <v>699</v>
      </c>
      <c r="C193" s="222" t="s">
        <v>700</v>
      </c>
      <c r="D193" s="201">
        <v>0</v>
      </c>
      <c r="E193" s="201">
        <v>24524888</v>
      </c>
    </row>
    <row r="194" spans="1:5">
      <c r="A194" s="223">
        <v>84</v>
      </c>
      <c r="B194" s="228" t="s">
        <v>701</v>
      </c>
      <c r="C194" s="225" t="s">
        <v>702</v>
      </c>
      <c r="D194" s="203">
        <f>SUM(D190:D193)</f>
        <v>0</v>
      </c>
      <c r="E194" s="203">
        <f t="shared" ref="E194" si="30">SUM(E190:E193)</f>
        <v>115357807</v>
      </c>
    </row>
    <row r="195" spans="1:5" ht="25.5">
      <c r="A195" s="219">
        <v>85</v>
      </c>
      <c r="B195" s="207" t="s">
        <v>703</v>
      </c>
      <c r="C195" s="222" t="s">
        <v>704</v>
      </c>
      <c r="D195" s="201">
        <v>0</v>
      </c>
      <c r="E195" s="201">
        <v>0</v>
      </c>
    </row>
    <row r="196" spans="1:5">
      <c r="A196" s="219">
        <v>86</v>
      </c>
      <c r="B196" s="207" t="s">
        <v>705</v>
      </c>
      <c r="C196" s="222" t="s">
        <v>706</v>
      </c>
      <c r="D196" s="201">
        <v>0</v>
      </c>
      <c r="E196" s="201">
        <v>0</v>
      </c>
    </row>
    <row r="197" spans="1:5" ht="25.5">
      <c r="A197" s="219">
        <v>87</v>
      </c>
      <c r="B197" s="207" t="s">
        <v>707</v>
      </c>
      <c r="C197" s="222" t="s">
        <v>708</v>
      </c>
      <c r="D197" s="201">
        <v>0</v>
      </c>
      <c r="E197" s="201">
        <v>0</v>
      </c>
    </row>
    <row r="198" spans="1:5">
      <c r="A198" s="219">
        <v>88</v>
      </c>
      <c r="B198" s="207" t="s">
        <v>709</v>
      </c>
      <c r="C198" s="222" t="s">
        <v>710</v>
      </c>
      <c r="D198" s="201">
        <v>0</v>
      </c>
      <c r="E198" s="201">
        <v>0</v>
      </c>
    </row>
    <row r="199" spans="1:5" ht="25.5">
      <c r="A199" s="219">
        <v>89</v>
      </c>
      <c r="B199" s="207" t="s">
        <v>711</v>
      </c>
      <c r="C199" s="222" t="s">
        <v>712</v>
      </c>
      <c r="D199" s="201">
        <v>0</v>
      </c>
      <c r="E199" s="201">
        <v>0</v>
      </c>
    </row>
    <row r="200" spans="1:5">
      <c r="A200" s="219">
        <v>90</v>
      </c>
      <c r="B200" s="207" t="s">
        <v>713</v>
      </c>
      <c r="C200" s="222" t="s">
        <v>714</v>
      </c>
      <c r="D200" s="201">
        <v>0</v>
      </c>
      <c r="E200" s="201">
        <v>0</v>
      </c>
    </row>
    <row r="201" spans="1:5">
      <c r="A201" s="219">
        <v>91</v>
      </c>
      <c r="B201" s="207" t="s">
        <v>232</v>
      </c>
      <c r="C201" s="222" t="s">
        <v>715</v>
      </c>
      <c r="D201" s="201">
        <v>0</v>
      </c>
      <c r="E201" s="201">
        <v>0</v>
      </c>
    </row>
    <row r="202" spans="1:5">
      <c r="A202" s="219">
        <v>92</v>
      </c>
      <c r="B202" s="207" t="s">
        <v>716</v>
      </c>
      <c r="C202" s="222" t="s">
        <v>717</v>
      </c>
      <c r="D202" s="201">
        <v>0</v>
      </c>
      <c r="E202" s="201">
        <v>0</v>
      </c>
    </row>
    <row r="203" spans="1:5">
      <c r="A203" s="219">
        <v>93</v>
      </c>
      <c r="B203" s="207" t="s">
        <v>718</v>
      </c>
      <c r="C203" s="222" t="s">
        <v>719</v>
      </c>
      <c r="D203" s="201">
        <v>0</v>
      </c>
      <c r="E203" s="201">
        <v>0</v>
      </c>
    </row>
    <row r="204" spans="1:5">
      <c r="A204" s="223">
        <v>94</v>
      </c>
      <c r="B204" s="228" t="s">
        <v>720</v>
      </c>
      <c r="C204" s="225" t="s">
        <v>721</v>
      </c>
      <c r="D204" s="203">
        <f>SUM(D195:D203)</f>
        <v>0</v>
      </c>
      <c r="E204" s="203">
        <f t="shared" ref="E204" si="31">SUM(E195:E203)</f>
        <v>0</v>
      </c>
    </row>
    <row r="205" spans="1:5" ht="15.75" thickBot="1">
      <c r="A205" s="232">
        <v>95</v>
      </c>
      <c r="B205" s="210" t="s">
        <v>722</v>
      </c>
      <c r="C205" s="233" t="s">
        <v>723</v>
      </c>
      <c r="D205" s="211">
        <f>D204+D194+D189+D181+D164+D155+D130+D129</f>
        <v>314360122</v>
      </c>
      <c r="E205" s="211">
        <f t="shared" ref="E205" si="32">E204+E194+E189+E181+E164+E155+E130+E129</f>
        <v>350803505</v>
      </c>
    </row>
    <row r="206" spans="1:5" ht="15.75" thickTop="1">
      <c r="A206" s="212" t="s">
        <v>296</v>
      </c>
      <c r="B206" s="234" t="s">
        <v>241</v>
      </c>
      <c r="C206" s="214" t="s">
        <v>724</v>
      </c>
      <c r="D206" s="201">
        <v>0</v>
      </c>
      <c r="E206" s="201">
        <v>0</v>
      </c>
    </row>
    <row r="207" spans="1:5">
      <c r="A207" s="198" t="s">
        <v>298</v>
      </c>
      <c r="B207" s="207" t="s">
        <v>243</v>
      </c>
      <c r="C207" s="202" t="s">
        <v>725</v>
      </c>
      <c r="D207" s="201">
        <v>0</v>
      </c>
      <c r="E207" s="201">
        <v>0</v>
      </c>
    </row>
    <row r="208" spans="1:5">
      <c r="A208" s="198" t="s">
        <v>301</v>
      </c>
      <c r="B208" s="207" t="s">
        <v>726</v>
      </c>
      <c r="C208" s="202" t="s">
        <v>727</v>
      </c>
      <c r="D208" s="201">
        <v>0</v>
      </c>
      <c r="E208" s="201">
        <v>0</v>
      </c>
    </row>
    <row r="209" spans="1:5">
      <c r="A209" s="198" t="s">
        <v>304</v>
      </c>
      <c r="B209" s="207" t="s">
        <v>728</v>
      </c>
      <c r="C209" s="202" t="s">
        <v>729</v>
      </c>
      <c r="D209" s="203">
        <f>SUM(D206:D208)</f>
        <v>0</v>
      </c>
      <c r="E209" s="203">
        <f t="shared" ref="E209" si="33">SUM(E206:E208)</f>
        <v>0</v>
      </c>
    </row>
    <row r="210" spans="1:5">
      <c r="A210" s="198" t="s">
        <v>307</v>
      </c>
      <c r="B210" s="215" t="s">
        <v>248</v>
      </c>
      <c r="C210" s="202" t="s">
        <v>730</v>
      </c>
      <c r="D210" s="201">
        <v>0</v>
      </c>
      <c r="E210" s="201">
        <v>0</v>
      </c>
    </row>
    <row r="211" spans="1:5">
      <c r="A211" s="198" t="s">
        <v>310</v>
      </c>
      <c r="B211" s="207" t="s">
        <v>250</v>
      </c>
      <c r="C211" s="202" t="s">
        <v>731</v>
      </c>
      <c r="D211" s="201">
        <v>0</v>
      </c>
      <c r="E211" s="201">
        <v>0</v>
      </c>
    </row>
    <row r="212" spans="1:5">
      <c r="A212" s="198" t="s">
        <v>312</v>
      </c>
      <c r="B212" s="207" t="s">
        <v>252</v>
      </c>
      <c r="C212" s="202" t="s">
        <v>732</v>
      </c>
      <c r="D212" s="201">
        <v>0</v>
      </c>
      <c r="E212" s="201">
        <v>0</v>
      </c>
    </row>
    <row r="213" spans="1:5">
      <c r="A213" s="198" t="s">
        <v>315</v>
      </c>
      <c r="B213" s="207" t="s">
        <v>254</v>
      </c>
      <c r="C213" s="202" t="s">
        <v>733</v>
      </c>
      <c r="D213" s="201">
        <v>0</v>
      </c>
      <c r="E213" s="201">
        <v>0</v>
      </c>
    </row>
    <row r="214" spans="1:5">
      <c r="A214" s="198" t="s">
        <v>317</v>
      </c>
      <c r="B214" s="207" t="s">
        <v>734</v>
      </c>
      <c r="C214" s="202" t="s">
        <v>735</v>
      </c>
      <c r="D214" s="201">
        <v>0</v>
      </c>
      <c r="E214" s="201">
        <v>0</v>
      </c>
    </row>
    <row r="215" spans="1:5">
      <c r="A215" s="198">
        <v>10</v>
      </c>
      <c r="B215" s="207" t="s">
        <v>258</v>
      </c>
      <c r="C215" s="202" t="s">
        <v>736</v>
      </c>
      <c r="D215" s="201">
        <v>0</v>
      </c>
      <c r="E215" s="201">
        <v>0</v>
      </c>
    </row>
    <row r="216" spans="1:5">
      <c r="A216" s="198">
        <v>11</v>
      </c>
      <c r="B216" s="215" t="s">
        <v>737</v>
      </c>
      <c r="C216" s="202" t="s">
        <v>738</v>
      </c>
      <c r="D216" s="203">
        <f>SUM(D210:D215)</f>
        <v>0</v>
      </c>
      <c r="E216" s="203">
        <f t="shared" ref="E216" si="34">SUM(E210:E215)</f>
        <v>0</v>
      </c>
    </row>
    <row r="217" spans="1:5">
      <c r="A217" s="198">
        <v>12</v>
      </c>
      <c r="B217" s="215" t="s">
        <v>261</v>
      </c>
      <c r="C217" s="202" t="s">
        <v>739</v>
      </c>
      <c r="D217" s="201">
        <v>0</v>
      </c>
      <c r="E217" s="201">
        <v>0</v>
      </c>
    </row>
    <row r="218" spans="1:5">
      <c r="A218" s="198">
        <v>13</v>
      </c>
      <c r="B218" s="215" t="s">
        <v>263</v>
      </c>
      <c r="C218" s="202" t="s">
        <v>740</v>
      </c>
      <c r="D218" s="201">
        <v>6308402</v>
      </c>
      <c r="E218" s="201">
        <v>6308402</v>
      </c>
    </row>
    <row r="219" spans="1:5">
      <c r="A219" s="198">
        <v>14</v>
      </c>
      <c r="B219" s="215" t="s">
        <v>741</v>
      </c>
      <c r="C219" s="202" t="s">
        <v>742</v>
      </c>
      <c r="D219" s="201">
        <v>68030761</v>
      </c>
      <c r="E219" s="201">
        <v>71585966</v>
      </c>
    </row>
    <row r="220" spans="1:5">
      <c r="A220" s="198">
        <v>15</v>
      </c>
      <c r="B220" s="215" t="s">
        <v>743</v>
      </c>
      <c r="C220" s="202" t="s">
        <v>744</v>
      </c>
      <c r="D220" s="201">
        <v>0</v>
      </c>
      <c r="E220" s="201">
        <v>0</v>
      </c>
    </row>
    <row r="221" spans="1:5">
      <c r="A221" s="198">
        <v>16</v>
      </c>
      <c r="B221" s="215" t="s">
        <v>745</v>
      </c>
      <c r="C221" s="202" t="s">
        <v>746</v>
      </c>
      <c r="D221" s="201">
        <v>0</v>
      </c>
      <c r="E221" s="201">
        <v>0</v>
      </c>
    </row>
    <row r="222" spans="1:5">
      <c r="A222" s="198">
        <v>17</v>
      </c>
      <c r="B222" s="215" t="s">
        <v>747</v>
      </c>
      <c r="C222" s="202" t="s">
        <v>748</v>
      </c>
      <c r="D222" s="201">
        <v>0</v>
      </c>
      <c r="E222" s="201">
        <v>0</v>
      </c>
    </row>
    <row r="223" spans="1:5">
      <c r="A223" s="198">
        <v>18</v>
      </c>
      <c r="B223" s="215" t="s">
        <v>749</v>
      </c>
      <c r="C223" s="202" t="s">
        <v>750</v>
      </c>
      <c r="D223" s="201">
        <v>0</v>
      </c>
      <c r="E223" s="201">
        <v>0</v>
      </c>
    </row>
    <row r="224" spans="1:5">
      <c r="A224" s="198">
        <v>19</v>
      </c>
      <c r="B224" s="215" t="s">
        <v>751</v>
      </c>
      <c r="C224" s="202" t="s">
        <v>752</v>
      </c>
      <c r="D224" s="201">
        <v>0</v>
      </c>
      <c r="E224" s="201">
        <v>0</v>
      </c>
    </row>
    <row r="225" spans="1:5">
      <c r="A225" s="198">
        <v>20</v>
      </c>
      <c r="B225" s="215" t="s">
        <v>753</v>
      </c>
      <c r="C225" s="202" t="s">
        <v>754</v>
      </c>
      <c r="D225" s="203">
        <f>SUM(D223:D224)</f>
        <v>0</v>
      </c>
      <c r="E225" s="203">
        <f t="shared" ref="E225" si="35">SUM(E223:E224)</f>
        <v>0</v>
      </c>
    </row>
    <row r="226" spans="1:5">
      <c r="A226" s="198">
        <v>21</v>
      </c>
      <c r="B226" s="215" t="s">
        <v>755</v>
      </c>
      <c r="C226" s="202" t="s">
        <v>756</v>
      </c>
      <c r="D226" s="203">
        <f>D209+D216+D217+D218+D219+D220+D221+D222+D225</f>
        <v>74339163</v>
      </c>
      <c r="E226" s="203">
        <f t="shared" ref="E226" si="36">E209+E216+E217+E218+E219+E220+E221+E222+E225</f>
        <v>77894368</v>
      </c>
    </row>
    <row r="227" spans="1:5">
      <c r="A227" s="198">
        <v>22</v>
      </c>
      <c r="B227" s="215" t="s">
        <v>757</v>
      </c>
      <c r="C227" s="202" t="s">
        <v>758</v>
      </c>
      <c r="D227" s="201">
        <v>0</v>
      </c>
      <c r="E227" s="201">
        <v>0</v>
      </c>
    </row>
    <row r="228" spans="1:5">
      <c r="A228" s="198">
        <v>23</v>
      </c>
      <c r="B228" s="207" t="s">
        <v>759</v>
      </c>
      <c r="C228" s="202" t="s">
        <v>760</v>
      </c>
      <c r="D228" s="201">
        <v>0</v>
      </c>
      <c r="E228" s="201">
        <v>0</v>
      </c>
    </row>
    <row r="229" spans="1:5">
      <c r="A229" s="198">
        <v>24</v>
      </c>
      <c r="B229" s="215" t="s">
        <v>761</v>
      </c>
      <c r="C229" s="202" t="s">
        <v>762</v>
      </c>
      <c r="D229" s="201">
        <v>0</v>
      </c>
      <c r="E229" s="201">
        <v>0</v>
      </c>
    </row>
    <row r="230" spans="1:5">
      <c r="A230" s="198">
        <v>25</v>
      </c>
      <c r="B230" s="215" t="s">
        <v>763</v>
      </c>
      <c r="C230" s="202" t="s">
        <v>764</v>
      </c>
      <c r="D230" s="201">
        <v>0</v>
      </c>
      <c r="E230" s="201">
        <v>0</v>
      </c>
    </row>
    <row r="231" spans="1:5">
      <c r="A231" s="198">
        <v>26</v>
      </c>
      <c r="B231" s="215" t="s">
        <v>765</v>
      </c>
      <c r="C231" s="202" t="s">
        <v>766</v>
      </c>
      <c r="D231" s="201">
        <v>0</v>
      </c>
      <c r="E231" s="201">
        <v>0</v>
      </c>
    </row>
    <row r="232" spans="1:5">
      <c r="A232" s="198">
        <v>27</v>
      </c>
      <c r="B232" s="215" t="s">
        <v>767</v>
      </c>
      <c r="C232" s="202" t="s">
        <v>768</v>
      </c>
      <c r="D232" s="203">
        <f>SUM(D227:D231)</f>
        <v>0</v>
      </c>
      <c r="E232" s="203">
        <f t="shared" ref="E232" si="37">SUM(E227:E231)</f>
        <v>0</v>
      </c>
    </row>
    <row r="233" spans="1:5">
      <c r="A233" s="198">
        <v>28</v>
      </c>
      <c r="B233" s="207" t="s">
        <v>769</v>
      </c>
      <c r="C233" s="202" t="s">
        <v>770</v>
      </c>
      <c r="D233" s="201">
        <v>0</v>
      </c>
      <c r="E233" s="201">
        <v>0</v>
      </c>
    </row>
    <row r="234" spans="1:5">
      <c r="A234" s="198">
        <v>29</v>
      </c>
      <c r="B234" s="207" t="s">
        <v>771</v>
      </c>
      <c r="C234" s="202" t="s">
        <v>772</v>
      </c>
      <c r="D234" s="201">
        <v>0</v>
      </c>
      <c r="E234" s="201">
        <v>0</v>
      </c>
    </row>
    <row r="235" spans="1:5">
      <c r="A235" s="204">
        <v>30</v>
      </c>
      <c r="B235" s="216" t="s">
        <v>773</v>
      </c>
      <c r="C235" s="205" t="s">
        <v>774</v>
      </c>
      <c r="D235" s="203">
        <f>D226+D232+D233+D234</f>
        <v>74339163</v>
      </c>
      <c r="E235" s="203">
        <f t="shared" ref="E235" si="38">E226+E232+E233+E234</f>
        <v>77894368</v>
      </c>
    </row>
    <row r="236" spans="1:5" ht="15.75" thickBot="1">
      <c r="A236" s="217"/>
      <c r="B236" s="217" t="s">
        <v>775</v>
      </c>
      <c r="C236" s="217" t="s">
        <v>776</v>
      </c>
      <c r="D236" s="218">
        <f>D235+D205</f>
        <v>388699285</v>
      </c>
      <c r="E236" s="218">
        <f t="shared" ref="E236" si="39">E235+E205</f>
        <v>428697873</v>
      </c>
    </row>
    <row r="237" spans="1:5" ht="30" thickBot="1">
      <c r="A237" s="279"/>
      <c r="B237" s="280" t="s">
        <v>282</v>
      </c>
      <c r="C237" s="281">
        <v>0</v>
      </c>
      <c r="D237" s="311">
        <v>0</v>
      </c>
      <c r="E237" s="195">
        <f>E74+E104-E205-E235</f>
        <v>8573243</v>
      </c>
    </row>
    <row r="238" spans="1:5" ht="45.75" thickBot="1">
      <c r="A238" s="282"/>
      <c r="B238" s="283"/>
      <c r="C238" s="284" t="s">
        <v>805</v>
      </c>
      <c r="D238" s="285"/>
      <c r="E238" s="286"/>
    </row>
    <row r="239" spans="1:5" ht="29.25" thickBot="1">
      <c r="A239" s="287">
        <v>1</v>
      </c>
      <c r="B239" s="288" t="s">
        <v>806</v>
      </c>
      <c r="C239" s="289"/>
      <c r="D239" s="290">
        <f>D74-D205</f>
        <v>-47231983</v>
      </c>
      <c r="E239" s="290">
        <f t="shared" ref="E239" si="40">E74-E205</f>
        <v>-14789547</v>
      </c>
    </row>
    <row r="240" spans="1:5" ht="29.25" thickBot="1">
      <c r="A240" s="287" t="s">
        <v>43</v>
      </c>
      <c r="B240" s="288" t="s">
        <v>807</v>
      </c>
      <c r="C240" s="289"/>
      <c r="D240" s="290">
        <f>D104-D235</f>
        <v>47231983</v>
      </c>
      <c r="E240" s="290">
        <f t="shared" ref="E240" si="41">E104-E235</f>
        <v>23362790</v>
      </c>
    </row>
  </sheetData>
  <mergeCells count="11">
    <mergeCell ref="B1:E1"/>
    <mergeCell ref="A2:E2"/>
    <mergeCell ref="A3:E3"/>
    <mergeCell ref="A4:E4"/>
    <mergeCell ref="A107:D107"/>
    <mergeCell ref="A108:D108"/>
    <mergeCell ref="A109:A110"/>
    <mergeCell ref="C109:C110"/>
    <mergeCell ref="A5:A6"/>
    <mergeCell ref="C5:C6"/>
    <mergeCell ref="A106:D10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2"/>
  <sheetViews>
    <sheetView topLeftCell="A229" workbookViewId="0">
      <selection activeCell="B1" sqref="A1:E4"/>
    </sheetView>
  </sheetViews>
  <sheetFormatPr defaultRowHeight="15"/>
  <cols>
    <col min="1" max="1" width="4" bestFit="1" customWidth="1"/>
    <col min="2" max="2" width="81.28515625" bestFit="1" customWidth="1"/>
    <col min="3" max="3" width="7.85546875" customWidth="1"/>
    <col min="4" max="5" width="19.140625" customWidth="1"/>
    <col min="7" max="7" width="9.85546875" bestFit="1" customWidth="1"/>
  </cols>
  <sheetData>
    <row r="1" spans="1:5">
      <c r="A1" s="326"/>
      <c r="B1" s="326"/>
      <c r="C1" s="326"/>
      <c r="D1" s="327" t="s">
        <v>811</v>
      </c>
      <c r="E1" s="326"/>
    </row>
    <row r="2" spans="1:5" ht="15.75">
      <c r="A2" s="373" t="s">
        <v>812</v>
      </c>
      <c r="B2" s="373"/>
      <c r="C2" s="373"/>
      <c r="D2" s="373"/>
      <c r="E2" s="326"/>
    </row>
    <row r="3" spans="1:5">
      <c r="A3" s="374" t="s">
        <v>816</v>
      </c>
      <c r="B3" s="374"/>
      <c r="C3" s="374"/>
      <c r="D3" s="374"/>
      <c r="E3" s="326"/>
    </row>
    <row r="4" spans="1:5">
      <c r="A4" s="375" t="s">
        <v>289</v>
      </c>
      <c r="B4" s="375"/>
      <c r="C4" s="375"/>
      <c r="D4" s="375"/>
      <c r="E4" s="326"/>
    </row>
    <row r="5" spans="1:5">
      <c r="A5" s="369" t="s">
        <v>290</v>
      </c>
      <c r="B5" s="306" t="s">
        <v>291</v>
      </c>
      <c r="C5" s="371" t="s">
        <v>292</v>
      </c>
      <c r="D5" s="305" t="s">
        <v>293</v>
      </c>
      <c r="E5" s="305" t="s">
        <v>293</v>
      </c>
    </row>
    <row r="6" spans="1:5">
      <c r="A6" s="370"/>
      <c r="B6" s="306" t="s">
        <v>294</v>
      </c>
      <c r="C6" s="372"/>
      <c r="D6" s="306" t="s">
        <v>295</v>
      </c>
      <c r="E6" s="306" t="s">
        <v>777</v>
      </c>
    </row>
    <row r="7" spans="1:5">
      <c r="A7" s="253" t="s">
        <v>296</v>
      </c>
      <c r="B7" s="254" t="s">
        <v>17</v>
      </c>
      <c r="C7" s="255" t="s">
        <v>297</v>
      </c>
      <c r="D7" s="256">
        <v>0</v>
      </c>
      <c r="E7" s="256">
        <v>0</v>
      </c>
    </row>
    <row r="8" spans="1:5">
      <c r="A8" s="253" t="s">
        <v>298</v>
      </c>
      <c r="B8" s="257" t="s">
        <v>299</v>
      </c>
      <c r="C8" s="255" t="s">
        <v>300</v>
      </c>
      <c r="D8" s="256">
        <v>0</v>
      </c>
      <c r="E8" s="256">
        <v>0</v>
      </c>
    </row>
    <row r="9" spans="1:5" ht="25.5">
      <c r="A9" s="253" t="s">
        <v>301</v>
      </c>
      <c r="B9" s="257" t="s">
        <v>302</v>
      </c>
      <c r="C9" s="255" t="s">
        <v>303</v>
      </c>
      <c r="D9" s="256">
        <v>0</v>
      </c>
      <c r="E9" s="256">
        <v>0</v>
      </c>
    </row>
    <row r="10" spans="1:5">
      <c r="A10" s="253" t="s">
        <v>304</v>
      </c>
      <c r="B10" s="257" t="s">
        <v>305</v>
      </c>
      <c r="C10" s="255" t="s">
        <v>306</v>
      </c>
      <c r="D10" s="256">
        <v>0</v>
      </c>
      <c r="E10" s="256">
        <v>0</v>
      </c>
    </row>
    <row r="11" spans="1:5">
      <c r="A11" s="253" t="s">
        <v>307</v>
      </c>
      <c r="B11" s="257" t="s">
        <v>308</v>
      </c>
      <c r="C11" s="255" t="s">
        <v>309</v>
      </c>
      <c r="D11" s="256">
        <v>0</v>
      </c>
      <c r="E11" s="256">
        <v>0</v>
      </c>
    </row>
    <row r="12" spans="1:5">
      <c r="A12" s="253" t="s">
        <v>310</v>
      </c>
      <c r="B12" s="257" t="s">
        <v>28</v>
      </c>
      <c r="C12" s="255" t="s">
        <v>311</v>
      </c>
      <c r="D12" s="256">
        <v>0</v>
      </c>
      <c r="E12" s="256">
        <v>0</v>
      </c>
    </row>
    <row r="13" spans="1:5">
      <c r="A13" s="253" t="s">
        <v>312</v>
      </c>
      <c r="B13" s="257" t="s">
        <v>313</v>
      </c>
      <c r="C13" s="255" t="s">
        <v>314</v>
      </c>
      <c r="D13" s="258">
        <v>0</v>
      </c>
      <c r="E13" s="258">
        <v>0</v>
      </c>
    </row>
    <row r="14" spans="1:5">
      <c r="A14" s="253" t="s">
        <v>315</v>
      </c>
      <c r="B14" s="257" t="s">
        <v>32</v>
      </c>
      <c r="C14" s="255" t="s">
        <v>316</v>
      </c>
      <c r="D14" s="256">
        <v>0</v>
      </c>
      <c r="E14" s="256">
        <v>0</v>
      </c>
    </row>
    <row r="15" spans="1:5" ht="25.5">
      <c r="A15" s="253" t="s">
        <v>317</v>
      </c>
      <c r="B15" s="257" t="s">
        <v>318</v>
      </c>
      <c r="C15" s="255" t="s">
        <v>319</v>
      </c>
      <c r="D15" s="256">
        <v>0</v>
      </c>
      <c r="E15" s="256">
        <v>0</v>
      </c>
    </row>
    <row r="16" spans="1:5" ht="25.5">
      <c r="A16" s="253" t="s">
        <v>320</v>
      </c>
      <c r="B16" s="257" t="s">
        <v>321</v>
      </c>
      <c r="C16" s="255" t="s">
        <v>322</v>
      </c>
      <c r="D16" s="256">
        <v>0</v>
      </c>
      <c r="E16" s="256">
        <v>0</v>
      </c>
    </row>
    <row r="17" spans="1:5" ht="25.5">
      <c r="A17" s="253" t="s">
        <v>323</v>
      </c>
      <c r="B17" s="257" t="s">
        <v>324</v>
      </c>
      <c r="C17" s="255" t="s">
        <v>325</v>
      </c>
      <c r="D17" s="256">
        <v>0</v>
      </c>
      <c r="E17" s="256">
        <v>0</v>
      </c>
    </row>
    <row r="18" spans="1:5">
      <c r="A18" s="253" t="s">
        <v>326</v>
      </c>
      <c r="B18" s="257" t="s">
        <v>327</v>
      </c>
      <c r="C18" s="255" t="s">
        <v>328</v>
      </c>
      <c r="D18" s="256">
        <v>2768283</v>
      </c>
      <c r="E18" s="256">
        <v>1302366</v>
      </c>
    </row>
    <row r="19" spans="1:5">
      <c r="A19" s="259" t="s">
        <v>329</v>
      </c>
      <c r="B19" s="260" t="s">
        <v>330</v>
      </c>
      <c r="C19" s="261" t="s">
        <v>331</v>
      </c>
      <c r="D19" s="258">
        <f>SUM(D13:D18)</f>
        <v>2768283</v>
      </c>
      <c r="E19" s="258">
        <f t="shared" ref="E19" si="0">SUM(E13:E18)</f>
        <v>1302366</v>
      </c>
    </row>
    <row r="20" spans="1:5">
      <c r="A20" s="253" t="s">
        <v>332</v>
      </c>
      <c r="B20" s="257" t="s">
        <v>46</v>
      </c>
      <c r="C20" s="255" t="s">
        <v>333</v>
      </c>
      <c r="D20" s="256">
        <v>0</v>
      </c>
      <c r="E20" s="256">
        <v>0</v>
      </c>
    </row>
    <row r="21" spans="1:5" ht="25.5">
      <c r="A21" s="253" t="s">
        <v>334</v>
      </c>
      <c r="B21" s="257" t="s">
        <v>335</v>
      </c>
      <c r="C21" s="255" t="s">
        <v>336</v>
      </c>
      <c r="D21" s="256">
        <v>0</v>
      </c>
      <c r="E21" s="256">
        <v>0</v>
      </c>
    </row>
    <row r="22" spans="1:5" ht="25.5">
      <c r="A22" s="253" t="s">
        <v>337</v>
      </c>
      <c r="B22" s="257" t="s">
        <v>338</v>
      </c>
      <c r="C22" s="255" t="s">
        <v>339</v>
      </c>
      <c r="D22" s="256">
        <v>0</v>
      </c>
      <c r="E22" s="256">
        <v>0</v>
      </c>
    </row>
    <row r="23" spans="1:5" ht="25.5">
      <c r="A23" s="253" t="s">
        <v>340</v>
      </c>
      <c r="B23" s="257" t="s">
        <v>341</v>
      </c>
      <c r="C23" s="255" t="s">
        <v>342</v>
      </c>
      <c r="D23" s="256">
        <v>0</v>
      </c>
      <c r="E23" s="256">
        <v>0</v>
      </c>
    </row>
    <row r="24" spans="1:5">
      <c r="A24" s="253" t="s">
        <v>343</v>
      </c>
      <c r="B24" s="257" t="s">
        <v>344</v>
      </c>
      <c r="C24" s="255" t="s">
        <v>345</v>
      </c>
      <c r="D24" s="256">
        <v>0</v>
      </c>
      <c r="E24" s="256">
        <v>0</v>
      </c>
    </row>
    <row r="25" spans="1:5">
      <c r="A25" s="259" t="s">
        <v>346</v>
      </c>
      <c r="B25" s="260" t="s">
        <v>347</v>
      </c>
      <c r="C25" s="261" t="s">
        <v>348</v>
      </c>
      <c r="D25" s="258">
        <f>SUM(D20:D24)</f>
        <v>0</v>
      </c>
      <c r="E25" s="258">
        <f t="shared" ref="E25" si="1">SUM(E20:E24)</f>
        <v>0</v>
      </c>
    </row>
    <row r="26" spans="1:5">
      <c r="A26" s="253" t="s">
        <v>349</v>
      </c>
      <c r="B26" s="257" t="s">
        <v>350</v>
      </c>
      <c r="C26" s="255" t="s">
        <v>351</v>
      </c>
      <c r="D26" s="256">
        <v>0</v>
      </c>
      <c r="E26" s="256">
        <v>0</v>
      </c>
    </row>
    <row r="27" spans="1:5">
      <c r="A27" s="253" t="s">
        <v>352</v>
      </c>
      <c r="B27" s="257" t="s">
        <v>353</v>
      </c>
      <c r="C27" s="255" t="s">
        <v>354</v>
      </c>
      <c r="D27" s="256">
        <v>0</v>
      </c>
      <c r="E27" s="256">
        <v>0</v>
      </c>
    </row>
    <row r="28" spans="1:5">
      <c r="A28" s="253" t="s">
        <v>355</v>
      </c>
      <c r="B28" s="257" t="s">
        <v>356</v>
      </c>
      <c r="C28" s="255" t="s">
        <v>357</v>
      </c>
      <c r="D28" s="258">
        <f>SUM(D26:D27)</f>
        <v>0</v>
      </c>
      <c r="E28" s="258">
        <f t="shared" ref="E28" si="2">SUM(E26:E27)</f>
        <v>0</v>
      </c>
    </row>
    <row r="29" spans="1:5">
      <c r="A29" s="253" t="s">
        <v>358</v>
      </c>
      <c r="B29" s="257" t="s">
        <v>359</v>
      </c>
      <c r="C29" s="255" t="s">
        <v>360</v>
      </c>
      <c r="D29" s="256">
        <v>0</v>
      </c>
      <c r="E29" s="256">
        <v>0</v>
      </c>
    </row>
    <row r="30" spans="1:5">
      <c r="A30" s="253" t="s">
        <v>361</v>
      </c>
      <c r="B30" s="257" t="s">
        <v>362</v>
      </c>
      <c r="C30" s="255" t="s">
        <v>363</v>
      </c>
      <c r="D30" s="256">
        <v>0</v>
      </c>
      <c r="E30" s="256">
        <v>0</v>
      </c>
    </row>
    <row r="31" spans="1:5">
      <c r="A31" s="253" t="s">
        <v>364</v>
      </c>
      <c r="B31" s="257" t="s">
        <v>365</v>
      </c>
      <c r="C31" s="255" t="s">
        <v>366</v>
      </c>
      <c r="D31" s="256">
        <v>0</v>
      </c>
      <c r="E31" s="256">
        <v>0</v>
      </c>
    </row>
    <row r="32" spans="1:5">
      <c r="A32" s="253" t="s">
        <v>367</v>
      </c>
      <c r="B32" s="257" t="s">
        <v>368</v>
      </c>
      <c r="C32" s="255" t="s">
        <v>369</v>
      </c>
      <c r="D32" s="256">
        <v>0</v>
      </c>
      <c r="E32" s="256">
        <v>0</v>
      </c>
    </row>
    <row r="33" spans="1:5">
      <c r="A33" s="253" t="s">
        <v>370</v>
      </c>
      <c r="B33" s="257" t="s">
        <v>371</v>
      </c>
      <c r="C33" s="255" t="s">
        <v>372</v>
      </c>
      <c r="D33" s="256">
        <v>0</v>
      </c>
      <c r="E33" s="256">
        <v>0</v>
      </c>
    </row>
    <row r="34" spans="1:5">
      <c r="A34" s="253" t="s">
        <v>373</v>
      </c>
      <c r="B34" s="257" t="s">
        <v>374</v>
      </c>
      <c r="C34" s="255" t="s">
        <v>375</v>
      </c>
      <c r="D34" s="256">
        <v>0</v>
      </c>
      <c r="E34" s="256">
        <v>0</v>
      </c>
    </row>
    <row r="35" spans="1:5">
      <c r="A35" s="253" t="s">
        <v>376</v>
      </c>
      <c r="B35" s="257" t="s">
        <v>65</v>
      </c>
      <c r="C35" s="255" t="s">
        <v>377</v>
      </c>
      <c r="D35" s="256">
        <v>0</v>
      </c>
      <c r="E35" s="256">
        <v>0</v>
      </c>
    </row>
    <row r="36" spans="1:5">
      <c r="A36" s="253" t="s">
        <v>378</v>
      </c>
      <c r="B36" s="257" t="s">
        <v>379</v>
      </c>
      <c r="C36" s="255" t="s">
        <v>380</v>
      </c>
      <c r="D36" s="256">
        <v>0</v>
      </c>
      <c r="E36" s="256">
        <v>0</v>
      </c>
    </row>
    <row r="37" spans="1:5">
      <c r="A37" s="253" t="s">
        <v>381</v>
      </c>
      <c r="B37" s="257" t="s">
        <v>382</v>
      </c>
      <c r="C37" s="255" t="s">
        <v>383</v>
      </c>
      <c r="D37" s="258">
        <f>SUM(D32:D36)</f>
        <v>0</v>
      </c>
      <c r="E37" s="258">
        <f t="shared" ref="E37" si="3">SUM(E32:E36)</f>
        <v>0</v>
      </c>
    </row>
    <row r="38" spans="1:5">
      <c r="A38" s="253" t="s">
        <v>384</v>
      </c>
      <c r="B38" s="257" t="s">
        <v>385</v>
      </c>
      <c r="C38" s="255" t="s">
        <v>386</v>
      </c>
      <c r="D38" s="256">
        <v>0</v>
      </c>
      <c r="E38" s="256">
        <v>0</v>
      </c>
    </row>
    <row r="39" spans="1:5">
      <c r="A39" s="259" t="s">
        <v>387</v>
      </c>
      <c r="B39" s="260" t="s">
        <v>388</v>
      </c>
      <c r="C39" s="261" t="s">
        <v>389</v>
      </c>
      <c r="D39" s="258">
        <f>D28+D29+D30+D31+D37+D38</f>
        <v>0</v>
      </c>
      <c r="E39" s="258">
        <f t="shared" ref="E39" si="4">E28+E29+E30+E31+E37+E38</f>
        <v>0</v>
      </c>
    </row>
    <row r="40" spans="1:5">
      <c r="A40" s="253" t="s">
        <v>390</v>
      </c>
      <c r="B40" s="207" t="s">
        <v>73</v>
      </c>
      <c r="C40" s="255" t="s">
        <v>391</v>
      </c>
      <c r="D40" s="256">
        <v>0</v>
      </c>
      <c r="E40" s="256">
        <v>0</v>
      </c>
    </row>
    <row r="41" spans="1:5">
      <c r="A41" s="253" t="s">
        <v>392</v>
      </c>
      <c r="B41" s="207" t="s">
        <v>75</v>
      </c>
      <c r="C41" s="255" t="s">
        <v>393</v>
      </c>
      <c r="D41" s="256">
        <v>0</v>
      </c>
      <c r="E41" s="256">
        <v>254330</v>
      </c>
    </row>
    <row r="42" spans="1:5">
      <c r="A42" s="253" t="s">
        <v>394</v>
      </c>
      <c r="B42" s="207" t="s">
        <v>395</v>
      </c>
      <c r="C42" s="255" t="s">
        <v>396</v>
      </c>
      <c r="D42" s="256">
        <v>0</v>
      </c>
      <c r="E42" s="256">
        <v>2724</v>
      </c>
    </row>
    <row r="43" spans="1:5">
      <c r="A43" s="253" t="s">
        <v>397</v>
      </c>
      <c r="B43" s="207" t="s">
        <v>398</v>
      </c>
      <c r="C43" s="255" t="s">
        <v>399</v>
      </c>
      <c r="D43" s="256">
        <v>0</v>
      </c>
      <c r="E43" s="256">
        <v>0</v>
      </c>
    </row>
    <row r="44" spans="1:5">
      <c r="A44" s="253" t="s">
        <v>400</v>
      </c>
      <c r="B44" s="207" t="s">
        <v>81</v>
      </c>
      <c r="C44" s="255" t="s">
        <v>401</v>
      </c>
      <c r="D44" s="256">
        <v>17300000</v>
      </c>
      <c r="E44" s="256">
        <v>19782063</v>
      </c>
    </row>
    <row r="45" spans="1:5">
      <c r="A45" s="253" t="s">
        <v>402</v>
      </c>
      <c r="B45" s="207" t="s">
        <v>403</v>
      </c>
      <c r="C45" s="255" t="s">
        <v>404</v>
      </c>
      <c r="D45" s="256">
        <v>4671000</v>
      </c>
      <c r="E45" s="256">
        <v>5410628</v>
      </c>
    </row>
    <row r="46" spans="1:5">
      <c r="A46" s="253" t="s">
        <v>405</v>
      </c>
      <c r="B46" s="207" t="s">
        <v>85</v>
      </c>
      <c r="C46" s="255" t="s">
        <v>406</v>
      </c>
      <c r="D46" s="256">
        <v>0</v>
      </c>
      <c r="E46" s="256">
        <v>0</v>
      </c>
    </row>
    <row r="47" spans="1:5">
      <c r="A47" s="253" t="s">
        <v>407</v>
      </c>
      <c r="B47" s="207" t="s">
        <v>408</v>
      </c>
      <c r="C47" s="255" t="s">
        <v>409</v>
      </c>
      <c r="D47" s="256">
        <v>0</v>
      </c>
      <c r="E47" s="256">
        <v>0</v>
      </c>
    </row>
    <row r="48" spans="1:5">
      <c r="A48" s="253">
        <v>42</v>
      </c>
      <c r="B48" s="207" t="s">
        <v>410</v>
      </c>
      <c r="C48" s="255" t="s">
        <v>411</v>
      </c>
      <c r="D48" s="256">
        <v>0</v>
      </c>
      <c r="E48" s="256">
        <v>0</v>
      </c>
    </row>
    <row r="49" spans="1:5">
      <c r="A49" s="253">
        <v>43</v>
      </c>
      <c r="B49" s="207" t="s">
        <v>412</v>
      </c>
      <c r="C49" s="255" t="s">
        <v>413</v>
      </c>
      <c r="D49" s="312">
        <f>SUM(D47:D48)</f>
        <v>0</v>
      </c>
      <c r="E49" s="312">
        <v>0</v>
      </c>
    </row>
    <row r="50" spans="1:5">
      <c r="A50" s="253">
        <v>44</v>
      </c>
      <c r="B50" s="207" t="s">
        <v>414</v>
      </c>
      <c r="C50" s="255" t="s">
        <v>415</v>
      </c>
      <c r="D50" s="256">
        <v>0</v>
      </c>
      <c r="E50" s="256">
        <v>0</v>
      </c>
    </row>
    <row r="51" spans="1:5">
      <c r="A51" s="253">
        <v>45</v>
      </c>
      <c r="B51" s="207" t="s">
        <v>416</v>
      </c>
      <c r="C51" s="255" t="s">
        <v>417</v>
      </c>
      <c r="D51" s="256">
        <v>0</v>
      </c>
      <c r="E51" s="256">
        <v>0</v>
      </c>
    </row>
    <row r="52" spans="1:5">
      <c r="A52" s="253" t="s">
        <v>418</v>
      </c>
      <c r="B52" s="207" t="s">
        <v>419</v>
      </c>
      <c r="C52" s="255" t="s">
        <v>420</v>
      </c>
      <c r="D52" s="312">
        <f>SUM(D50:D51)</f>
        <v>0</v>
      </c>
      <c r="E52" s="312">
        <f t="shared" ref="E52" si="5">SUM(E50:E51)</f>
        <v>0</v>
      </c>
    </row>
    <row r="53" spans="1:5">
      <c r="A53" s="253" t="s">
        <v>421</v>
      </c>
      <c r="B53" s="207" t="s">
        <v>422</v>
      </c>
      <c r="C53" s="255" t="s">
        <v>423</v>
      </c>
      <c r="D53" s="256">
        <v>0</v>
      </c>
      <c r="E53" s="256">
        <v>0</v>
      </c>
    </row>
    <row r="54" spans="1:5">
      <c r="A54" s="253" t="s">
        <v>424</v>
      </c>
      <c r="B54" s="207" t="s">
        <v>93</v>
      </c>
      <c r="C54" s="255" t="s">
        <v>425</v>
      </c>
      <c r="D54" s="256">
        <v>0</v>
      </c>
      <c r="E54" s="256">
        <v>1520886</v>
      </c>
    </row>
    <row r="55" spans="1:5">
      <c r="A55" s="259" t="s">
        <v>426</v>
      </c>
      <c r="B55" s="262" t="s">
        <v>427</v>
      </c>
      <c r="C55" s="261" t="s">
        <v>428</v>
      </c>
      <c r="D55" s="258">
        <f>D40+D41+D42+D43+D44+D45+D46+D49+D52+D53+D54</f>
        <v>21971000</v>
      </c>
      <c r="E55" s="258">
        <f t="shared" ref="E55" si="6">E40+E41+E42+E43+E44+E45+E46+E49+E52+E53+E54</f>
        <v>26970631</v>
      </c>
    </row>
    <row r="56" spans="1:5">
      <c r="A56" s="253" t="s">
        <v>429</v>
      </c>
      <c r="B56" s="207" t="s">
        <v>97</v>
      </c>
      <c r="C56" s="255" t="s">
        <v>430</v>
      </c>
      <c r="D56" s="256">
        <v>0</v>
      </c>
      <c r="E56" s="256">
        <v>0</v>
      </c>
    </row>
    <row r="57" spans="1:5">
      <c r="A57" s="253" t="s">
        <v>431</v>
      </c>
      <c r="B57" s="207" t="s">
        <v>99</v>
      </c>
      <c r="C57" s="255" t="s">
        <v>432</v>
      </c>
      <c r="D57" s="256">
        <v>0</v>
      </c>
      <c r="E57" s="256">
        <v>0</v>
      </c>
    </row>
    <row r="58" spans="1:5">
      <c r="A58" s="253" t="s">
        <v>433</v>
      </c>
      <c r="B58" s="207" t="s">
        <v>101</v>
      </c>
      <c r="C58" s="255" t="s">
        <v>434</v>
      </c>
      <c r="D58" s="256">
        <v>0</v>
      </c>
      <c r="E58" s="256">
        <v>0</v>
      </c>
    </row>
    <row r="59" spans="1:5">
      <c r="A59" s="253" t="s">
        <v>435</v>
      </c>
      <c r="B59" s="207" t="s">
        <v>103</v>
      </c>
      <c r="C59" s="255" t="s">
        <v>436</v>
      </c>
      <c r="D59" s="256">
        <v>0</v>
      </c>
      <c r="E59" s="256">
        <v>0</v>
      </c>
    </row>
    <row r="60" spans="1:5">
      <c r="A60" s="253" t="s">
        <v>437</v>
      </c>
      <c r="B60" s="207" t="s">
        <v>105</v>
      </c>
      <c r="C60" s="255" t="s">
        <v>438</v>
      </c>
      <c r="D60" s="256">
        <v>0</v>
      </c>
      <c r="E60" s="256">
        <v>0</v>
      </c>
    </row>
    <row r="61" spans="1:5">
      <c r="A61" s="259" t="s">
        <v>439</v>
      </c>
      <c r="B61" s="260" t="s">
        <v>440</v>
      </c>
      <c r="C61" s="261" t="s">
        <v>441</v>
      </c>
      <c r="D61" s="258">
        <f>SUM(D56:D60)</f>
        <v>0</v>
      </c>
      <c r="E61" s="258">
        <f t="shared" ref="E61" si="7">SUM(E56:E60)</f>
        <v>0</v>
      </c>
    </row>
    <row r="62" spans="1:5" ht="25.5">
      <c r="A62" s="253" t="s">
        <v>442</v>
      </c>
      <c r="B62" s="207" t="s">
        <v>443</v>
      </c>
      <c r="C62" s="255" t="s">
        <v>444</v>
      </c>
      <c r="D62" s="256">
        <v>0</v>
      </c>
      <c r="E62" s="256">
        <v>0</v>
      </c>
    </row>
    <row r="63" spans="1:5">
      <c r="A63" s="253" t="s">
        <v>445</v>
      </c>
      <c r="B63" s="207" t="s">
        <v>446</v>
      </c>
      <c r="C63" s="255" t="s">
        <v>447</v>
      </c>
      <c r="D63" s="256">
        <v>0</v>
      </c>
      <c r="E63" s="256">
        <v>0</v>
      </c>
    </row>
    <row r="64" spans="1:5" ht="25.5">
      <c r="A64" s="253" t="s">
        <v>448</v>
      </c>
      <c r="B64" s="207" t="s">
        <v>449</v>
      </c>
      <c r="C64" s="255" t="s">
        <v>450</v>
      </c>
      <c r="D64" s="256">
        <v>0</v>
      </c>
      <c r="E64" s="256">
        <v>0</v>
      </c>
    </row>
    <row r="65" spans="1:5" ht="25.5">
      <c r="A65" s="253" t="s">
        <v>451</v>
      </c>
      <c r="B65" s="257" t="s">
        <v>452</v>
      </c>
      <c r="C65" s="255" t="s">
        <v>453</v>
      </c>
      <c r="D65" s="256">
        <v>0</v>
      </c>
      <c r="E65" s="256">
        <v>0</v>
      </c>
    </row>
    <row r="66" spans="1:5">
      <c r="A66" s="253" t="s">
        <v>454</v>
      </c>
      <c r="B66" s="207" t="s">
        <v>455</v>
      </c>
      <c r="C66" s="255" t="s">
        <v>456</v>
      </c>
      <c r="D66" s="256">
        <v>0</v>
      </c>
      <c r="E66" s="256">
        <v>0</v>
      </c>
    </row>
    <row r="67" spans="1:5">
      <c r="A67" s="259" t="s">
        <v>457</v>
      </c>
      <c r="B67" s="260" t="s">
        <v>458</v>
      </c>
      <c r="C67" s="261" t="s">
        <v>459</v>
      </c>
      <c r="D67" s="258">
        <f>SUM(D62:D66)</f>
        <v>0</v>
      </c>
      <c r="E67" s="258">
        <f t="shared" ref="E67" si="8">SUM(E62:E66)</f>
        <v>0</v>
      </c>
    </row>
    <row r="68" spans="1:5" ht="25.5">
      <c r="A68" s="253" t="s">
        <v>460</v>
      </c>
      <c r="B68" s="207" t="s">
        <v>461</v>
      </c>
      <c r="C68" s="255" t="s">
        <v>462</v>
      </c>
      <c r="D68" s="256">
        <v>0</v>
      </c>
      <c r="E68" s="256">
        <v>0</v>
      </c>
    </row>
    <row r="69" spans="1:5">
      <c r="A69" s="253" t="s">
        <v>463</v>
      </c>
      <c r="B69" s="257" t="s">
        <v>464</v>
      </c>
      <c r="C69" s="255" t="s">
        <v>465</v>
      </c>
      <c r="D69" s="256">
        <v>0</v>
      </c>
      <c r="E69" s="256">
        <v>0</v>
      </c>
    </row>
    <row r="70" spans="1:5" ht="25.5">
      <c r="A70" s="253" t="s">
        <v>466</v>
      </c>
      <c r="B70" s="257" t="s">
        <v>467</v>
      </c>
      <c r="C70" s="255" t="s">
        <v>468</v>
      </c>
      <c r="D70" s="256">
        <v>0</v>
      </c>
      <c r="E70" s="256">
        <v>0</v>
      </c>
    </row>
    <row r="71" spans="1:5" ht="25.5">
      <c r="A71" s="253" t="s">
        <v>469</v>
      </c>
      <c r="B71" s="257" t="s">
        <v>470</v>
      </c>
      <c r="C71" s="255" t="s">
        <v>471</v>
      </c>
      <c r="D71" s="256">
        <v>0</v>
      </c>
      <c r="E71" s="256">
        <v>0</v>
      </c>
    </row>
    <row r="72" spans="1:5">
      <c r="A72" s="253" t="s">
        <v>472</v>
      </c>
      <c r="B72" s="207" t="s">
        <v>473</v>
      </c>
      <c r="C72" s="255" t="s">
        <v>474</v>
      </c>
      <c r="D72" s="256">
        <v>0</v>
      </c>
      <c r="E72" s="256">
        <v>0</v>
      </c>
    </row>
    <row r="73" spans="1:5">
      <c r="A73" s="259" t="s">
        <v>475</v>
      </c>
      <c r="B73" s="260" t="s">
        <v>476</v>
      </c>
      <c r="C73" s="261" t="s">
        <v>477</v>
      </c>
      <c r="D73" s="258">
        <f>SUM(D68:D72)</f>
        <v>0</v>
      </c>
      <c r="E73" s="258">
        <f t="shared" ref="E73" si="9">SUM(E68:E72)</f>
        <v>0</v>
      </c>
    </row>
    <row r="74" spans="1:5" ht="15.75" thickBot="1">
      <c r="A74" s="263" t="s">
        <v>478</v>
      </c>
      <c r="B74" s="209" t="s">
        <v>479</v>
      </c>
      <c r="C74" s="264" t="s">
        <v>480</v>
      </c>
      <c r="D74" s="313">
        <f>D19+D25+D39+D55+D61+D67+D73</f>
        <v>24739283</v>
      </c>
      <c r="E74" s="313">
        <f>SUM(E19,E55)</f>
        <v>28272997</v>
      </c>
    </row>
    <row r="75" spans="1:5" ht="15.75" thickTop="1">
      <c r="A75" s="265" t="s">
        <v>296</v>
      </c>
      <c r="B75" s="213" t="s">
        <v>481</v>
      </c>
      <c r="C75" s="266" t="s">
        <v>482</v>
      </c>
      <c r="D75" s="256">
        <v>0</v>
      </c>
      <c r="E75" s="256">
        <v>0</v>
      </c>
    </row>
    <row r="76" spans="1:5">
      <c r="A76" s="253" t="s">
        <v>298</v>
      </c>
      <c r="B76" s="207" t="s">
        <v>483</v>
      </c>
      <c r="C76" s="257" t="s">
        <v>484</v>
      </c>
      <c r="D76" s="256">
        <v>0</v>
      </c>
      <c r="E76" s="256">
        <v>0</v>
      </c>
    </row>
    <row r="77" spans="1:5">
      <c r="A77" s="253" t="s">
        <v>301</v>
      </c>
      <c r="B77" s="215" t="s">
        <v>485</v>
      </c>
      <c r="C77" s="257" t="s">
        <v>486</v>
      </c>
      <c r="D77" s="256">
        <v>0</v>
      </c>
      <c r="E77" s="256">
        <v>0</v>
      </c>
    </row>
    <row r="78" spans="1:5">
      <c r="A78" s="253" t="s">
        <v>304</v>
      </c>
      <c r="B78" s="207" t="s">
        <v>487</v>
      </c>
      <c r="C78" s="257" t="s">
        <v>488</v>
      </c>
      <c r="D78" s="258">
        <f>SUM(D75:D77)</f>
        <v>0</v>
      </c>
      <c r="E78" s="258">
        <f t="shared" ref="E78" si="10">SUM(E75:E77)</f>
        <v>0</v>
      </c>
    </row>
    <row r="79" spans="1:5">
      <c r="A79" s="253" t="s">
        <v>307</v>
      </c>
      <c r="B79" s="207" t="s">
        <v>489</v>
      </c>
      <c r="C79" s="257" t="s">
        <v>490</v>
      </c>
      <c r="D79" s="256">
        <v>0</v>
      </c>
      <c r="E79" s="256">
        <v>0</v>
      </c>
    </row>
    <row r="80" spans="1:5">
      <c r="A80" s="253" t="s">
        <v>310</v>
      </c>
      <c r="B80" s="215" t="s">
        <v>491</v>
      </c>
      <c r="C80" s="257" t="s">
        <v>492</v>
      </c>
      <c r="D80" s="256">
        <v>0</v>
      </c>
      <c r="E80" s="256">
        <v>0</v>
      </c>
    </row>
    <row r="81" spans="1:5">
      <c r="A81" s="253" t="s">
        <v>312</v>
      </c>
      <c r="B81" s="207" t="s">
        <v>493</v>
      </c>
      <c r="C81" s="257" t="s">
        <v>494</v>
      </c>
      <c r="D81" s="256">
        <v>0</v>
      </c>
      <c r="E81" s="256">
        <v>0</v>
      </c>
    </row>
    <row r="82" spans="1:5">
      <c r="A82" s="253" t="s">
        <v>315</v>
      </c>
      <c r="B82" s="215" t="s">
        <v>150</v>
      </c>
      <c r="C82" s="257" t="s">
        <v>495</v>
      </c>
      <c r="D82" s="256">
        <v>0</v>
      </c>
      <c r="E82" s="256">
        <v>0</v>
      </c>
    </row>
    <row r="83" spans="1:5">
      <c r="A83" s="253" t="s">
        <v>317</v>
      </c>
      <c r="B83" s="215" t="s">
        <v>496</v>
      </c>
      <c r="C83" s="257" t="s">
        <v>497</v>
      </c>
      <c r="D83" s="258">
        <f>SUM(D79:D82)</f>
        <v>0</v>
      </c>
      <c r="E83" s="258">
        <f t="shared" ref="E83" si="11">SUM(E79:E82)</f>
        <v>0</v>
      </c>
    </row>
    <row r="84" spans="1:5">
      <c r="A84" s="253" t="s">
        <v>320</v>
      </c>
      <c r="B84" s="257" t="s">
        <v>154</v>
      </c>
      <c r="C84" s="257" t="s">
        <v>498</v>
      </c>
      <c r="D84" s="256">
        <v>42718</v>
      </c>
      <c r="E84" s="256">
        <v>157750</v>
      </c>
    </row>
    <row r="85" spans="1:5">
      <c r="A85" s="253" t="s">
        <v>323</v>
      </c>
      <c r="B85" s="257" t="s">
        <v>158</v>
      </c>
      <c r="C85" s="257" t="s">
        <v>499</v>
      </c>
      <c r="D85" s="256">
        <v>0</v>
      </c>
      <c r="E85" s="256">
        <v>0</v>
      </c>
    </row>
    <row r="86" spans="1:5">
      <c r="A86" s="253" t="s">
        <v>326</v>
      </c>
      <c r="B86" s="257" t="s">
        <v>500</v>
      </c>
      <c r="C86" s="257" t="s">
        <v>501</v>
      </c>
      <c r="D86" s="258">
        <v>42718</v>
      </c>
      <c r="E86" s="258">
        <f t="shared" ref="E86" si="12">SUM(E84:E85)</f>
        <v>157750</v>
      </c>
    </row>
    <row r="87" spans="1:5">
      <c r="A87" s="253" t="s">
        <v>329</v>
      </c>
      <c r="B87" s="215" t="s">
        <v>162</v>
      </c>
      <c r="C87" s="257" t="s">
        <v>502</v>
      </c>
      <c r="D87" s="256">
        <v>0</v>
      </c>
      <c r="E87" s="256">
        <v>0</v>
      </c>
    </row>
    <row r="88" spans="1:5">
      <c r="A88" s="253" t="s">
        <v>332</v>
      </c>
      <c r="B88" s="215" t="s">
        <v>164</v>
      </c>
      <c r="C88" s="257" t="s">
        <v>503</v>
      </c>
      <c r="D88" s="256">
        <v>0</v>
      </c>
      <c r="E88" s="256">
        <v>0</v>
      </c>
    </row>
    <row r="89" spans="1:5">
      <c r="A89" s="253" t="s">
        <v>334</v>
      </c>
      <c r="B89" s="215" t="s">
        <v>504</v>
      </c>
      <c r="C89" s="257" t="s">
        <v>505</v>
      </c>
      <c r="D89" s="256">
        <v>68030762</v>
      </c>
      <c r="E89" s="256">
        <v>71585966</v>
      </c>
    </row>
    <row r="90" spans="1:5">
      <c r="A90" s="253" t="s">
        <v>337</v>
      </c>
      <c r="B90" s="215" t="s">
        <v>166</v>
      </c>
      <c r="C90" s="257" t="s">
        <v>506</v>
      </c>
      <c r="D90" s="256">
        <v>0</v>
      </c>
      <c r="E90" s="256">
        <v>0</v>
      </c>
    </row>
    <row r="91" spans="1:5">
      <c r="A91" s="253" t="s">
        <v>340</v>
      </c>
      <c r="B91" s="207" t="s">
        <v>507</v>
      </c>
      <c r="C91" s="257" t="s">
        <v>508</v>
      </c>
      <c r="D91" s="256">
        <v>0</v>
      </c>
      <c r="E91" s="256">
        <v>0</v>
      </c>
    </row>
    <row r="92" spans="1:5">
      <c r="A92" s="253">
        <v>18</v>
      </c>
      <c r="B92" s="207" t="s">
        <v>509</v>
      </c>
      <c r="C92" s="257" t="s">
        <v>510</v>
      </c>
      <c r="D92" s="256">
        <v>0</v>
      </c>
      <c r="E92" s="256">
        <v>0</v>
      </c>
    </row>
    <row r="93" spans="1:5">
      <c r="A93" s="253">
        <v>19</v>
      </c>
      <c r="B93" s="207" t="s">
        <v>511</v>
      </c>
      <c r="C93" s="257" t="s">
        <v>512</v>
      </c>
      <c r="D93" s="256">
        <v>0</v>
      </c>
      <c r="E93" s="256">
        <v>0</v>
      </c>
    </row>
    <row r="94" spans="1:5">
      <c r="A94" s="253">
        <v>20</v>
      </c>
      <c r="B94" s="207" t="s">
        <v>513</v>
      </c>
      <c r="C94" s="257" t="s">
        <v>514</v>
      </c>
      <c r="D94" s="312">
        <f>SUM(D92:D93)</f>
        <v>0</v>
      </c>
      <c r="E94" s="312">
        <f t="shared" ref="E94" si="13">SUM(E92:E93)</f>
        <v>0</v>
      </c>
    </row>
    <row r="95" spans="1:5">
      <c r="A95" s="253">
        <v>21</v>
      </c>
      <c r="B95" s="207" t="s">
        <v>515</v>
      </c>
      <c r="C95" s="257" t="s">
        <v>516</v>
      </c>
      <c r="D95" s="258">
        <f>D78+D87+D88+D89+D90+D91+D83+D86+D94</f>
        <v>68073480</v>
      </c>
      <c r="E95" s="258">
        <f t="shared" ref="E95" si="14">E78+E87+E88+E89+E90+E91+E83+E86+E94</f>
        <v>71743716</v>
      </c>
    </row>
    <row r="96" spans="1:5">
      <c r="A96" s="253">
        <v>22</v>
      </c>
      <c r="B96" s="207" t="s">
        <v>517</v>
      </c>
      <c r="C96" s="257" t="s">
        <v>518</v>
      </c>
      <c r="D96" s="256">
        <v>0</v>
      </c>
      <c r="E96" s="256">
        <v>0</v>
      </c>
    </row>
    <row r="97" spans="1:5">
      <c r="A97" s="253">
        <v>23</v>
      </c>
      <c r="B97" s="207" t="s">
        <v>519</v>
      </c>
      <c r="C97" s="257" t="s">
        <v>520</v>
      </c>
      <c r="D97" s="256">
        <v>0</v>
      </c>
      <c r="E97" s="256">
        <v>0</v>
      </c>
    </row>
    <row r="98" spans="1:5">
      <c r="A98" s="253">
        <v>24</v>
      </c>
      <c r="B98" s="215" t="s">
        <v>178</v>
      </c>
      <c r="C98" s="257" t="s">
        <v>521</v>
      </c>
      <c r="D98" s="256">
        <v>0</v>
      </c>
      <c r="E98" s="256">
        <v>0</v>
      </c>
    </row>
    <row r="99" spans="1:5">
      <c r="A99" s="253">
        <v>25</v>
      </c>
      <c r="B99" s="215" t="s">
        <v>522</v>
      </c>
      <c r="C99" s="257" t="s">
        <v>523</v>
      </c>
      <c r="D99" s="256">
        <v>0</v>
      </c>
      <c r="E99" s="256">
        <v>0</v>
      </c>
    </row>
    <row r="100" spans="1:5">
      <c r="A100" s="253">
        <v>26</v>
      </c>
      <c r="B100" s="215" t="s">
        <v>524</v>
      </c>
      <c r="C100" s="257" t="s">
        <v>525</v>
      </c>
      <c r="D100" s="256">
        <v>0</v>
      </c>
      <c r="E100" s="256">
        <v>0</v>
      </c>
    </row>
    <row r="101" spans="1:5">
      <c r="A101" s="253">
        <v>27</v>
      </c>
      <c r="B101" s="215" t="s">
        <v>526</v>
      </c>
      <c r="C101" s="257" t="s">
        <v>527</v>
      </c>
      <c r="D101" s="258">
        <f>SUM(D96:D100)</f>
        <v>0</v>
      </c>
      <c r="E101" s="258">
        <f t="shared" ref="E101" si="15">SUM(E96:E100)</f>
        <v>0</v>
      </c>
    </row>
    <row r="102" spans="1:5">
      <c r="A102" s="253">
        <v>28</v>
      </c>
      <c r="B102" s="207" t="s">
        <v>182</v>
      </c>
      <c r="C102" s="257" t="s">
        <v>528</v>
      </c>
      <c r="D102" s="256">
        <v>0</v>
      </c>
      <c r="E102" s="256">
        <v>0</v>
      </c>
    </row>
    <row r="103" spans="1:5">
      <c r="A103" s="253">
        <v>29</v>
      </c>
      <c r="B103" s="207" t="s">
        <v>529</v>
      </c>
      <c r="C103" s="257" t="s">
        <v>530</v>
      </c>
      <c r="D103" s="256">
        <v>0</v>
      </c>
      <c r="E103" s="256">
        <v>0</v>
      </c>
    </row>
    <row r="104" spans="1:5">
      <c r="A104" s="259">
        <v>30</v>
      </c>
      <c r="B104" s="216" t="s">
        <v>531</v>
      </c>
      <c r="C104" s="260" t="s">
        <v>532</v>
      </c>
      <c r="D104" s="314">
        <f>D95+D101+D102+D103</f>
        <v>68073480</v>
      </c>
      <c r="E104" s="314">
        <f t="shared" ref="E104" si="16">E95+E101+E102+E103</f>
        <v>71743716</v>
      </c>
    </row>
    <row r="105" spans="1:5">
      <c r="A105" s="248"/>
      <c r="B105" s="315" t="s">
        <v>533</v>
      </c>
      <c r="C105" s="315"/>
      <c r="D105" s="316">
        <f>D104+D74</f>
        <v>92812763</v>
      </c>
      <c r="E105" s="316">
        <f t="shared" ref="E105" si="17">E104+E74</f>
        <v>100016713</v>
      </c>
    </row>
    <row r="106" spans="1:5" ht="15.75">
      <c r="A106" s="376" t="s">
        <v>804</v>
      </c>
      <c r="B106" s="376"/>
      <c r="C106" s="376"/>
      <c r="D106" s="376"/>
    </row>
    <row r="107" spans="1:5">
      <c r="A107" s="367" t="s">
        <v>288</v>
      </c>
      <c r="B107" s="367"/>
      <c r="C107" s="367"/>
      <c r="D107" s="367"/>
    </row>
    <row r="108" spans="1:5">
      <c r="A108" s="368" t="s">
        <v>289</v>
      </c>
      <c r="B108" s="368"/>
      <c r="C108" s="368"/>
      <c r="D108" s="368"/>
    </row>
    <row r="109" spans="1:5">
      <c r="A109" s="369" t="s">
        <v>290</v>
      </c>
      <c r="B109" s="306" t="s">
        <v>535</v>
      </c>
      <c r="C109" s="371" t="s">
        <v>292</v>
      </c>
      <c r="D109" s="305" t="s">
        <v>293</v>
      </c>
      <c r="E109" s="305" t="s">
        <v>293</v>
      </c>
    </row>
    <row r="110" spans="1:5">
      <c r="A110" s="370"/>
      <c r="B110" s="306" t="s">
        <v>294</v>
      </c>
      <c r="C110" s="372"/>
      <c r="D110" s="306" t="s">
        <v>295</v>
      </c>
      <c r="E110" s="306" t="s">
        <v>295</v>
      </c>
    </row>
    <row r="111" spans="1:5">
      <c r="A111" s="267" t="s">
        <v>296</v>
      </c>
      <c r="B111" s="268" t="s">
        <v>536</v>
      </c>
      <c r="C111" s="269" t="s">
        <v>537</v>
      </c>
      <c r="D111" s="256">
        <v>39741043</v>
      </c>
      <c r="E111" s="256">
        <v>38579712</v>
      </c>
    </row>
    <row r="112" spans="1:5">
      <c r="A112" s="267" t="s">
        <v>298</v>
      </c>
      <c r="B112" s="268" t="s">
        <v>538</v>
      </c>
      <c r="C112" s="270" t="s">
        <v>539</v>
      </c>
      <c r="D112" s="256">
        <v>0</v>
      </c>
      <c r="E112" s="256">
        <v>0</v>
      </c>
    </row>
    <row r="113" spans="1:5">
      <c r="A113" s="267" t="s">
        <v>301</v>
      </c>
      <c r="B113" s="268" t="s">
        <v>540</v>
      </c>
      <c r="C113" s="270" t="s">
        <v>541</v>
      </c>
      <c r="D113" s="256">
        <v>0</v>
      </c>
      <c r="E113" s="256">
        <v>326800</v>
      </c>
    </row>
    <row r="114" spans="1:5">
      <c r="A114" s="267" t="s">
        <v>304</v>
      </c>
      <c r="B114" s="254" t="s">
        <v>542</v>
      </c>
      <c r="C114" s="270" t="s">
        <v>543</v>
      </c>
      <c r="D114" s="256">
        <v>0</v>
      </c>
      <c r="E114" s="256">
        <v>0</v>
      </c>
    </row>
    <row r="115" spans="1:5">
      <c r="A115" s="267" t="s">
        <v>307</v>
      </c>
      <c r="B115" s="254" t="s">
        <v>544</v>
      </c>
      <c r="C115" s="270" t="s">
        <v>545</v>
      </c>
      <c r="D115" s="256">
        <v>0</v>
      </c>
      <c r="E115" s="256">
        <v>0</v>
      </c>
    </row>
    <row r="116" spans="1:5">
      <c r="A116" s="267" t="s">
        <v>310</v>
      </c>
      <c r="B116" s="254" t="s">
        <v>546</v>
      </c>
      <c r="C116" s="270" t="s">
        <v>547</v>
      </c>
      <c r="D116" s="256">
        <v>0</v>
      </c>
      <c r="E116" s="256">
        <v>0</v>
      </c>
    </row>
    <row r="117" spans="1:5">
      <c r="A117" s="267" t="s">
        <v>312</v>
      </c>
      <c r="B117" s="254" t="s">
        <v>548</v>
      </c>
      <c r="C117" s="270" t="s">
        <v>549</v>
      </c>
      <c r="D117" s="256">
        <v>1883334</v>
      </c>
      <c r="E117" s="256">
        <v>1059260</v>
      </c>
    </row>
    <row r="118" spans="1:5">
      <c r="A118" s="267" t="s">
        <v>315</v>
      </c>
      <c r="B118" s="254" t="s">
        <v>550</v>
      </c>
      <c r="C118" s="270" t="s">
        <v>551</v>
      </c>
      <c r="D118" s="256">
        <v>0</v>
      </c>
      <c r="E118" s="256">
        <v>0</v>
      </c>
    </row>
    <row r="119" spans="1:5">
      <c r="A119" s="267" t="s">
        <v>317</v>
      </c>
      <c r="B119" s="257" t="s">
        <v>552</v>
      </c>
      <c r="C119" s="270" t="s">
        <v>553</v>
      </c>
      <c r="D119" s="256">
        <v>580000</v>
      </c>
      <c r="E119" s="256">
        <v>349767</v>
      </c>
    </row>
    <row r="120" spans="1:5">
      <c r="A120" s="267" t="s">
        <v>320</v>
      </c>
      <c r="B120" s="257" t="s">
        <v>554</v>
      </c>
      <c r="C120" s="270" t="s">
        <v>555</v>
      </c>
      <c r="D120" s="256">
        <v>0</v>
      </c>
      <c r="E120" s="256">
        <v>169325</v>
      </c>
    </row>
    <row r="121" spans="1:5">
      <c r="A121" s="267" t="s">
        <v>323</v>
      </c>
      <c r="B121" s="257" t="s">
        <v>556</v>
      </c>
      <c r="C121" s="270" t="s">
        <v>557</v>
      </c>
      <c r="D121" s="256">
        <v>0</v>
      </c>
      <c r="E121" s="256">
        <v>0</v>
      </c>
    </row>
    <row r="122" spans="1:5">
      <c r="A122" s="267" t="s">
        <v>326</v>
      </c>
      <c r="B122" s="257" t="s">
        <v>558</v>
      </c>
      <c r="C122" s="270" t="s">
        <v>559</v>
      </c>
      <c r="D122" s="256">
        <v>0</v>
      </c>
      <c r="E122" s="256">
        <v>0</v>
      </c>
    </row>
    <row r="123" spans="1:5">
      <c r="A123" s="267" t="s">
        <v>329</v>
      </c>
      <c r="B123" s="257" t="s">
        <v>560</v>
      </c>
      <c r="C123" s="270" t="s">
        <v>561</v>
      </c>
      <c r="D123" s="256">
        <v>0</v>
      </c>
      <c r="E123" s="256">
        <v>775919</v>
      </c>
    </row>
    <row r="124" spans="1:5">
      <c r="A124" s="267" t="s">
        <v>332</v>
      </c>
      <c r="B124" s="254" t="s">
        <v>562</v>
      </c>
      <c r="C124" s="270" t="s">
        <v>563</v>
      </c>
      <c r="D124" s="314">
        <f>SUM(D111:D123)</f>
        <v>42204377</v>
      </c>
      <c r="E124" s="258">
        <f t="shared" ref="E124" si="18">SUM(E111:E123)</f>
        <v>41260783</v>
      </c>
    </row>
    <row r="125" spans="1:5">
      <c r="A125" s="267" t="s">
        <v>334</v>
      </c>
      <c r="B125" s="257" t="s">
        <v>564</v>
      </c>
      <c r="C125" s="270" t="s">
        <v>565</v>
      </c>
      <c r="D125" s="256">
        <v>0</v>
      </c>
      <c r="E125" s="256">
        <v>0</v>
      </c>
    </row>
    <row r="126" spans="1:5">
      <c r="A126" s="267" t="s">
        <v>337</v>
      </c>
      <c r="B126" s="257" t="s">
        <v>566</v>
      </c>
      <c r="C126" s="270" t="s">
        <v>567</v>
      </c>
      <c r="D126" s="256">
        <v>182000</v>
      </c>
      <c r="E126" s="256">
        <v>891286</v>
      </c>
    </row>
    <row r="127" spans="1:5">
      <c r="A127" s="267" t="s">
        <v>340</v>
      </c>
      <c r="B127" s="255" t="s">
        <v>568</v>
      </c>
      <c r="C127" s="270" t="s">
        <v>569</v>
      </c>
      <c r="D127" s="256">
        <v>0</v>
      </c>
      <c r="E127" s="256">
        <v>490000</v>
      </c>
    </row>
    <row r="128" spans="1:5">
      <c r="A128" s="267" t="s">
        <v>343</v>
      </c>
      <c r="B128" s="257" t="s">
        <v>570</v>
      </c>
      <c r="C128" s="270" t="s">
        <v>571</v>
      </c>
      <c r="D128" s="258">
        <f>SUM(D125:D127)</f>
        <v>182000</v>
      </c>
      <c r="E128" s="258">
        <f t="shared" ref="E128" si="19">SUM(E125:E127)</f>
        <v>1381286</v>
      </c>
    </row>
    <row r="129" spans="1:7">
      <c r="A129" s="271" t="s">
        <v>346</v>
      </c>
      <c r="B129" s="272" t="s">
        <v>572</v>
      </c>
      <c r="C129" s="273" t="s">
        <v>573</v>
      </c>
      <c r="D129" s="314">
        <f>D124+D128</f>
        <v>42386377</v>
      </c>
      <c r="E129" s="314">
        <f t="shared" ref="E129" si="20">E124+E128</f>
        <v>42642069</v>
      </c>
    </row>
    <row r="130" spans="1:7">
      <c r="A130" s="271" t="s">
        <v>349</v>
      </c>
      <c r="B130" s="260" t="s">
        <v>574</v>
      </c>
      <c r="C130" s="273" t="s">
        <v>575</v>
      </c>
      <c r="D130" s="319">
        <v>8511123</v>
      </c>
      <c r="E130" s="319">
        <v>8616985</v>
      </c>
      <c r="G130" s="309"/>
    </row>
    <row r="131" spans="1:7">
      <c r="A131" s="267" t="s">
        <v>352</v>
      </c>
      <c r="B131" s="257" t="s">
        <v>576</v>
      </c>
      <c r="C131" s="270" t="s">
        <v>577</v>
      </c>
      <c r="D131" s="256">
        <v>250000</v>
      </c>
      <c r="E131" s="256">
        <v>36457</v>
      </c>
    </row>
    <row r="132" spans="1:7">
      <c r="A132" s="267" t="s">
        <v>355</v>
      </c>
      <c r="B132" s="257" t="s">
        <v>578</v>
      </c>
      <c r="C132" s="270" t="s">
        <v>579</v>
      </c>
      <c r="D132" s="256">
        <v>24640000</v>
      </c>
      <c r="E132" s="256">
        <v>29545116</v>
      </c>
    </row>
    <row r="133" spans="1:7">
      <c r="A133" s="267" t="s">
        <v>358</v>
      </c>
      <c r="B133" s="257" t="s">
        <v>580</v>
      </c>
      <c r="C133" s="270" t="s">
        <v>581</v>
      </c>
      <c r="D133" s="256">
        <v>0</v>
      </c>
      <c r="E133" s="256">
        <v>0</v>
      </c>
    </row>
    <row r="134" spans="1:7">
      <c r="A134" s="267" t="s">
        <v>361</v>
      </c>
      <c r="B134" s="257" t="s">
        <v>582</v>
      </c>
      <c r="C134" s="270" t="s">
        <v>583</v>
      </c>
      <c r="D134" s="314">
        <f>SUM(D131:D133)</f>
        <v>24890000</v>
      </c>
      <c r="E134" s="314">
        <f t="shared" ref="E134" si="21">SUM(E131:E133)</f>
        <v>29581573</v>
      </c>
    </row>
    <row r="135" spans="1:7">
      <c r="A135" s="267" t="s">
        <v>364</v>
      </c>
      <c r="B135" s="257" t="s">
        <v>584</v>
      </c>
      <c r="C135" s="270" t="s">
        <v>585</v>
      </c>
      <c r="D135" s="256">
        <v>400000</v>
      </c>
      <c r="E135" s="256">
        <v>198210</v>
      </c>
    </row>
    <row r="136" spans="1:7">
      <c r="A136" s="267" t="s">
        <v>367</v>
      </c>
      <c r="B136" s="257" t="s">
        <v>586</v>
      </c>
      <c r="C136" s="270" t="s">
        <v>587</v>
      </c>
      <c r="D136" s="256">
        <v>580000</v>
      </c>
      <c r="E136" s="256">
        <v>266195</v>
      </c>
    </row>
    <row r="137" spans="1:7">
      <c r="A137" s="267" t="s">
        <v>370</v>
      </c>
      <c r="B137" s="257" t="s">
        <v>588</v>
      </c>
      <c r="C137" s="270" t="s">
        <v>589</v>
      </c>
      <c r="D137" s="314">
        <v>980000</v>
      </c>
      <c r="E137" s="314">
        <f t="shared" ref="E137" si="22">SUM(E135:E136)</f>
        <v>464405</v>
      </c>
    </row>
    <row r="138" spans="1:7">
      <c r="A138" s="267" t="s">
        <v>373</v>
      </c>
      <c r="B138" s="257" t="s">
        <v>590</v>
      </c>
      <c r="C138" s="270" t="s">
        <v>591</v>
      </c>
      <c r="D138" s="256">
        <v>4031184</v>
      </c>
      <c r="E138" s="256">
        <v>2383819</v>
      </c>
    </row>
    <row r="139" spans="1:7">
      <c r="A139" s="267" t="s">
        <v>376</v>
      </c>
      <c r="B139" s="257" t="s">
        <v>592</v>
      </c>
      <c r="C139" s="270" t="s">
        <v>593</v>
      </c>
      <c r="D139" s="256">
        <v>0</v>
      </c>
      <c r="E139" s="256">
        <v>0</v>
      </c>
    </row>
    <row r="140" spans="1:7">
      <c r="A140" s="267" t="s">
        <v>378</v>
      </c>
      <c r="B140" s="257" t="s">
        <v>594</v>
      </c>
      <c r="C140" s="270" t="s">
        <v>595</v>
      </c>
      <c r="D140" s="256">
        <v>0</v>
      </c>
      <c r="E140" s="256">
        <v>0</v>
      </c>
    </row>
    <row r="141" spans="1:7">
      <c r="A141" s="267" t="s">
        <v>381</v>
      </c>
      <c r="B141" s="257" t="s">
        <v>596</v>
      </c>
      <c r="C141" s="270" t="s">
        <v>597</v>
      </c>
      <c r="D141" s="256">
        <v>1950000</v>
      </c>
      <c r="E141" s="256">
        <v>25000</v>
      </c>
    </row>
    <row r="142" spans="1:7">
      <c r="A142" s="267" t="s">
        <v>384</v>
      </c>
      <c r="B142" s="274" t="s">
        <v>598</v>
      </c>
      <c r="C142" s="270" t="s">
        <v>599</v>
      </c>
      <c r="D142" s="256">
        <v>0</v>
      </c>
      <c r="E142" s="256">
        <v>180738</v>
      </c>
    </row>
    <row r="143" spans="1:7">
      <c r="A143" s="267" t="s">
        <v>387</v>
      </c>
      <c r="B143" s="255" t="s">
        <v>600</v>
      </c>
      <c r="C143" s="270" t="s">
        <v>601</v>
      </c>
      <c r="D143" s="256">
        <v>500000</v>
      </c>
      <c r="E143" s="256">
        <v>250718</v>
      </c>
    </row>
    <row r="144" spans="1:7">
      <c r="A144" s="267" t="s">
        <v>390</v>
      </c>
      <c r="B144" s="257" t="s">
        <v>602</v>
      </c>
      <c r="C144" s="270" t="s">
        <v>603</v>
      </c>
      <c r="D144" s="256">
        <v>450000</v>
      </c>
      <c r="E144" s="256">
        <v>1767581</v>
      </c>
    </row>
    <row r="145" spans="1:5">
      <c r="A145" s="267" t="s">
        <v>392</v>
      </c>
      <c r="B145" s="257" t="s">
        <v>604</v>
      </c>
      <c r="C145" s="270" t="s">
        <v>605</v>
      </c>
      <c r="D145" s="314">
        <f>SUM(D138:D144)</f>
        <v>6931184</v>
      </c>
      <c r="E145" s="314">
        <f t="shared" ref="E145" si="23">SUM(E138:E144)</f>
        <v>4607856</v>
      </c>
    </row>
    <row r="146" spans="1:5">
      <c r="A146" s="267" t="s">
        <v>394</v>
      </c>
      <c r="B146" s="257" t="s">
        <v>606</v>
      </c>
      <c r="C146" s="270" t="s">
        <v>607</v>
      </c>
      <c r="D146" s="256">
        <v>390000</v>
      </c>
      <c r="E146" s="256">
        <v>56076</v>
      </c>
    </row>
    <row r="147" spans="1:5">
      <c r="A147" s="267" t="s">
        <v>397</v>
      </c>
      <c r="B147" s="257" t="s">
        <v>608</v>
      </c>
      <c r="C147" s="270" t="s">
        <v>609</v>
      </c>
      <c r="D147" s="256">
        <v>0</v>
      </c>
      <c r="E147" s="256">
        <v>0</v>
      </c>
    </row>
    <row r="148" spans="1:5">
      <c r="A148" s="267" t="s">
        <v>400</v>
      </c>
      <c r="B148" s="257" t="s">
        <v>610</v>
      </c>
      <c r="C148" s="270" t="s">
        <v>611</v>
      </c>
      <c r="D148" s="314">
        <f>SUM(D146:D147)</f>
        <v>390000</v>
      </c>
      <c r="E148" s="314">
        <f t="shared" ref="E148" si="24">SUM(E146:E147)</f>
        <v>56076</v>
      </c>
    </row>
    <row r="149" spans="1:5">
      <c r="A149" s="267" t="s">
        <v>402</v>
      </c>
      <c r="B149" s="257" t="s">
        <v>612</v>
      </c>
      <c r="C149" s="270" t="s">
        <v>613</v>
      </c>
      <c r="D149" s="256">
        <v>6344079</v>
      </c>
      <c r="E149" s="256">
        <v>6447300</v>
      </c>
    </row>
    <row r="150" spans="1:5">
      <c r="A150" s="267" t="s">
        <v>405</v>
      </c>
      <c r="B150" s="257" t="s">
        <v>614</v>
      </c>
      <c r="C150" s="270" t="s">
        <v>615</v>
      </c>
      <c r="D150" s="256">
        <v>2000000</v>
      </c>
      <c r="E150" s="256">
        <v>5000</v>
      </c>
    </row>
    <row r="151" spans="1:5">
      <c r="A151" s="267" t="s">
        <v>407</v>
      </c>
      <c r="B151" s="257" t="s">
        <v>616</v>
      </c>
      <c r="C151" s="270" t="s">
        <v>617</v>
      </c>
      <c r="D151" s="256">
        <v>0</v>
      </c>
      <c r="E151" s="256">
        <v>0</v>
      </c>
    </row>
    <row r="152" spans="1:5">
      <c r="A152" s="267" t="s">
        <v>618</v>
      </c>
      <c r="B152" s="257" t="s">
        <v>619</v>
      </c>
      <c r="C152" s="270" t="s">
        <v>620</v>
      </c>
      <c r="D152" s="256">
        <v>0</v>
      </c>
      <c r="E152" s="256">
        <v>0</v>
      </c>
    </row>
    <row r="153" spans="1:5">
      <c r="A153" s="267" t="s">
        <v>621</v>
      </c>
      <c r="B153" s="257" t="s">
        <v>622</v>
      </c>
      <c r="C153" s="270" t="s">
        <v>623</v>
      </c>
      <c r="D153" s="256">
        <v>380000</v>
      </c>
      <c r="E153" s="256">
        <v>60475</v>
      </c>
    </row>
    <row r="154" spans="1:5">
      <c r="A154" s="267" t="s">
        <v>624</v>
      </c>
      <c r="B154" s="257" t="s">
        <v>625</v>
      </c>
      <c r="C154" s="270" t="s">
        <v>626</v>
      </c>
      <c r="D154" s="314">
        <f>SUM(D149:D153)</f>
        <v>8724079</v>
      </c>
      <c r="E154" s="314">
        <f t="shared" ref="E154" si="25">SUM(E149:E153)</f>
        <v>6512775</v>
      </c>
    </row>
    <row r="155" spans="1:5">
      <c r="A155" s="271" t="s">
        <v>627</v>
      </c>
      <c r="B155" s="260" t="s">
        <v>628</v>
      </c>
      <c r="C155" s="273" t="s">
        <v>629</v>
      </c>
      <c r="D155" s="314">
        <f>D134+D137+D145+D148+D154</f>
        <v>41915263</v>
      </c>
      <c r="E155" s="314">
        <f t="shared" ref="E155" si="26">E134+E137+E145+E148+E154</f>
        <v>41222685</v>
      </c>
    </row>
    <row r="156" spans="1:5">
      <c r="A156" s="267" t="s">
        <v>418</v>
      </c>
      <c r="B156" s="207" t="s">
        <v>630</v>
      </c>
      <c r="C156" s="270" t="s">
        <v>631</v>
      </c>
      <c r="D156" s="256">
        <v>0</v>
      </c>
      <c r="E156" s="256">
        <v>0</v>
      </c>
    </row>
    <row r="157" spans="1:5">
      <c r="A157" s="267" t="s">
        <v>421</v>
      </c>
      <c r="B157" s="207" t="s">
        <v>632</v>
      </c>
      <c r="C157" s="270" t="s">
        <v>633</v>
      </c>
      <c r="D157" s="256">
        <v>0</v>
      </c>
      <c r="E157" s="256">
        <v>0</v>
      </c>
    </row>
    <row r="158" spans="1:5">
      <c r="A158" s="267" t="s">
        <v>424</v>
      </c>
      <c r="B158" s="275" t="s">
        <v>634</v>
      </c>
      <c r="C158" s="270" t="s">
        <v>635</v>
      </c>
      <c r="D158" s="256">
        <v>0</v>
      </c>
      <c r="E158" s="256">
        <v>0</v>
      </c>
    </row>
    <row r="159" spans="1:5">
      <c r="A159" s="267" t="s">
        <v>426</v>
      </c>
      <c r="B159" s="275" t="s">
        <v>636</v>
      </c>
      <c r="C159" s="270" t="s">
        <v>637</v>
      </c>
      <c r="D159" s="256">
        <v>0</v>
      </c>
      <c r="E159" s="256">
        <v>0</v>
      </c>
    </row>
    <row r="160" spans="1:5">
      <c r="A160" s="267" t="s">
        <v>429</v>
      </c>
      <c r="B160" s="275" t="s">
        <v>638</v>
      </c>
      <c r="C160" s="270" t="s">
        <v>639</v>
      </c>
      <c r="D160" s="256">
        <v>0</v>
      </c>
      <c r="E160" s="256">
        <v>0</v>
      </c>
    </row>
    <row r="161" spans="1:5">
      <c r="A161" s="267" t="s">
        <v>431</v>
      </c>
      <c r="B161" s="207" t="s">
        <v>640</v>
      </c>
      <c r="C161" s="270" t="s">
        <v>641</v>
      </c>
      <c r="D161" s="256">
        <v>0</v>
      </c>
      <c r="E161" s="256">
        <v>0</v>
      </c>
    </row>
    <row r="162" spans="1:5">
      <c r="A162" s="267" t="s">
        <v>433</v>
      </c>
      <c r="B162" s="207" t="s">
        <v>642</v>
      </c>
      <c r="C162" s="270" t="s">
        <v>643</v>
      </c>
      <c r="D162" s="256">
        <v>0</v>
      </c>
      <c r="E162" s="256">
        <v>0</v>
      </c>
    </row>
    <row r="163" spans="1:5">
      <c r="A163" s="267" t="s">
        <v>435</v>
      </c>
      <c r="B163" s="207" t="s">
        <v>644</v>
      </c>
      <c r="C163" s="270" t="s">
        <v>645</v>
      </c>
      <c r="D163" s="256">
        <v>0</v>
      </c>
      <c r="E163" s="256">
        <v>0</v>
      </c>
    </row>
    <row r="164" spans="1:5">
      <c r="A164" s="271" t="s">
        <v>437</v>
      </c>
      <c r="B164" s="228" t="s">
        <v>646</v>
      </c>
      <c r="C164" s="273" t="s">
        <v>647</v>
      </c>
      <c r="D164" s="258">
        <f>SUM(D156:D163)</f>
        <v>0</v>
      </c>
      <c r="E164" s="258">
        <f t="shared" ref="E164" si="27">SUM(E156:E163)</f>
        <v>0</v>
      </c>
    </row>
    <row r="165" spans="1:5">
      <c r="A165" s="267" t="s">
        <v>439</v>
      </c>
      <c r="B165" s="229" t="s">
        <v>648</v>
      </c>
      <c r="C165" s="270" t="s">
        <v>649</v>
      </c>
      <c r="D165" s="256">
        <v>0</v>
      </c>
      <c r="E165" s="256">
        <v>0</v>
      </c>
    </row>
    <row r="166" spans="1:5">
      <c r="A166" s="267">
        <v>56</v>
      </c>
      <c r="B166" s="229" t="s">
        <v>197</v>
      </c>
      <c r="C166" s="270" t="s">
        <v>650</v>
      </c>
      <c r="D166" s="256">
        <v>0</v>
      </c>
      <c r="E166" s="256">
        <v>0</v>
      </c>
    </row>
    <row r="167" spans="1:5">
      <c r="A167" s="267">
        <v>57</v>
      </c>
      <c r="B167" s="229" t="s">
        <v>651</v>
      </c>
      <c r="C167" s="270" t="s">
        <v>652</v>
      </c>
      <c r="D167" s="256">
        <v>0</v>
      </c>
      <c r="E167" s="256">
        <v>0</v>
      </c>
    </row>
    <row r="168" spans="1:5">
      <c r="A168" s="267">
        <v>58</v>
      </c>
      <c r="B168" s="229" t="s">
        <v>653</v>
      </c>
      <c r="C168" s="270" t="s">
        <v>654</v>
      </c>
      <c r="D168" s="256">
        <v>0</v>
      </c>
      <c r="E168" s="256">
        <v>0</v>
      </c>
    </row>
    <row r="169" spans="1:5">
      <c r="A169" s="267">
        <v>59</v>
      </c>
      <c r="B169" s="229" t="s">
        <v>655</v>
      </c>
      <c r="C169" s="270" t="s">
        <v>656</v>
      </c>
      <c r="D169" s="258">
        <f>SUM(D166:D168)</f>
        <v>0</v>
      </c>
      <c r="E169" s="258">
        <f t="shared" ref="E169" si="28">SUM(E166:E168)</f>
        <v>0</v>
      </c>
    </row>
    <row r="170" spans="1:5">
      <c r="A170" s="267">
        <v>60</v>
      </c>
      <c r="B170" s="229" t="s">
        <v>657</v>
      </c>
      <c r="C170" s="270" t="s">
        <v>658</v>
      </c>
      <c r="D170" s="256">
        <v>0</v>
      </c>
      <c r="E170" s="256">
        <v>0</v>
      </c>
    </row>
    <row r="171" spans="1:5">
      <c r="A171" s="267">
        <v>61</v>
      </c>
      <c r="B171" s="229" t="s">
        <v>659</v>
      </c>
      <c r="C171" s="270" t="s">
        <v>660</v>
      </c>
      <c r="D171" s="256">
        <v>0</v>
      </c>
      <c r="E171" s="256">
        <v>0</v>
      </c>
    </row>
    <row r="172" spans="1:5">
      <c r="A172" s="267">
        <v>62</v>
      </c>
      <c r="B172" s="229" t="s">
        <v>661</v>
      </c>
      <c r="C172" s="270" t="s">
        <v>662</v>
      </c>
      <c r="D172" s="256">
        <v>0</v>
      </c>
      <c r="E172" s="256">
        <v>0</v>
      </c>
    </row>
    <row r="173" spans="1:5">
      <c r="A173" s="267">
        <v>63</v>
      </c>
      <c r="B173" s="229" t="s">
        <v>663</v>
      </c>
      <c r="C173" s="270" t="s">
        <v>664</v>
      </c>
      <c r="D173" s="256">
        <v>0</v>
      </c>
      <c r="E173" s="256">
        <v>0</v>
      </c>
    </row>
    <row r="174" spans="1:5">
      <c r="A174" s="267">
        <v>64</v>
      </c>
      <c r="B174" s="229" t="s">
        <v>665</v>
      </c>
      <c r="C174" s="270" t="s">
        <v>666</v>
      </c>
      <c r="D174" s="256">
        <v>0</v>
      </c>
      <c r="E174" s="256">
        <v>0</v>
      </c>
    </row>
    <row r="175" spans="1:5">
      <c r="A175" s="267">
        <v>65</v>
      </c>
      <c r="B175" s="229" t="s">
        <v>667</v>
      </c>
      <c r="C175" s="270" t="s">
        <v>668</v>
      </c>
      <c r="D175" s="256">
        <v>0</v>
      </c>
      <c r="E175" s="256">
        <v>0</v>
      </c>
    </row>
    <row r="176" spans="1:5">
      <c r="A176" s="267">
        <v>66</v>
      </c>
      <c r="B176" s="229" t="s">
        <v>211</v>
      </c>
      <c r="C176" s="270" t="s">
        <v>669</v>
      </c>
      <c r="D176" s="256">
        <v>0</v>
      </c>
      <c r="E176" s="256">
        <v>0</v>
      </c>
    </row>
    <row r="177" spans="1:5">
      <c r="A177" s="267">
        <v>67</v>
      </c>
      <c r="B177" s="230" t="s">
        <v>213</v>
      </c>
      <c r="C177" s="270" t="s">
        <v>670</v>
      </c>
      <c r="D177" s="256">
        <v>0</v>
      </c>
      <c r="E177" s="256">
        <v>0</v>
      </c>
    </row>
    <row r="178" spans="1:5">
      <c r="A178" s="267">
        <v>68</v>
      </c>
      <c r="B178" s="229" t="s">
        <v>671</v>
      </c>
      <c r="C178" s="270" t="s">
        <v>672</v>
      </c>
      <c r="D178" s="256">
        <v>0</v>
      </c>
      <c r="E178" s="256">
        <v>0</v>
      </c>
    </row>
    <row r="179" spans="1:5">
      <c r="A179" s="267">
        <v>69</v>
      </c>
      <c r="B179" s="229" t="s">
        <v>217</v>
      </c>
      <c r="C179" s="270" t="s">
        <v>673</v>
      </c>
      <c r="D179" s="256">
        <v>0</v>
      </c>
      <c r="E179" s="256">
        <v>0</v>
      </c>
    </row>
    <row r="180" spans="1:5">
      <c r="A180" s="267">
        <v>70</v>
      </c>
      <c r="B180" s="230" t="s">
        <v>219</v>
      </c>
      <c r="C180" s="270" t="s">
        <v>674</v>
      </c>
      <c r="D180" s="256">
        <v>0</v>
      </c>
      <c r="E180" s="256">
        <v>0</v>
      </c>
    </row>
    <row r="181" spans="1:5">
      <c r="A181" s="271">
        <v>71</v>
      </c>
      <c r="B181" s="228" t="s">
        <v>675</v>
      </c>
      <c r="C181" s="273" t="s">
        <v>676</v>
      </c>
      <c r="D181" s="258">
        <f>SUM(D169:D180)+D165</f>
        <v>0</v>
      </c>
      <c r="E181" s="258">
        <f t="shared" ref="E181" si="29">SUM(E169:E180)+E165</f>
        <v>0</v>
      </c>
    </row>
    <row r="182" spans="1:5">
      <c r="A182" s="267">
        <v>72</v>
      </c>
      <c r="B182" s="276" t="s">
        <v>677</v>
      </c>
      <c r="C182" s="270" t="s">
        <v>678</v>
      </c>
      <c r="D182" s="256">
        <v>0</v>
      </c>
      <c r="E182" s="256">
        <v>0</v>
      </c>
    </row>
    <row r="183" spans="1:5">
      <c r="A183" s="267">
        <v>73</v>
      </c>
      <c r="B183" s="276" t="s">
        <v>679</v>
      </c>
      <c r="C183" s="270" t="s">
        <v>680</v>
      </c>
      <c r="D183" s="256">
        <v>0</v>
      </c>
      <c r="E183" s="256">
        <v>0</v>
      </c>
    </row>
    <row r="184" spans="1:5">
      <c r="A184" s="267">
        <v>74</v>
      </c>
      <c r="B184" s="276" t="s">
        <v>681</v>
      </c>
      <c r="C184" s="270" t="s">
        <v>682</v>
      </c>
      <c r="D184" s="256">
        <v>0</v>
      </c>
      <c r="E184" s="256">
        <v>0</v>
      </c>
    </row>
    <row r="185" spans="1:5">
      <c r="A185" s="267">
        <v>75</v>
      </c>
      <c r="B185" s="276" t="s">
        <v>683</v>
      </c>
      <c r="C185" s="270" t="s">
        <v>684</v>
      </c>
      <c r="D185" s="256">
        <v>0</v>
      </c>
      <c r="E185" s="256">
        <v>0</v>
      </c>
    </row>
    <row r="186" spans="1:5">
      <c r="A186" s="267">
        <v>76</v>
      </c>
      <c r="B186" s="255" t="s">
        <v>685</v>
      </c>
      <c r="C186" s="270" t="s">
        <v>686</v>
      </c>
      <c r="D186" s="256">
        <v>0</v>
      </c>
      <c r="E186" s="256">
        <v>0</v>
      </c>
    </row>
    <row r="187" spans="1:5">
      <c r="A187" s="267">
        <v>77</v>
      </c>
      <c r="B187" s="255" t="s">
        <v>687</v>
      </c>
      <c r="C187" s="270" t="s">
        <v>688</v>
      </c>
      <c r="D187" s="256">
        <v>0</v>
      </c>
      <c r="E187" s="256">
        <v>0</v>
      </c>
    </row>
    <row r="188" spans="1:5">
      <c r="A188" s="267">
        <v>78</v>
      </c>
      <c r="B188" s="255" t="s">
        <v>689</v>
      </c>
      <c r="C188" s="270" t="s">
        <v>690</v>
      </c>
      <c r="D188" s="256">
        <v>0</v>
      </c>
      <c r="E188" s="256">
        <v>0</v>
      </c>
    </row>
    <row r="189" spans="1:5">
      <c r="A189" s="271">
        <v>79</v>
      </c>
      <c r="B189" s="261" t="s">
        <v>691</v>
      </c>
      <c r="C189" s="273" t="s">
        <v>692</v>
      </c>
      <c r="D189" s="258">
        <f>SUM(D182:D188)</f>
        <v>0</v>
      </c>
      <c r="E189" s="258">
        <f t="shared" ref="E189" si="30">SUM(E182:E188)</f>
        <v>0</v>
      </c>
    </row>
    <row r="190" spans="1:5">
      <c r="A190" s="267">
        <v>80</v>
      </c>
      <c r="B190" s="207" t="s">
        <v>693</v>
      </c>
      <c r="C190" s="270" t="s">
        <v>694</v>
      </c>
      <c r="D190" s="256">
        <v>0</v>
      </c>
      <c r="E190" s="256">
        <v>0</v>
      </c>
    </row>
    <row r="191" spans="1:5">
      <c r="A191" s="267">
        <v>81</v>
      </c>
      <c r="B191" s="207" t="s">
        <v>695</v>
      </c>
      <c r="C191" s="270" t="s">
        <v>696</v>
      </c>
      <c r="D191" s="256">
        <v>0</v>
      </c>
      <c r="E191" s="256">
        <v>0</v>
      </c>
    </row>
    <row r="192" spans="1:5">
      <c r="A192" s="267">
        <v>82</v>
      </c>
      <c r="B192" s="207" t="s">
        <v>697</v>
      </c>
      <c r="C192" s="270" t="s">
        <v>698</v>
      </c>
      <c r="D192" s="256">
        <v>0</v>
      </c>
      <c r="E192" s="256">
        <v>0</v>
      </c>
    </row>
    <row r="193" spans="1:5">
      <c r="A193" s="267">
        <v>83</v>
      </c>
      <c r="B193" s="207" t="s">
        <v>699</v>
      </c>
      <c r="C193" s="270" t="s">
        <v>700</v>
      </c>
      <c r="D193" s="256">
        <v>0</v>
      </c>
      <c r="E193" s="256">
        <v>0</v>
      </c>
    </row>
    <row r="194" spans="1:5">
      <c r="A194" s="271">
        <v>84</v>
      </c>
      <c r="B194" s="228" t="s">
        <v>701</v>
      </c>
      <c r="C194" s="273" t="s">
        <v>702</v>
      </c>
      <c r="D194" s="258">
        <f>SUM(D190:D193)</f>
        <v>0</v>
      </c>
      <c r="E194" s="258">
        <f t="shared" ref="E194" si="31">SUM(E190:E193)</f>
        <v>0</v>
      </c>
    </row>
    <row r="195" spans="1:5" ht="25.5">
      <c r="A195" s="267">
        <v>85</v>
      </c>
      <c r="B195" s="207" t="s">
        <v>703</v>
      </c>
      <c r="C195" s="270" t="s">
        <v>704</v>
      </c>
      <c r="D195" s="256">
        <v>0</v>
      </c>
      <c r="E195" s="256">
        <v>0</v>
      </c>
    </row>
    <row r="196" spans="1:5">
      <c r="A196" s="267">
        <v>86</v>
      </c>
      <c r="B196" s="207" t="s">
        <v>705</v>
      </c>
      <c r="C196" s="270" t="s">
        <v>706</v>
      </c>
      <c r="D196" s="256">
        <v>0</v>
      </c>
      <c r="E196" s="256">
        <v>0</v>
      </c>
    </row>
    <row r="197" spans="1:5" ht="25.5">
      <c r="A197" s="267">
        <v>87</v>
      </c>
      <c r="B197" s="207" t="s">
        <v>707</v>
      </c>
      <c r="C197" s="270" t="s">
        <v>708</v>
      </c>
      <c r="D197" s="256">
        <v>0</v>
      </c>
      <c r="E197" s="256">
        <v>0</v>
      </c>
    </row>
    <row r="198" spans="1:5">
      <c r="A198" s="267">
        <v>88</v>
      </c>
      <c r="B198" s="207" t="s">
        <v>709</v>
      </c>
      <c r="C198" s="270" t="s">
        <v>710</v>
      </c>
      <c r="D198" s="256">
        <v>0</v>
      </c>
      <c r="E198" s="256">
        <v>0</v>
      </c>
    </row>
    <row r="199" spans="1:5" ht="25.5">
      <c r="A199" s="267">
        <v>89</v>
      </c>
      <c r="B199" s="207" t="s">
        <v>711</v>
      </c>
      <c r="C199" s="270" t="s">
        <v>712</v>
      </c>
      <c r="D199" s="256">
        <v>0</v>
      </c>
      <c r="E199" s="256">
        <v>0</v>
      </c>
    </row>
    <row r="200" spans="1:5">
      <c r="A200" s="267">
        <v>90</v>
      </c>
      <c r="B200" s="207" t="s">
        <v>713</v>
      </c>
      <c r="C200" s="270" t="s">
        <v>714</v>
      </c>
      <c r="D200" s="256">
        <v>0</v>
      </c>
      <c r="E200" s="256">
        <v>0</v>
      </c>
    </row>
    <row r="201" spans="1:5">
      <c r="A201" s="267">
        <v>91</v>
      </c>
      <c r="B201" s="207" t="s">
        <v>232</v>
      </c>
      <c r="C201" s="270" t="s">
        <v>715</v>
      </c>
      <c r="D201" s="256">
        <v>0</v>
      </c>
      <c r="E201" s="256">
        <v>0</v>
      </c>
    </row>
    <row r="202" spans="1:5">
      <c r="A202" s="267">
        <v>92</v>
      </c>
      <c r="B202" s="207" t="s">
        <v>716</v>
      </c>
      <c r="C202" s="270" t="s">
        <v>717</v>
      </c>
      <c r="D202" s="256">
        <v>0</v>
      </c>
      <c r="E202" s="256">
        <v>0</v>
      </c>
    </row>
    <row r="203" spans="1:5">
      <c r="A203" s="267">
        <v>93</v>
      </c>
      <c r="B203" s="207" t="s">
        <v>718</v>
      </c>
      <c r="C203" s="270" t="s">
        <v>719</v>
      </c>
      <c r="D203" s="256">
        <v>0</v>
      </c>
      <c r="E203" s="256">
        <v>0</v>
      </c>
    </row>
    <row r="204" spans="1:5">
      <c r="A204" s="271">
        <v>94</v>
      </c>
      <c r="B204" s="228" t="s">
        <v>720</v>
      </c>
      <c r="C204" s="273" t="s">
        <v>721</v>
      </c>
      <c r="D204" s="258">
        <f>SUM(D195:D203)</f>
        <v>0</v>
      </c>
      <c r="E204" s="258">
        <f t="shared" ref="E204" si="32">SUM(E195:E203)</f>
        <v>0</v>
      </c>
    </row>
    <row r="205" spans="1:5" ht="15.75" thickBot="1">
      <c r="A205" s="277">
        <v>95</v>
      </c>
      <c r="B205" s="264" t="s">
        <v>722</v>
      </c>
      <c r="C205" s="278" t="s">
        <v>723</v>
      </c>
      <c r="D205" s="313">
        <f>D204+D194+D189+D181+D164+D155+D130+D129</f>
        <v>92812763</v>
      </c>
      <c r="E205" s="313">
        <f t="shared" ref="E205" si="33">E204+E194+E189+E181+E164+E155+E130+E129</f>
        <v>92481739</v>
      </c>
    </row>
    <row r="206" spans="1:5" ht="15.75" thickTop="1">
      <c r="A206" s="265" t="s">
        <v>296</v>
      </c>
      <c r="B206" s="234" t="s">
        <v>241</v>
      </c>
      <c r="C206" s="266" t="s">
        <v>724</v>
      </c>
      <c r="D206" s="256">
        <v>0</v>
      </c>
      <c r="E206" s="256">
        <v>0</v>
      </c>
    </row>
    <row r="207" spans="1:5">
      <c r="A207" s="253" t="s">
        <v>298</v>
      </c>
      <c r="B207" s="207" t="s">
        <v>243</v>
      </c>
      <c r="C207" s="257" t="s">
        <v>725</v>
      </c>
      <c r="D207" s="256">
        <v>0</v>
      </c>
      <c r="E207" s="256">
        <v>0</v>
      </c>
    </row>
    <row r="208" spans="1:5">
      <c r="A208" s="253" t="s">
        <v>301</v>
      </c>
      <c r="B208" s="207" t="s">
        <v>726</v>
      </c>
      <c r="C208" s="257" t="s">
        <v>727</v>
      </c>
      <c r="D208" s="256">
        <v>0</v>
      </c>
      <c r="E208" s="256">
        <v>0</v>
      </c>
    </row>
    <row r="209" spans="1:5">
      <c r="A209" s="253" t="s">
        <v>304</v>
      </c>
      <c r="B209" s="207" t="s">
        <v>728</v>
      </c>
      <c r="C209" s="257" t="s">
        <v>729</v>
      </c>
      <c r="D209" s="258">
        <f>SUM(D206:D208)</f>
        <v>0</v>
      </c>
      <c r="E209" s="258">
        <f t="shared" ref="E209" si="34">SUM(E206:E208)</f>
        <v>0</v>
      </c>
    </row>
    <row r="210" spans="1:5">
      <c r="A210" s="253" t="s">
        <v>307</v>
      </c>
      <c r="B210" s="215" t="s">
        <v>248</v>
      </c>
      <c r="C210" s="257" t="s">
        <v>730</v>
      </c>
      <c r="D210" s="256">
        <v>0</v>
      </c>
      <c r="E210" s="256">
        <v>0</v>
      </c>
    </row>
    <row r="211" spans="1:5">
      <c r="A211" s="253" t="s">
        <v>310</v>
      </c>
      <c r="B211" s="207" t="s">
        <v>250</v>
      </c>
      <c r="C211" s="257" t="s">
        <v>731</v>
      </c>
      <c r="D211" s="256">
        <v>0</v>
      </c>
      <c r="E211" s="256">
        <v>0</v>
      </c>
    </row>
    <row r="212" spans="1:5">
      <c r="A212" s="253" t="s">
        <v>312</v>
      </c>
      <c r="B212" s="207" t="s">
        <v>252</v>
      </c>
      <c r="C212" s="257" t="s">
        <v>732</v>
      </c>
      <c r="D212" s="256">
        <v>0</v>
      </c>
      <c r="E212" s="256">
        <v>0</v>
      </c>
    </row>
    <row r="213" spans="1:5">
      <c r="A213" s="253" t="s">
        <v>315</v>
      </c>
      <c r="B213" s="207" t="s">
        <v>254</v>
      </c>
      <c r="C213" s="257" t="s">
        <v>733</v>
      </c>
      <c r="D213" s="256">
        <v>0</v>
      </c>
      <c r="E213" s="256">
        <v>0</v>
      </c>
    </row>
    <row r="214" spans="1:5">
      <c r="A214" s="253" t="s">
        <v>317</v>
      </c>
      <c r="B214" s="207" t="s">
        <v>734</v>
      </c>
      <c r="C214" s="257" t="s">
        <v>735</v>
      </c>
      <c r="D214" s="256">
        <v>0</v>
      </c>
      <c r="E214" s="256">
        <v>0</v>
      </c>
    </row>
    <row r="215" spans="1:5">
      <c r="A215" s="253">
        <v>10</v>
      </c>
      <c r="B215" s="207" t="s">
        <v>258</v>
      </c>
      <c r="C215" s="257" t="s">
        <v>736</v>
      </c>
      <c r="D215" s="256">
        <v>0</v>
      </c>
      <c r="E215" s="256">
        <v>0</v>
      </c>
    </row>
    <row r="216" spans="1:5">
      <c r="A216" s="253">
        <v>11</v>
      </c>
      <c r="B216" s="215" t="s">
        <v>737</v>
      </c>
      <c r="C216" s="257" t="s">
        <v>738</v>
      </c>
      <c r="D216" s="258">
        <f>SUM(D210:D215)</f>
        <v>0</v>
      </c>
      <c r="E216" s="258">
        <f t="shared" ref="E216" si="35">SUM(E210:E215)</f>
        <v>0</v>
      </c>
    </row>
    <row r="217" spans="1:5">
      <c r="A217" s="253">
        <v>12</v>
      </c>
      <c r="B217" s="215" t="s">
        <v>261</v>
      </c>
      <c r="C217" s="257" t="s">
        <v>739</v>
      </c>
      <c r="D217" s="256">
        <v>0</v>
      </c>
      <c r="E217" s="256">
        <v>0</v>
      </c>
    </row>
    <row r="218" spans="1:5">
      <c r="A218" s="253">
        <v>13</v>
      </c>
      <c r="B218" s="215" t="s">
        <v>263</v>
      </c>
      <c r="C218" s="257" t="s">
        <v>740</v>
      </c>
      <c r="D218" s="256">
        <v>0</v>
      </c>
      <c r="E218" s="256">
        <v>0</v>
      </c>
    </row>
    <row r="219" spans="1:5">
      <c r="A219" s="253">
        <v>14</v>
      </c>
      <c r="B219" s="215" t="s">
        <v>741</v>
      </c>
      <c r="C219" s="257" t="s">
        <v>742</v>
      </c>
      <c r="D219" s="256">
        <v>0</v>
      </c>
      <c r="E219" s="256">
        <v>0</v>
      </c>
    </row>
    <row r="220" spans="1:5">
      <c r="A220" s="253">
        <v>15</v>
      </c>
      <c r="B220" s="215" t="s">
        <v>743</v>
      </c>
      <c r="C220" s="257" t="s">
        <v>744</v>
      </c>
      <c r="D220" s="256">
        <v>0</v>
      </c>
      <c r="E220" s="256">
        <v>0</v>
      </c>
    </row>
    <row r="221" spans="1:5">
      <c r="A221" s="253">
        <v>16</v>
      </c>
      <c r="B221" s="215" t="s">
        <v>745</v>
      </c>
      <c r="C221" s="257" t="s">
        <v>746</v>
      </c>
      <c r="D221" s="256">
        <v>0</v>
      </c>
      <c r="E221" s="256">
        <v>0</v>
      </c>
    </row>
    <row r="222" spans="1:5">
      <c r="A222" s="253">
        <v>17</v>
      </c>
      <c r="B222" s="215" t="s">
        <v>747</v>
      </c>
      <c r="C222" s="257" t="s">
        <v>748</v>
      </c>
      <c r="D222" s="256">
        <v>0</v>
      </c>
      <c r="E222" s="256">
        <v>0</v>
      </c>
    </row>
    <row r="223" spans="1:5">
      <c r="A223" s="253">
        <v>18</v>
      </c>
      <c r="B223" s="215" t="s">
        <v>749</v>
      </c>
      <c r="C223" s="257" t="s">
        <v>750</v>
      </c>
      <c r="D223" s="256">
        <v>0</v>
      </c>
      <c r="E223" s="256">
        <v>0</v>
      </c>
    </row>
    <row r="224" spans="1:5">
      <c r="A224" s="253">
        <v>19</v>
      </c>
      <c r="B224" s="215" t="s">
        <v>751</v>
      </c>
      <c r="C224" s="257" t="s">
        <v>752</v>
      </c>
      <c r="D224" s="256">
        <v>0</v>
      </c>
      <c r="E224" s="256">
        <v>0</v>
      </c>
    </row>
    <row r="225" spans="1:5">
      <c r="A225" s="253">
        <v>20</v>
      </c>
      <c r="B225" s="215" t="s">
        <v>753</v>
      </c>
      <c r="C225" s="257" t="s">
        <v>754</v>
      </c>
      <c r="D225" s="258">
        <f>SUM(D223:D224)</f>
        <v>0</v>
      </c>
      <c r="E225" s="258">
        <f t="shared" ref="E225" si="36">SUM(E223:E224)</f>
        <v>0</v>
      </c>
    </row>
    <row r="226" spans="1:5">
      <c r="A226" s="253">
        <v>21</v>
      </c>
      <c r="B226" s="215" t="s">
        <v>755</v>
      </c>
      <c r="C226" s="257" t="s">
        <v>756</v>
      </c>
      <c r="D226" s="258">
        <f>D209+D216+D217+D218+D219+D220+D221+D222+D225</f>
        <v>0</v>
      </c>
      <c r="E226" s="258">
        <f t="shared" ref="E226" si="37">E209+E216+E217+E218+E219+E220+E221+E222+E225</f>
        <v>0</v>
      </c>
    </row>
    <row r="227" spans="1:5">
      <c r="A227" s="253">
        <v>22</v>
      </c>
      <c r="B227" s="215" t="s">
        <v>757</v>
      </c>
      <c r="C227" s="257" t="s">
        <v>758</v>
      </c>
      <c r="D227" s="256">
        <v>0</v>
      </c>
      <c r="E227" s="256">
        <v>0</v>
      </c>
    </row>
    <row r="228" spans="1:5">
      <c r="A228" s="253">
        <v>23</v>
      </c>
      <c r="B228" s="207" t="s">
        <v>759</v>
      </c>
      <c r="C228" s="257" t="s">
        <v>760</v>
      </c>
      <c r="D228" s="256">
        <v>0</v>
      </c>
      <c r="E228" s="256">
        <v>0</v>
      </c>
    </row>
    <row r="229" spans="1:5">
      <c r="A229" s="253">
        <v>24</v>
      </c>
      <c r="B229" s="215" t="s">
        <v>761</v>
      </c>
      <c r="C229" s="257" t="s">
        <v>762</v>
      </c>
      <c r="D229" s="256">
        <v>0</v>
      </c>
      <c r="E229" s="256">
        <v>0</v>
      </c>
    </row>
    <row r="230" spans="1:5">
      <c r="A230" s="253">
        <v>25</v>
      </c>
      <c r="B230" s="215" t="s">
        <v>763</v>
      </c>
      <c r="C230" s="257" t="s">
        <v>764</v>
      </c>
      <c r="D230" s="256">
        <v>0</v>
      </c>
      <c r="E230" s="256">
        <v>0</v>
      </c>
    </row>
    <row r="231" spans="1:5">
      <c r="A231" s="253">
        <v>26</v>
      </c>
      <c r="B231" s="215" t="s">
        <v>765</v>
      </c>
      <c r="C231" s="257" t="s">
        <v>766</v>
      </c>
      <c r="D231" s="256">
        <v>0</v>
      </c>
      <c r="E231" s="256">
        <v>0</v>
      </c>
    </row>
    <row r="232" spans="1:5">
      <c r="A232" s="253">
        <v>27</v>
      </c>
      <c r="B232" s="215" t="s">
        <v>767</v>
      </c>
      <c r="C232" s="257" t="s">
        <v>768</v>
      </c>
      <c r="D232" s="258">
        <f>SUM(D227:D231)</f>
        <v>0</v>
      </c>
      <c r="E232" s="258">
        <f t="shared" ref="E232" si="38">SUM(E227:E231)</f>
        <v>0</v>
      </c>
    </row>
    <row r="233" spans="1:5">
      <c r="A233" s="253">
        <v>28</v>
      </c>
      <c r="B233" s="207" t="s">
        <v>769</v>
      </c>
      <c r="C233" s="257" t="s">
        <v>770</v>
      </c>
      <c r="D233" s="256">
        <v>0</v>
      </c>
      <c r="E233" s="256">
        <v>0</v>
      </c>
    </row>
    <row r="234" spans="1:5">
      <c r="A234" s="253">
        <v>29</v>
      </c>
      <c r="B234" s="207" t="s">
        <v>771</v>
      </c>
      <c r="C234" s="257" t="s">
        <v>772</v>
      </c>
      <c r="D234" s="256">
        <v>0</v>
      </c>
      <c r="E234" s="256">
        <v>0</v>
      </c>
    </row>
    <row r="235" spans="1:5">
      <c r="A235" s="259">
        <v>30</v>
      </c>
      <c r="B235" s="216" t="s">
        <v>773</v>
      </c>
      <c r="C235" s="260" t="s">
        <v>774</v>
      </c>
      <c r="D235" s="258">
        <f>D226+D232+D233+D234</f>
        <v>0</v>
      </c>
      <c r="E235" s="258">
        <v>0</v>
      </c>
    </row>
    <row r="236" spans="1:5">
      <c r="A236" s="298"/>
      <c r="B236" s="318" t="s">
        <v>775</v>
      </c>
      <c r="C236" s="298"/>
      <c r="D236" s="317">
        <f>D205</f>
        <v>92812763</v>
      </c>
      <c r="E236" s="317">
        <f t="shared" ref="E236" si="39">E205</f>
        <v>92481739</v>
      </c>
    </row>
    <row r="237" spans="1:5">
      <c r="A237" s="299"/>
      <c r="B237" s="299"/>
      <c r="C237" s="299"/>
      <c r="D237" s="299"/>
      <c r="E237" s="299"/>
    </row>
    <row r="238" spans="1:5">
      <c r="A238" s="295"/>
      <c r="B238" s="295"/>
      <c r="C238" s="296"/>
      <c r="D238" s="297"/>
      <c r="E238" s="297"/>
    </row>
    <row r="239" spans="1:5" ht="15.75" thickBot="1">
      <c r="A239" s="295"/>
      <c r="B239" s="295"/>
      <c r="C239" s="296"/>
      <c r="D239" s="297"/>
      <c r="E239" s="297"/>
    </row>
    <row r="240" spans="1:5" ht="29.25" thickBot="1">
      <c r="A240" s="300">
        <v>1</v>
      </c>
      <c r="B240" s="301" t="s">
        <v>806</v>
      </c>
      <c r="C240" s="289"/>
      <c r="D240" s="290">
        <f>D75-D206</f>
        <v>0</v>
      </c>
      <c r="E240" s="290">
        <f>E74-E205</f>
        <v>-64208742</v>
      </c>
    </row>
    <row r="241" spans="1:5" ht="29.25" thickBot="1">
      <c r="A241" s="291" t="s">
        <v>43</v>
      </c>
      <c r="B241" s="292" t="s">
        <v>807</v>
      </c>
      <c r="C241" s="293"/>
      <c r="D241" s="294">
        <f>D105-D236</f>
        <v>0</v>
      </c>
      <c r="E241" s="294">
        <f>E104-E235</f>
        <v>71743716</v>
      </c>
    </row>
    <row r="242" spans="1:5" ht="15.75">
      <c r="B242" s="321" t="s">
        <v>818</v>
      </c>
      <c r="C242" s="320"/>
      <c r="D242" s="320"/>
      <c r="E242" s="322">
        <f>SUM(E240:E241)</f>
        <v>7534974</v>
      </c>
    </row>
  </sheetData>
  <mergeCells count="10">
    <mergeCell ref="A107:D107"/>
    <mergeCell ref="A108:D108"/>
    <mergeCell ref="A109:A110"/>
    <mergeCell ref="C109:C110"/>
    <mergeCell ref="A2:D2"/>
    <mergeCell ref="A3:D3"/>
    <mergeCell ref="A4:D4"/>
    <mergeCell ref="A5:A6"/>
    <mergeCell ref="C5:C6"/>
    <mergeCell ref="A106:D1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0"/>
  <sheetViews>
    <sheetView topLeftCell="A19" workbookViewId="0">
      <selection activeCell="I13" sqref="I13"/>
    </sheetView>
  </sheetViews>
  <sheetFormatPr defaultRowHeight="15"/>
  <cols>
    <col min="1" max="1" width="4" bestFit="1" customWidth="1"/>
    <col min="2" max="2" width="63.7109375" customWidth="1"/>
    <col min="3" max="3" width="7.140625" bestFit="1" customWidth="1"/>
    <col min="4" max="5" width="15.28515625" customWidth="1"/>
    <col min="6" max="6" width="15.140625" customWidth="1"/>
    <col min="7" max="7" width="15.42578125" customWidth="1"/>
  </cols>
  <sheetData>
    <row r="1" spans="1:7">
      <c r="A1" s="377" t="s">
        <v>813</v>
      </c>
      <c r="B1" s="377"/>
      <c r="C1" s="377"/>
      <c r="D1" s="377"/>
      <c r="E1" s="377"/>
      <c r="F1" s="377"/>
      <c r="G1" s="377"/>
    </row>
    <row r="2" spans="1:7">
      <c r="A2" s="326"/>
      <c r="B2" s="326"/>
      <c r="C2" s="326"/>
      <c r="D2" s="326"/>
      <c r="E2" s="326"/>
      <c r="F2" s="326"/>
      <c r="G2" s="326"/>
    </row>
    <row r="3" spans="1:7" ht="54.75" customHeight="1">
      <c r="A3" s="378" t="s">
        <v>815</v>
      </c>
      <c r="B3" s="378"/>
      <c r="C3" s="378"/>
      <c r="D3" s="378"/>
      <c r="E3" s="378"/>
      <c r="F3" s="378"/>
      <c r="G3" s="378"/>
    </row>
    <row r="4" spans="1:7">
      <c r="A4" s="374" t="s">
        <v>778</v>
      </c>
      <c r="B4" s="374"/>
      <c r="C4" s="374"/>
      <c r="D4" s="374"/>
      <c r="E4" s="374"/>
      <c r="F4" s="379"/>
      <c r="G4" s="379"/>
    </row>
    <row r="5" spans="1:7">
      <c r="A5" s="326"/>
      <c r="B5" s="326"/>
      <c r="C5" s="326"/>
      <c r="D5" s="326"/>
      <c r="E5" s="326"/>
      <c r="F5" s="326"/>
      <c r="G5" s="326"/>
    </row>
    <row r="6" spans="1:7">
      <c r="A6" s="380" t="s">
        <v>290</v>
      </c>
      <c r="B6" s="241" t="s">
        <v>779</v>
      </c>
      <c r="C6" s="381" t="s">
        <v>292</v>
      </c>
      <c r="D6" s="383" t="s">
        <v>780</v>
      </c>
      <c r="E6" s="383"/>
      <c r="F6" s="383" t="s">
        <v>801</v>
      </c>
      <c r="G6" s="383"/>
    </row>
    <row r="7" spans="1:7">
      <c r="A7" s="380"/>
      <c r="B7" s="241" t="s">
        <v>294</v>
      </c>
      <c r="C7" s="382"/>
      <c r="D7" s="241" t="s">
        <v>802</v>
      </c>
      <c r="E7" s="241" t="s">
        <v>803</v>
      </c>
      <c r="F7" s="241" t="s">
        <v>802</v>
      </c>
      <c r="G7" s="241" t="s">
        <v>803</v>
      </c>
    </row>
    <row r="8" spans="1:7">
      <c r="A8" s="242" t="s">
        <v>296</v>
      </c>
      <c r="B8" s="243" t="s">
        <v>781</v>
      </c>
      <c r="C8" s="243" t="s">
        <v>331</v>
      </c>
      <c r="D8" s="244">
        <v>222038625</v>
      </c>
      <c r="E8" s="244">
        <v>2768283</v>
      </c>
      <c r="F8" s="244">
        <v>248457691</v>
      </c>
      <c r="G8" s="244">
        <v>1302366</v>
      </c>
    </row>
    <row r="9" spans="1:7">
      <c r="A9" s="242" t="s">
        <v>298</v>
      </c>
      <c r="B9" s="243" t="s">
        <v>782</v>
      </c>
      <c r="C9" s="243" t="s">
        <v>348</v>
      </c>
      <c r="D9" s="244">
        <v>0</v>
      </c>
      <c r="E9" s="244">
        <v>0</v>
      </c>
      <c r="F9" s="244">
        <v>14984064</v>
      </c>
      <c r="G9" s="244">
        <v>0</v>
      </c>
    </row>
    <row r="10" spans="1:7">
      <c r="A10" s="242" t="s">
        <v>301</v>
      </c>
      <c r="B10" s="243" t="s">
        <v>783</v>
      </c>
      <c r="C10" s="243" t="s">
        <v>389</v>
      </c>
      <c r="D10" s="244">
        <v>35106000</v>
      </c>
      <c r="E10" s="244">
        <v>0</v>
      </c>
      <c r="F10" s="244">
        <v>48221742</v>
      </c>
      <c r="G10" s="244">
        <v>0</v>
      </c>
    </row>
    <row r="11" spans="1:7">
      <c r="A11" s="242" t="s">
        <v>304</v>
      </c>
      <c r="B11" s="243" t="s">
        <v>784</v>
      </c>
      <c r="C11" s="243" t="s">
        <v>428</v>
      </c>
      <c r="D11" s="244">
        <v>9983514</v>
      </c>
      <c r="E11" s="244">
        <v>21971000</v>
      </c>
      <c r="F11" s="244">
        <v>20350461</v>
      </c>
      <c r="G11" s="244">
        <v>26970631</v>
      </c>
    </row>
    <row r="12" spans="1:7">
      <c r="A12" s="242" t="s">
        <v>307</v>
      </c>
      <c r="B12" s="243" t="s">
        <v>785</v>
      </c>
      <c r="C12" s="243" t="s">
        <v>441</v>
      </c>
      <c r="D12" s="244">
        <v>0</v>
      </c>
      <c r="E12" s="244">
        <v>0</v>
      </c>
      <c r="F12" s="244">
        <v>4000000</v>
      </c>
      <c r="G12" s="244">
        <v>0</v>
      </c>
    </row>
    <row r="13" spans="1:7">
      <c r="A13" s="242" t="s">
        <v>310</v>
      </c>
      <c r="B13" s="243" t="s">
        <v>786</v>
      </c>
      <c r="C13" s="243" t="s">
        <v>459</v>
      </c>
      <c r="D13" s="244">
        <v>0</v>
      </c>
      <c r="E13" s="244"/>
      <c r="F13" s="244">
        <v>0</v>
      </c>
      <c r="G13" s="244">
        <v>0</v>
      </c>
    </row>
    <row r="14" spans="1:7">
      <c r="A14" s="242" t="s">
        <v>312</v>
      </c>
      <c r="B14" s="243" t="s">
        <v>787</v>
      </c>
      <c r="C14" s="243" t="s">
        <v>477</v>
      </c>
      <c r="D14" s="244">
        <v>0</v>
      </c>
      <c r="E14" s="244">
        <f>SUM(E12:E13)</f>
        <v>0</v>
      </c>
      <c r="F14" s="244">
        <v>0</v>
      </c>
      <c r="G14" s="244">
        <v>0</v>
      </c>
    </row>
    <row r="15" spans="1:7">
      <c r="A15" s="242" t="s">
        <v>315</v>
      </c>
      <c r="B15" s="245" t="s">
        <v>788</v>
      </c>
      <c r="C15" s="243" t="s">
        <v>480</v>
      </c>
      <c r="D15" s="246">
        <f>SUM(D8:D14)</f>
        <v>267128139</v>
      </c>
      <c r="E15" s="246">
        <f>E8+E9+E10+E11+E13+E14</f>
        <v>24739283</v>
      </c>
      <c r="F15" s="246">
        <f>SUM(F8:F14)</f>
        <v>336013958</v>
      </c>
      <c r="G15" s="246">
        <f>G8+G9+G10+G11+G13+G14</f>
        <v>28272997</v>
      </c>
    </row>
    <row r="16" spans="1:7">
      <c r="A16" s="242" t="s">
        <v>317</v>
      </c>
      <c r="B16" s="243" t="s">
        <v>789</v>
      </c>
      <c r="C16" s="243" t="s">
        <v>532</v>
      </c>
      <c r="D16" s="247">
        <v>121571146</v>
      </c>
      <c r="E16" s="247">
        <v>68073480</v>
      </c>
      <c r="F16" s="247">
        <v>101257158</v>
      </c>
      <c r="G16" s="247">
        <v>71743716</v>
      </c>
    </row>
    <row r="17" spans="1:9">
      <c r="A17" s="242" t="s">
        <v>320</v>
      </c>
      <c r="B17" s="245" t="s">
        <v>790</v>
      </c>
      <c r="C17" s="243"/>
      <c r="D17" s="249">
        <f t="shared" ref="D17:G17" si="0">D15+D16</f>
        <v>388699285</v>
      </c>
      <c r="E17" s="249">
        <f t="shared" si="0"/>
        <v>92812763</v>
      </c>
      <c r="F17" s="249">
        <f t="shared" si="0"/>
        <v>437271116</v>
      </c>
      <c r="G17" s="249">
        <f t="shared" si="0"/>
        <v>100016713</v>
      </c>
    </row>
    <row r="18" spans="1:9">
      <c r="A18" s="242" t="s">
        <v>323</v>
      </c>
      <c r="B18" s="248" t="s">
        <v>791</v>
      </c>
      <c r="C18" s="243" t="s">
        <v>505</v>
      </c>
      <c r="D18" s="247">
        <v>0</v>
      </c>
      <c r="E18" s="247">
        <v>68030762</v>
      </c>
      <c r="F18" s="247">
        <v>0</v>
      </c>
      <c r="G18" s="247">
        <v>71585966</v>
      </c>
    </row>
    <row r="19" spans="1:9">
      <c r="A19" s="250" t="s">
        <v>326</v>
      </c>
      <c r="B19" s="239" t="s">
        <v>792</v>
      </c>
      <c r="C19" s="236"/>
      <c r="D19" s="238">
        <f>D17</f>
        <v>388699285</v>
      </c>
      <c r="E19" s="238">
        <f>E17</f>
        <v>92812763</v>
      </c>
      <c r="F19" s="238">
        <f t="shared" ref="F19" si="1">F17+F18</f>
        <v>437271116</v>
      </c>
      <c r="G19" s="238">
        <f>G17</f>
        <v>100016713</v>
      </c>
    </row>
    <row r="20" spans="1:9">
      <c r="A20" s="250" t="s">
        <v>329</v>
      </c>
      <c r="B20" s="236" t="s">
        <v>793</v>
      </c>
      <c r="C20" s="236" t="s">
        <v>573</v>
      </c>
      <c r="D20" s="251">
        <v>61680096</v>
      </c>
      <c r="E20" s="251">
        <v>42386377</v>
      </c>
      <c r="F20" s="251">
        <v>63666330</v>
      </c>
      <c r="G20" s="251">
        <v>42642069</v>
      </c>
    </row>
    <row r="21" spans="1:9">
      <c r="A21" s="250" t="s">
        <v>332</v>
      </c>
      <c r="B21" s="236" t="s">
        <v>191</v>
      </c>
      <c r="C21" s="236" t="s">
        <v>575</v>
      </c>
      <c r="D21" s="251">
        <v>12392019</v>
      </c>
      <c r="E21" s="251">
        <v>8511123</v>
      </c>
      <c r="F21" s="251">
        <v>12396255</v>
      </c>
      <c r="G21" s="251">
        <v>8616985</v>
      </c>
    </row>
    <row r="22" spans="1:9">
      <c r="A22" s="250" t="s">
        <v>334</v>
      </c>
      <c r="B22" s="236" t="s">
        <v>794</v>
      </c>
      <c r="C22" s="236" t="s">
        <v>629</v>
      </c>
      <c r="D22" s="251">
        <v>64067020</v>
      </c>
      <c r="E22" s="251">
        <v>41915263</v>
      </c>
      <c r="F22" s="251">
        <v>79295159</v>
      </c>
      <c r="G22" s="251">
        <v>41222685</v>
      </c>
    </row>
    <row r="23" spans="1:9">
      <c r="A23" s="250" t="s">
        <v>337</v>
      </c>
      <c r="B23" s="236" t="s">
        <v>195</v>
      </c>
      <c r="C23" s="236" t="s">
        <v>647</v>
      </c>
      <c r="D23" s="251">
        <v>875000</v>
      </c>
      <c r="E23" s="251">
        <v>0</v>
      </c>
      <c r="F23" s="251">
        <v>2697000</v>
      </c>
      <c r="G23" s="251">
        <v>0</v>
      </c>
    </row>
    <row r="24" spans="1:9">
      <c r="A24" s="250" t="s">
        <v>340</v>
      </c>
      <c r="B24" s="236" t="s">
        <v>795</v>
      </c>
      <c r="C24" s="236" t="s">
        <v>676</v>
      </c>
      <c r="D24" s="251">
        <v>172177336</v>
      </c>
      <c r="E24" s="251">
        <v>0</v>
      </c>
      <c r="F24" s="251">
        <v>72782545</v>
      </c>
      <c r="G24" s="251">
        <v>0</v>
      </c>
    </row>
    <row r="25" spans="1:9">
      <c r="A25" s="250" t="s">
        <v>343</v>
      </c>
      <c r="B25" s="236" t="s">
        <v>796</v>
      </c>
      <c r="C25" s="236" t="s">
        <v>692</v>
      </c>
      <c r="D25" s="251">
        <v>3168650</v>
      </c>
      <c r="E25" s="251">
        <v>0</v>
      </c>
      <c r="F25" s="251">
        <v>4608409</v>
      </c>
      <c r="G25" s="251">
        <v>0</v>
      </c>
    </row>
    <row r="26" spans="1:9">
      <c r="A26" s="250" t="s">
        <v>346</v>
      </c>
      <c r="B26" s="236" t="s">
        <v>225</v>
      </c>
      <c r="C26" s="236" t="s">
        <v>702</v>
      </c>
      <c r="D26" s="251">
        <v>0</v>
      </c>
      <c r="E26" s="251">
        <v>0</v>
      </c>
      <c r="F26" s="251">
        <v>115357807</v>
      </c>
      <c r="G26" s="251">
        <v>0</v>
      </c>
    </row>
    <row r="27" spans="1:9">
      <c r="A27" s="250" t="s">
        <v>349</v>
      </c>
      <c r="B27" s="236" t="s">
        <v>797</v>
      </c>
      <c r="C27" s="236" t="s">
        <v>721</v>
      </c>
      <c r="D27" s="251">
        <v>0</v>
      </c>
      <c r="E27" s="251">
        <v>0</v>
      </c>
      <c r="F27" s="251">
        <v>0</v>
      </c>
      <c r="G27" s="251">
        <v>0</v>
      </c>
    </row>
    <row r="28" spans="1:9">
      <c r="A28" s="250" t="s">
        <v>352</v>
      </c>
      <c r="B28" s="237" t="s">
        <v>798</v>
      </c>
      <c r="C28" s="236" t="s">
        <v>723</v>
      </c>
      <c r="D28" s="238">
        <f t="shared" ref="D28:G28" si="2">SUM(D20:D27)</f>
        <v>314360121</v>
      </c>
      <c r="E28" s="238">
        <f t="shared" si="2"/>
        <v>92812763</v>
      </c>
      <c r="F28" s="238">
        <f t="shared" si="2"/>
        <v>350803505</v>
      </c>
      <c r="G28" s="238">
        <f t="shared" si="2"/>
        <v>92481739</v>
      </c>
    </row>
    <row r="29" spans="1:9">
      <c r="A29" s="250" t="s">
        <v>355</v>
      </c>
      <c r="B29" s="236" t="s">
        <v>799</v>
      </c>
      <c r="C29" s="236" t="s">
        <v>774</v>
      </c>
      <c r="D29" s="251">
        <v>74339164</v>
      </c>
      <c r="E29" s="251">
        <v>0</v>
      </c>
      <c r="F29" s="251">
        <v>77894368</v>
      </c>
      <c r="G29" s="251">
        <v>0</v>
      </c>
    </row>
    <row r="30" spans="1:9">
      <c r="A30" s="250" t="s">
        <v>358</v>
      </c>
      <c r="B30" s="237" t="s">
        <v>800</v>
      </c>
      <c r="C30" s="252"/>
      <c r="D30" s="240">
        <f t="shared" ref="D30:G30" si="3">D28+D29</f>
        <v>388699285</v>
      </c>
      <c r="E30" s="240">
        <f t="shared" si="3"/>
        <v>92812763</v>
      </c>
      <c r="F30" s="240">
        <f t="shared" si="3"/>
        <v>428697873</v>
      </c>
      <c r="G30" s="240">
        <f t="shared" si="3"/>
        <v>92481739</v>
      </c>
      <c r="I30" s="309"/>
    </row>
  </sheetData>
  <mergeCells count="7">
    <mergeCell ref="A1:G1"/>
    <mergeCell ref="A3:G3"/>
    <mergeCell ref="A4:G4"/>
    <mergeCell ref="A6:A7"/>
    <mergeCell ref="C6:C7"/>
    <mergeCell ref="D6:E6"/>
    <mergeCell ref="F6:G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1.sz. melléklet</vt:lpstr>
      <vt:lpstr>1..sz. melléklet</vt:lpstr>
      <vt:lpstr>2..sz. melléklet</vt:lpstr>
      <vt:lpstr>3..sz.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user</cp:lastModifiedBy>
  <cp:lastPrinted>2019-05-24T11:57:54Z</cp:lastPrinted>
  <dcterms:created xsi:type="dcterms:W3CDTF">2018-05-28T06:25:43Z</dcterms:created>
  <dcterms:modified xsi:type="dcterms:W3CDTF">2019-06-04T18:13:38Z</dcterms:modified>
</cp:coreProperties>
</file>