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</sheets>
  <definedNames/>
  <calcPr fullCalcOnLoad="1"/>
</workbook>
</file>

<file path=xl/sharedStrings.xml><?xml version="1.0" encoding="utf-8"?>
<sst xmlns="http://schemas.openxmlformats.org/spreadsheetml/2006/main" count="301" uniqueCount="206">
  <si>
    <t>011130 Önkormányzatok és önk. Hivatalok jogalkotó és ált ig. tev,</t>
  </si>
  <si>
    <t>064010 Közvilágítás</t>
  </si>
  <si>
    <t>066010 Zöldterület kezelés</t>
  </si>
  <si>
    <t>041232 Téli közfoglaloztatás</t>
  </si>
  <si>
    <t>013320 Köztemető fenntartás</t>
  </si>
  <si>
    <t>105010 Munkanélküliek, aktív koruak ellátása</t>
  </si>
  <si>
    <t>107060 Egyéb szociális pénzbeli és természetbeni ellátások támogatása</t>
  </si>
  <si>
    <t>106020 Lakásfenntartással, lakhatással összefüggő támogatások</t>
  </si>
  <si>
    <t>045160 Közutak, hidak, alagutak üzemeltetése, fenntartása</t>
  </si>
  <si>
    <t>066020 Város és községgazdálkodási egyéb szolgáltatás</t>
  </si>
  <si>
    <t>084031 Civil szervezetek működési támogatása</t>
  </si>
  <si>
    <t>061030 Lakáshoz jutást segítő támogatások</t>
  </si>
  <si>
    <t>074031Család és nővédelmi egészségügyi gondozás</t>
  </si>
  <si>
    <t>091140 Óvodai nevelés, ellátás működési feladatai</t>
  </si>
  <si>
    <t>072111 Háziorvosi alapellátás</t>
  </si>
  <si>
    <t>082092 Közművelődés, hagyományos közösségi értékek gondozása</t>
  </si>
  <si>
    <t>107055 Falugondnoki szolgáltatás</t>
  </si>
  <si>
    <t>082044 Könyvtári szolgáltatások</t>
  </si>
  <si>
    <t>Pusztaapáti község Önkormányzatának 2014. évi címrendje</t>
  </si>
  <si>
    <t>Pusztaapáti Község Önkormányzatának 2014. évi bevételei</t>
  </si>
  <si>
    <t>Ezer Ft</t>
  </si>
  <si>
    <t>Sorsz.</t>
  </si>
  <si>
    <t>Rovat  megnevezése</t>
  </si>
  <si>
    <t>Rovat</t>
  </si>
  <si>
    <t>Működési</t>
  </si>
  <si>
    <t xml:space="preserve"> Felhalmozási</t>
  </si>
  <si>
    <t>Önkormányzati hivatal működésének támogatása</t>
  </si>
  <si>
    <t>Település-üzemeltetéshez kapcsolódó feladatellátás támogatása</t>
  </si>
  <si>
    <t>Egyéb kötelező önkormányzati feladatok támogatása</t>
  </si>
  <si>
    <t>ÁLTALÁNOS MŰKÖDÉSI FELADATOK TÁMOGATÁSA ÖSSZESEN</t>
  </si>
  <si>
    <t>B111</t>
  </si>
  <si>
    <t>Óvodapedagógusok és óvodapedagógusok nevelő munkáját közvetlenül segítők bértámogatása</t>
  </si>
  <si>
    <t>Óvodaműködtetési támogatás</t>
  </si>
  <si>
    <t>TELEPÜLÉSI ÖNKORMÁNYZATOK EGYES KÖZNEVELÉSI FELADATAINAK TÁMOGATÁSA ÖSSZESEN</t>
  </si>
  <si>
    <t>B112</t>
  </si>
  <si>
    <t>Hozzájárulás a pénzbeli szociális ellátásokhoz</t>
  </si>
  <si>
    <t>Egyes szociális és gyermekjóléti feladatok támogatása összesen</t>
  </si>
  <si>
    <t>A finaszírozás szempontjából elismert szakmai dolgozók bértámogatása</t>
  </si>
  <si>
    <t>A TELEPÜLÉSI ÖNKORMÁNYZATOK SZOCIÁLIS, GYERMEKJÓLÉTI ÉS GYERMEKÉTKEZTETÉSI FELADATAINAK TÁMOGATÁSA ÖSSZESEN</t>
  </si>
  <si>
    <t>B113</t>
  </si>
  <si>
    <t>TELEPÜLÉSI ÖNKORMÁNYZATOK KULTURÁLIS FELADATAINAK TÁMOGATÁSA ÖSSZESEN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</si>
  <si>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</si>
  <si>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</si>
  <si>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</si>
  <si>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</si>
  <si>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</si>
  <si>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</t>
  </si>
  <si>
    <t>B11</t>
  </si>
  <si>
    <t>Egyéb működési célú támogatások bevételei államháztartáson belül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</si>
  <si>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</si>
  <si>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</si>
  <si>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</si>
  <si>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</si>
  <si>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</si>
  <si>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</si>
  <si>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</si>
  <si>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</si>
  <si>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</si>
  <si>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</si>
  <si>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</si>
  <si>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</si>
  <si>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</si>
  <si>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</si>
  <si>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</si>
  <si>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</si>
  <si>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</si>
  <si>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</si>
  <si>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</si>
  <si>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</si>
  <si>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</si>
  <si>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</si>
  <si>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</si>
  <si>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</si>
  <si>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</si>
  <si>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</si>
  <si>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</si>
  <si>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</si>
  <si>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</si>
  <si>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</si>
  <si>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</si>
  <si>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</si>
  <si>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</si>
  <si>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</si>
  <si>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</si>
  <si>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</si>
  <si>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</si>
  <si>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</si>
  <si>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Pusztaapáti Község Önkormányzatának 2014. évi kiadásai  kormányzati funkció szerint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</si>
  <si>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</si>
  <si>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</si>
  <si>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</si>
  <si>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</si>
  <si>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</si>
  <si>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</si>
  <si>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</si>
  <si>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Felújítások ( K 7 )</t>
  </si>
  <si>
    <t>Összesen (Ft)</t>
  </si>
  <si>
    <t>Létszám (fő)</t>
  </si>
  <si>
    <t>Mindösszesen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</si>
  <si>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</si>
  <si>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</si>
  <si>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</si>
  <si>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</si>
  <si>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Sorszám</t>
  </si>
  <si>
    <t>Neve</t>
  </si>
  <si>
    <t>ÖSSZESEN:</t>
  </si>
  <si>
    <t>Pusztaapáti Község Önkormányzatának 2014. évi tervezett</t>
  </si>
  <si>
    <t>Közművelődés, hagyományos közösségi értékek gondozása</t>
  </si>
  <si>
    <t>Művelődési Ház felújítása</t>
  </si>
  <si>
    <t>5. melléklet</t>
  </si>
  <si>
    <t>Megnevezés</t>
  </si>
  <si>
    <t>Lakásépítés, vásárlás helyi támogatása</t>
  </si>
  <si>
    <t>Összesen</t>
  </si>
  <si>
    <t>Erdei Faluért Alapítvány támogatása</t>
  </si>
  <si>
    <t>ZALAVÍZ Zrt ivóvízkompenzáció</t>
  </si>
  <si>
    <t>Pusztaapáti Község Önkormányzat 2014. évi közvetlen támogatásai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</si>
  <si>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</si>
  <si>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</si>
  <si>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</si>
  <si>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</si>
  <si>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</si>
  <si>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</si>
  <si>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</si>
  <si>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</si>
  <si>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</si>
  <si>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</si>
  <si>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</si>
  <si>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</si>
  <si>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</si>
  <si>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</si>
  <si>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</si>
  <si>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</si>
  <si>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</si>
  <si>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</si>
  <si>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</si>
  <si>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</si>
  <si>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</si>
  <si>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</si>
  <si>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</si>
  <si>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</si>
  <si>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</si>
  <si>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Pusztaapáti Község Önkormányzat 2014. évi előirányzat-felhasználási ütemterve</t>
  </si>
  <si>
    <t>KIADÁSOK</t>
  </si>
  <si>
    <t>Munkaadót terhelő járulékok (k2)</t>
  </si>
  <si>
    <t>Ellátottak pénzbeli juttatásai (K4)</t>
  </si>
  <si>
    <t>Beruházások (K6)</t>
  </si>
  <si>
    <t>Felújítási kiadások (K7)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</si>
  <si>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</si>
  <si>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</si>
  <si>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</si>
  <si>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</si>
  <si>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</si>
  <si>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</si>
  <si>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</si>
  <si>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</si>
  <si>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</si>
  <si>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</si>
  <si>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</si>
  <si>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</si>
  <si>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</si>
  <si>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</si>
  <si>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Telekadó kedvezmény</t>
  </si>
  <si>
    <t>60 évet betöltött adózó</t>
  </si>
  <si>
    <r>
      <t>1,25 Ft/m</t>
    </r>
    <r>
      <rPr>
        <vertAlign val="superscript"/>
        <sz val="10"/>
        <rFont val="Arial"/>
        <family val="2"/>
      </rPr>
      <t>2</t>
    </r>
  </si>
  <si>
    <t>Összesen:</t>
  </si>
  <si>
    <t xml:space="preserve">Közvetett támogatás </t>
  </si>
  <si>
    <t>Pusztaapáti Község  Önkormányzat által 2014.évben nyújtott közvetett támogatások</t>
  </si>
  <si>
    <t>8.  melléklet</t>
  </si>
  <si>
    <t>Fejlesztési cél megnevezése</t>
  </si>
  <si>
    <t>Kötelezettség váll. éve</t>
  </si>
  <si>
    <t>Kiadás vonzata</t>
  </si>
  <si>
    <t>NEM RELAVÁNS</t>
  </si>
  <si>
    <t>További évek 2017-től</t>
  </si>
  <si>
    <t>Pusztaapáti Község Önkormányzatának többéves költségvetési kiadással járó kötelezettségi</t>
  </si>
  <si>
    <t>Város és községgazdálkodási egyéb szolgáltatás</t>
  </si>
  <si>
    <t>Harangláb felújítás, kerítés építés</t>
  </si>
  <si>
    <t>063020  Víztermelés-, kezelés-, ellátás</t>
  </si>
  <si>
    <t>063020 Víztermelés, kezelés-, ellátás</t>
  </si>
  <si>
    <t>Ered.</t>
  </si>
  <si>
    <t>Mód</t>
  </si>
  <si>
    <t>Mód.08.31</t>
  </si>
  <si>
    <t>Módosítás</t>
  </si>
  <si>
    <t>Módosított előirányzat 2014.08.31.</t>
  </si>
  <si>
    <t>Módosított előirányzat 2014. 08.31.</t>
  </si>
  <si>
    <t>Pótlék, bírság</t>
  </si>
  <si>
    <t>B356</t>
  </si>
  <si>
    <t>041233 Hosszabb időtartamú közfoglalkoztatás</t>
  </si>
  <si>
    <t>Önkormányzatok és önk. Hivatalok jogalkotó és ált ig. tev,</t>
  </si>
  <si>
    <t>Nyílászáró csere</t>
  </si>
  <si>
    <t>Művelődési Ház belsőfelújítása (festés)</t>
  </si>
  <si>
    <t>Kandalló vásárlás</t>
  </si>
  <si>
    <t>Szavazófülke készítés</t>
  </si>
  <si>
    <t>Kültéri eszközök létesítése ( esőbeálló, keréppártároló, hírdetőtábla)</t>
  </si>
  <si>
    <t>900060 Forgatási és befektetési célú finanszírozási műveletek</t>
  </si>
  <si>
    <r>
      <t>041233 Hosszabb időtartamú közfoglalkoztatás</t>
    </r>
    <r>
      <rPr>
        <vertAlign val="superscript"/>
        <sz val="8"/>
        <rFont val="Arial"/>
        <family val="2"/>
      </rPr>
      <t xml:space="preserve"> 1</t>
    </r>
  </si>
  <si>
    <r>
      <t xml:space="preserve">900060 Forgatási és befektetési célú finanszírozási műveletek </t>
    </r>
    <r>
      <rPr>
        <vertAlign val="superscript"/>
        <sz val="9"/>
        <color indexed="8"/>
        <rFont val="Arial"/>
        <family val="2"/>
      </rPr>
      <t>1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</si>
  <si>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Módosította 13/2014. (IX. 22.) ÖR 2014. szeptember 23. napjától</t>
    </r>
  </si>
  <si>
    <r>
      <t xml:space="preserve">6. melléklet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</si>
  <si>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Módosította 12/2014. (IX. 22.) ÖR 2014. szeptember 23. napjától</t>
    </r>
  </si>
  <si>
    <r>
      <t xml:space="preserve">4. melléklet 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</si>
  <si>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Módosította 12/2014. (IX. 22.) ÖR 2014. szeptember 23. napjától</t>
    </r>
  </si>
  <si>
    <r>
      <t xml:space="preserve">3. melléklet </t>
    </r>
    <r>
      <rPr>
        <vertAlign val="superscript"/>
        <sz val="11"/>
        <color indexed="8"/>
        <rFont val="Calibri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</si>
  <si>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Módosította 12/2014. (IX. 22.) ÖR 2014. szeptember 23. napjától</t>
    </r>
  </si>
  <si>
    <r>
      <t xml:space="preserve">2. melléklet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</si>
  <si>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Módosította 12/2014. (IX. 22.) ÖR 2014. szeptember 23. napjától</t>
    </r>
  </si>
  <si>
    <r>
      <t xml:space="preserve">1. melléklet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</si>
</sst>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[$-40E]yyyy\.\ mmmm\ d\."/>
  </numFmts>
  <fonts count="80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67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8" fillId="0" borderId="11" xfId="0" applyFont="1" applyBorder="1" applyAlignment="1">
      <alignment vertical="center" wrapText="1"/>
    </xf>
    <xf numFmtId="0" fontId="6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167" fontId="50" fillId="0" borderId="0" xfId="4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167" fontId="0" fillId="0" borderId="10" xfId="40" applyNumberFormat="1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4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vertical="top"/>
    </xf>
    <xf numFmtId="0" fontId="8" fillId="0" borderId="16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23" xfId="0" applyFont="1" applyBorder="1" applyAlignment="1">
      <alignment vertical="center" shrinkToFit="1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37" xfId="0" applyNumberForma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72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68" fillId="0" borderId="10" xfId="0" applyFont="1" applyFill="1" applyBorder="1" applyAlignment="1">
      <alignment horizontal="left" wrapText="1"/>
    </xf>
    <xf numFmtId="167" fontId="63" fillId="0" borderId="10" xfId="40" applyNumberFormat="1" applyFont="1" applyBorder="1" applyAlignment="1">
      <alignment/>
    </xf>
    <xf numFmtId="0" fontId="73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7" fontId="0" fillId="0" borderId="10" xfId="40" applyNumberFormat="1" applyFont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70" fillId="0" borderId="17" xfId="40" applyNumberFormat="1" applyFont="1" applyBorder="1" applyAlignment="1">
      <alignment horizontal="center" vertical="center" wrapText="1" shrinkToFit="1"/>
    </xf>
    <xf numFmtId="0" fontId="0" fillId="0" borderId="10" xfId="0" applyNumberFormat="1" applyBorder="1" applyAlignment="1">
      <alignment/>
    </xf>
    <xf numFmtId="0" fontId="7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67" fillId="0" borderId="11" xfId="0" applyFont="1" applyBorder="1" applyAlignment="1">
      <alignment horizontal="left" wrapText="1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4" fillId="0" borderId="10" xfId="40" applyNumberFormat="1" applyFont="1" applyBorder="1" applyAlignment="1">
      <alignment/>
    </xf>
    <xf numFmtId="0" fontId="75" fillId="0" borderId="10" xfId="40" applyNumberFormat="1" applyFont="1" applyBorder="1" applyAlignment="1">
      <alignment/>
    </xf>
    <xf numFmtId="0" fontId="75" fillId="0" borderId="10" xfId="40" applyNumberFormat="1" applyFont="1" applyBorder="1" applyAlignment="1">
      <alignment vertical="center"/>
    </xf>
    <xf numFmtId="0" fontId="74" fillId="0" borderId="10" xfId="40" applyNumberFormat="1" applyFont="1" applyBorder="1" applyAlignment="1">
      <alignment vertical="center"/>
    </xf>
    <xf numFmtId="0" fontId="74" fillId="0" borderId="38" xfId="40" applyNumberFormat="1" applyFont="1" applyBorder="1" applyAlignment="1">
      <alignment/>
    </xf>
    <xf numFmtId="0" fontId="75" fillId="0" borderId="38" xfId="40" applyNumberFormat="1" applyFont="1" applyBorder="1" applyAlignment="1">
      <alignment/>
    </xf>
    <xf numFmtId="0" fontId="75" fillId="0" borderId="38" xfId="40" applyNumberFormat="1" applyFont="1" applyBorder="1" applyAlignment="1">
      <alignment vertical="center"/>
    </xf>
    <xf numFmtId="0" fontId="74" fillId="0" borderId="20" xfId="40" applyNumberFormat="1" applyFont="1" applyBorder="1" applyAlignment="1">
      <alignment/>
    </xf>
    <xf numFmtId="0" fontId="74" fillId="0" borderId="20" xfId="40" applyNumberFormat="1" applyFont="1" applyBorder="1" applyAlignment="1">
      <alignment vertical="center"/>
    </xf>
    <xf numFmtId="0" fontId="74" fillId="0" borderId="38" xfId="40" applyNumberFormat="1" applyFont="1" applyBorder="1" applyAlignment="1">
      <alignment vertical="center"/>
    </xf>
    <xf numFmtId="0" fontId="74" fillId="0" borderId="39" xfId="40" applyNumberFormat="1" applyFont="1" applyBorder="1" applyAlignment="1">
      <alignment/>
    </xf>
    <xf numFmtId="0" fontId="74" fillId="0" borderId="17" xfId="40" applyNumberFormat="1" applyFont="1" applyBorder="1" applyAlignment="1">
      <alignment/>
    </xf>
    <xf numFmtId="0" fontId="74" fillId="0" borderId="18" xfId="40" applyNumberFormat="1" applyFont="1" applyBorder="1" applyAlignment="1">
      <alignment/>
    </xf>
    <xf numFmtId="0" fontId="74" fillId="0" borderId="40" xfId="40" applyNumberFormat="1" applyFont="1" applyBorder="1" applyAlignment="1">
      <alignment/>
    </xf>
    <xf numFmtId="0" fontId="74" fillId="0" borderId="41" xfId="40" applyNumberFormat="1" applyFont="1" applyBorder="1" applyAlignment="1">
      <alignment/>
    </xf>
    <xf numFmtId="0" fontId="74" fillId="0" borderId="42" xfId="40" applyNumberFormat="1" applyFont="1" applyBorder="1" applyAlignment="1">
      <alignment/>
    </xf>
    <xf numFmtId="0" fontId="73" fillId="0" borderId="14" xfId="0" applyFont="1" applyBorder="1" applyAlignment="1">
      <alignment horizontal="left" wrapText="1"/>
    </xf>
    <xf numFmtId="0" fontId="75" fillId="0" borderId="14" xfId="40" applyNumberFormat="1" applyFont="1" applyBorder="1" applyAlignment="1">
      <alignment/>
    </xf>
    <xf numFmtId="0" fontId="75" fillId="0" borderId="15" xfId="40" applyNumberFormat="1" applyFont="1" applyBorder="1" applyAlignment="1">
      <alignment/>
    </xf>
    <xf numFmtId="0" fontId="75" fillId="0" borderId="43" xfId="40" applyNumberFormat="1" applyFont="1" applyBorder="1" applyAlignment="1">
      <alignment/>
    </xf>
    <xf numFmtId="0" fontId="74" fillId="0" borderId="43" xfId="40" applyNumberFormat="1" applyFont="1" applyBorder="1" applyAlignment="1">
      <alignment/>
    </xf>
    <xf numFmtId="0" fontId="74" fillId="0" borderId="14" xfId="40" applyNumberFormat="1" applyFont="1" applyBorder="1" applyAlignment="1">
      <alignment/>
    </xf>
    <xf numFmtId="0" fontId="74" fillId="0" borderId="15" xfId="40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167" fontId="50" fillId="0" borderId="26" xfId="40" applyNumberFormat="1" applyFont="1" applyBorder="1" applyAlignment="1">
      <alignment/>
    </xf>
    <xf numFmtId="0" fontId="0" fillId="0" borderId="26" xfId="0" applyBorder="1" applyAlignment="1">
      <alignment horizontal="center" vertical="center"/>
    </xf>
    <xf numFmtId="0" fontId="67" fillId="0" borderId="44" xfId="0" applyFont="1" applyBorder="1" applyAlignment="1">
      <alignment vertical="center" wrapText="1"/>
    </xf>
    <xf numFmtId="0" fontId="76" fillId="0" borderId="13" xfId="0" applyFont="1" applyBorder="1" applyAlignment="1">
      <alignment horizontal="left" wrapText="1"/>
    </xf>
    <xf numFmtId="167" fontId="76" fillId="0" borderId="14" xfId="40" applyNumberFormat="1" applyFont="1" applyBorder="1" applyAlignment="1">
      <alignment horizontal="center" wrapText="1"/>
    </xf>
    <xf numFmtId="167" fontId="76" fillId="0" borderId="15" xfId="40" applyNumberFormat="1" applyFont="1" applyBorder="1" applyAlignment="1">
      <alignment horizontal="center" wrapText="1"/>
    </xf>
    <xf numFmtId="167" fontId="76" fillId="0" borderId="43" xfId="40" applyNumberFormat="1" applyFont="1" applyBorder="1" applyAlignment="1">
      <alignment horizontal="center" wrapText="1"/>
    </xf>
    <xf numFmtId="167" fontId="70" fillId="0" borderId="45" xfId="40" applyNumberFormat="1" applyFont="1" applyFill="1" applyBorder="1" applyAlignment="1">
      <alignment horizontal="center" vertical="center" wrapText="1"/>
    </xf>
    <xf numFmtId="167" fontId="76" fillId="0" borderId="45" xfId="40" applyNumberFormat="1" applyFont="1" applyFill="1" applyBorder="1" applyAlignment="1">
      <alignment horizontal="center" wrapText="1"/>
    </xf>
    <xf numFmtId="0" fontId="10" fillId="0" borderId="4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75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75" fillId="0" borderId="45" xfId="40" applyNumberFormat="1" applyFont="1" applyBorder="1" applyAlignment="1">
      <alignment/>
    </xf>
    <xf numFmtId="0" fontId="63" fillId="0" borderId="15" xfId="0" applyFont="1" applyBorder="1" applyAlignment="1">
      <alignment horizontal="left" vertical="center" wrapText="1"/>
    </xf>
    <xf numFmtId="0" fontId="77" fillId="0" borderId="44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wrapText="1"/>
    </xf>
    <xf numFmtId="0" fontId="68" fillId="0" borderId="10" xfId="0" applyFont="1" applyBorder="1" applyAlignment="1">
      <alignment wrapText="1"/>
    </xf>
    <xf numFmtId="0" fontId="79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167" fontId="0" fillId="0" borderId="0" xfId="40" applyNumberFormat="1" applyFont="1" applyBorder="1" applyAlignment="1">
      <alignment horizontal="center"/>
    </xf>
    <xf numFmtId="167" fontId="7" fillId="0" borderId="10" xfId="4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7" fontId="0" fillId="0" borderId="0" xfId="40" applyNumberFormat="1" applyFont="1" applyAlignment="1">
      <alignment horizontal="right" shrinkToFit="1"/>
    </xf>
    <xf numFmtId="0" fontId="71" fillId="0" borderId="0" xfId="0" applyFont="1" applyAlignment="1">
      <alignment horizontal="center"/>
    </xf>
    <xf numFmtId="167" fontId="70" fillId="0" borderId="49" xfId="40" applyNumberFormat="1" applyFont="1" applyBorder="1" applyAlignment="1">
      <alignment horizontal="center" vertical="center" wrapText="1"/>
    </xf>
    <xf numFmtId="167" fontId="70" fillId="0" borderId="50" xfId="4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167" fontId="70" fillId="0" borderId="51" xfId="4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5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7" fontId="0" fillId="0" borderId="52" xfId="40" applyNumberFormat="1" applyFont="1" applyBorder="1" applyAlignment="1">
      <alignment horizontal="right"/>
    </xf>
    <xf numFmtId="167" fontId="0" fillId="0" borderId="0" xfId="4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26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167" fontId="0" fillId="0" borderId="0" xfId="40" applyNumberFormat="1" applyFont="1" applyAlignment="1">
      <alignment horizontal="right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73.7109375" style="2" customWidth="1"/>
    <col min="3" max="3" width="12.8515625" style="0" customWidth="1"/>
  </cols>
  <sheetData>
    <row r="1" spans="2:3" ht="22.5">
      <c r="B1" s="162" t="s">
        <v>205</v>
      </c>
      <c r="C1" s="162"/>
    </row>
    <row r="2" ht="29.25" customHeight="1">
      <c r="B2" s="5" t="s">
        <v>18</v>
      </c>
    </row>
    <row r="4" ht="16.5" customHeight="1">
      <c r="B4" s="3" t="s">
        <v>0</v>
      </c>
    </row>
    <row r="5" ht="15.75" customHeight="1">
      <c r="B5" s="4" t="s">
        <v>4</v>
      </c>
    </row>
    <row r="6" ht="17.25" customHeight="1">
      <c r="B6" s="4" t="s">
        <v>3</v>
      </c>
    </row>
    <row r="7" ht="12.75">
      <c r="B7" s="161" t="s">
        <v>194</v>
      </c>
    </row>
    <row r="8" ht="12.75">
      <c r="B8" s="4" t="s">
        <v>8</v>
      </c>
    </row>
    <row r="9" ht="18.75" customHeight="1">
      <c r="B9" s="4" t="s">
        <v>11</v>
      </c>
    </row>
    <row r="10" ht="18.75" customHeight="1">
      <c r="B10" s="91" t="s">
        <v>176</v>
      </c>
    </row>
    <row r="11" ht="18.75" customHeight="1">
      <c r="B11" s="159" t="s">
        <v>1</v>
      </c>
    </row>
    <row r="12" ht="18.75" customHeight="1">
      <c r="B12" s="4" t="s">
        <v>2</v>
      </c>
    </row>
    <row r="13" ht="18.75" customHeight="1">
      <c r="B13" s="160" t="s">
        <v>9</v>
      </c>
    </row>
    <row r="14" ht="18.75" customHeight="1">
      <c r="B14" s="159" t="s">
        <v>14</v>
      </c>
    </row>
    <row r="15" ht="18.75" customHeight="1">
      <c r="B15" s="4" t="s">
        <v>12</v>
      </c>
    </row>
    <row r="16" ht="18.75" customHeight="1">
      <c r="B16" s="4" t="s">
        <v>17</v>
      </c>
    </row>
    <row r="17" ht="18.75" customHeight="1">
      <c r="B17" s="4" t="s">
        <v>15</v>
      </c>
    </row>
    <row r="18" ht="18.75" customHeight="1">
      <c r="B18" s="4" t="s">
        <v>10</v>
      </c>
    </row>
    <row r="19" ht="18.75" customHeight="1">
      <c r="B19" s="4" t="s">
        <v>13</v>
      </c>
    </row>
    <row r="20" ht="18.75" customHeight="1">
      <c r="B20" s="4" t="s">
        <v>5</v>
      </c>
    </row>
    <row r="21" ht="18.75" customHeight="1">
      <c r="B21" s="4" t="s">
        <v>7</v>
      </c>
    </row>
    <row r="22" ht="18.75" customHeight="1">
      <c r="B22" s="4" t="s">
        <v>16</v>
      </c>
    </row>
    <row r="23" ht="12.75">
      <c r="B23" s="160" t="s">
        <v>6</v>
      </c>
    </row>
    <row r="24" ht="13.5">
      <c r="B24" s="158" t="s">
        <v>195</v>
      </c>
    </row>
    <row r="26" ht="14.25">
      <c r="B26" s="99" t="s">
        <v>204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7.140625" style="0" customWidth="1"/>
    <col min="2" max="2" width="55.7109375" style="0" customWidth="1"/>
    <col min="3" max="3" width="6.28125" style="86" customWidth="1"/>
    <col min="4" max="5" width="10.57421875" style="22" customWidth="1"/>
    <col min="7" max="7" width="10.140625" style="0" customWidth="1"/>
    <col min="9" max="9" width="10.28125" style="0" customWidth="1"/>
  </cols>
  <sheetData>
    <row r="2" spans="2:9" ht="14.25">
      <c r="B2" s="6"/>
      <c r="E2" s="202" t="s">
        <v>203</v>
      </c>
      <c r="F2" s="166"/>
      <c r="G2" s="166"/>
      <c r="H2" s="166"/>
      <c r="I2" s="166"/>
    </row>
    <row r="3" spans="2:9" ht="15.75">
      <c r="B3" s="167" t="s">
        <v>19</v>
      </c>
      <c r="C3" s="167"/>
      <c r="D3" s="167"/>
      <c r="E3" s="167"/>
      <c r="F3" s="167"/>
      <c r="G3" s="167"/>
      <c r="H3" s="167"/>
      <c r="I3" s="167"/>
    </row>
    <row r="4" spans="2:9" ht="12.75">
      <c r="B4" s="7"/>
      <c r="D4" s="163"/>
      <c r="E4" s="163"/>
      <c r="I4" s="99" t="s">
        <v>20</v>
      </c>
    </row>
    <row r="5" spans="2:9" ht="30" customHeight="1">
      <c r="B5" s="7"/>
      <c r="D5" s="164" t="s">
        <v>117</v>
      </c>
      <c r="E5" s="164"/>
      <c r="F5" s="165" t="s">
        <v>181</v>
      </c>
      <c r="G5" s="165"/>
      <c r="H5" s="165" t="s">
        <v>183</v>
      </c>
      <c r="I5" s="165"/>
    </row>
    <row r="6" spans="1:9" ht="36">
      <c r="A6" s="8" t="s">
        <v>21</v>
      </c>
      <c r="B6" s="9" t="s">
        <v>22</v>
      </c>
      <c r="C6" s="87" t="s">
        <v>23</v>
      </c>
      <c r="D6" s="100" t="s">
        <v>24</v>
      </c>
      <c r="E6" s="100" t="s">
        <v>25</v>
      </c>
      <c r="F6" s="100" t="s">
        <v>24</v>
      </c>
      <c r="G6" s="100" t="s">
        <v>25</v>
      </c>
      <c r="H6" s="100" t="s">
        <v>24</v>
      </c>
      <c r="I6" s="100" t="s">
        <v>25</v>
      </c>
    </row>
    <row r="7" spans="1:9" ht="21" customHeight="1">
      <c r="A7" s="8">
        <v>1</v>
      </c>
      <c r="B7" s="10" t="s">
        <v>26</v>
      </c>
      <c r="C7" s="88"/>
      <c r="D7" s="24"/>
      <c r="E7" s="24"/>
      <c r="F7" s="8"/>
      <c r="G7" s="8"/>
      <c r="H7" s="98">
        <f>D7+F7</f>
        <v>0</v>
      </c>
      <c r="I7" s="98">
        <f>E7+G7</f>
        <v>0</v>
      </c>
    </row>
    <row r="8" spans="1:9" ht="21" customHeight="1">
      <c r="A8" s="8">
        <f>A7+1</f>
        <v>2</v>
      </c>
      <c r="B8" s="10" t="s">
        <v>27</v>
      </c>
      <c r="C8" s="88"/>
      <c r="D8" s="24">
        <v>1533</v>
      </c>
      <c r="E8" s="24"/>
      <c r="F8" s="8"/>
      <c r="G8" s="8"/>
      <c r="H8" s="98">
        <f aca="true" t="shared" si="0" ref="H8:H42">D8+F8</f>
        <v>1533</v>
      </c>
      <c r="I8" s="98">
        <f aca="true" t="shared" si="1" ref="I8:I42">E8+G8</f>
        <v>0</v>
      </c>
    </row>
    <row r="9" spans="1:9" ht="19.5" customHeight="1">
      <c r="A9" s="8">
        <f aca="true" t="shared" si="2" ref="A9:A42">A8+1</f>
        <v>3</v>
      </c>
      <c r="B9" s="10" t="s">
        <v>28</v>
      </c>
      <c r="C9" s="88"/>
      <c r="D9" s="24">
        <v>4000</v>
      </c>
      <c r="E9" s="24"/>
      <c r="F9" s="8"/>
      <c r="G9" s="8"/>
      <c r="H9" s="98">
        <f t="shared" si="0"/>
        <v>4000</v>
      </c>
      <c r="I9" s="98">
        <f t="shared" si="1"/>
        <v>0</v>
      </c>
    </row>
    <row r="10" spans="1:9" ht="23.25" customHeight="1">
      <c r="A10" s="11">
        <f t="shared" si="2"/>
        <v>4</v>
      </c>
      <c r="B10" s="12" t="s">
        <v>29</v>
      </c>
      <c r="C10" s="89" t="s">
        <v>30</v>
      </c>
      <c r="D10" s="92">
        <f>SUM(D7:D9)</f>
        <v>5533</v>
      </c>
      <c r="E10" s="92">
        <f>SUM(E7:E9)</f>
        <v>0</v>
      </c>
      <c r="F10" s="92">
        <f>SUM(F7:F9)</f>
        <v>0</v>
      </c>
      <c r="G10" s="92">
        <f>SUM(G7:G9)</f>
        <v>0</v>
      </c>
      <c r="H10" s="101">
        <f t="shared" si="0"/>
        <v>5533</v>
      </c>
      <c r="I10" s="98">
        <f t="shared" si="1"/>
        <v>0</v>
      </c>
    </row>
    <row r="11" spans="1:9" ht="23.25" customHeight="1">
      <c r="A11" s="8">
        <f t="shared" si="2"/>
        <v>5</v>
      </c>
      <c r="B11" s="10" t="s">
        <v>31</v>
      </c>
      <c r="C11" s="88"/>
      <c r="D11" s="24"/>
      <c r="E11" s="24"/>
      <c r="F11" s="8"/>
      <c r="G11" s="8"/>
      <c r="H11" s="101">
        <f t="shared" si="0"/>
        <v>0</v>
      </c>
      <c r="I11" s="98">
        <f t="shared" si="1"/>
        <v>0</v>
      </c>
    </row>
    <row r="12" spans="1:9" ht="14.25" customHeight="1">
      <c r="A12" s="8">
        <f t="shared" si="2"/>
        <v>6</v>
      </c>
      <c r="B12" s="10" t="s">
        <v>32</v>
      </c>
      <c r="C12" s="88"/>
      <c r="D12" s="24"/>
      <c r="E12" s="24"/>
      <c r="F12" s="8"/>
      <c r="G12" s="8"/>
      <c r="H12" s="101">
        <f t="shared" si="0"/>
        <v>0</v>
      </c>
      <c r="I12" s="98">
        <f t="shared" si="1"/>
        <v>0</v>
      </c>
    </row>
    <row r="13" spans="1:9" ht="24.75" customHeight="1">
      <c r="A13" s="11">
        <f t="shared" si="2"/>
        <v>7</v>
      </c>
      <c r="B13" s="12" t="s">
        <v>33</v>
      </c>
      <c r="C13" s="89" t="s">
        <v>34</v>
      </c>
      <c r="D13" s="92">
        <f>SUM(D11:D12)</f>
        <v>0</v>
      </c>
      <c r="E13" s="92">
        <f>SUM(E11:E12)</f>
        <v>0</v>
      </c>
      <c r="F13" s="92">
        <f>SUM(F11:F12)</f>
        <v>0</v>
      </c>
      <c r="G13" s="92">
        <f>SUM(G11:G12)</f>
        <v>0</v>
      </c>
      <c r="H13" s="101">
        <f t="shared" si="0"/>
        <v>0</v>
      </c>
      <c r="I13" s="98">
        <f t="shared" si="1"/>
        <v>0</v>
      </c>
    </row>
    <row r="14" spans="1:9" ht="15" customHeight="1">
      <c r="A14" s="8">
        <f t="shared" si="2"/>
        <v>8</v>
      </c>
      <c r="B14" s="10" t="s">
        <v>35</v>
      </c>
      <c r="C14" s="88"/>
      <c r="D14" s="24">
        <v>1066</v>
      </c>
      <c r="E14" s="24"/>
      <c r="F14" s="8"/>
      <c r="G14" s="8"/>
      <c r="H14" s="101">
        <f t="shared" si="0"/>
        <v>1066</v>
      </c>
      <c r="I14" s="98">
        <f t="shared" si="1"/>
        <v>0</v>
      </c>
    </row>
    <row r="15" spans="1:9" ht="14.25" customHeight="1">
      <c r="A15" s="8">
        <f t="shared" si="2"/>
        <v>9</v>
      </c>
      <c r="B15" s="10" t="s">
        <v>36</v>
      </c>
      <c r="C15" s="88"/>
      <c r="D15" s="24">
        <v>600</v>
      </c>
      <c r="E15" s="24"/>
      <c r="F15" s="8">
        <v>300</v>
      </c>
      <c r="G15" s="8"/>
      <c r="H15" s="101">
        <f t="shared" si="0"/>
        <v>900</v>
      </c>
      <c r="I15" s="98">
        <f t="shared" si="1"/>
        <v>0</v>
      </c>
    </row>
    <row r="16" spans="1:9" ht="24.75" customHeight="1">
      <c r="A16" s="8">
        <f t="shared" si="2"/>
        <v>10</v>
      </c>
      <c r="B16" s="10" t="s">
        <v>37</v>
      </c>
      <c r="C16" s="88"/>
      <c r="D16" s="24"/>
      <c r="E16" s="24"/>
      <c r="F16" s="8"/>
      <c r="G16" s="8"/>
      <c r="H16" s="101">
        <f t="shared" si="0"/>
        <v>0</v>
      </c>
      <c r="I16" s="98">
        <f t="shared" si="1"/>
        <v>0</v>
      </c>
    </row>
    <row r="17" spans="1:9" ht="28.5" customHeight="1">
      <c r="A17" s="11">
        <f t="shared" si="2"/>
        <v>11</v>
      </c>
      <c r="B17" s="12" t="s">
        <v>38</v>
      </c>
      <c r="C17" s="89" t="s">
        <v>39</v>
      </c>
      <c r="D17" s="92">
        <f>SUM(D14:D16)</f>
        <v>1666</v>
      </c>
      <c r="E17" s="92">
        <f>SUM(E14:E16)</f>
        <v>0</v>
      </c>
      <c r="F17" s="92">
        <f>SUM(F14:F16)</f>
        <v>300</v>
      </c>
      <c r="G17" s="92">
        <f>SUM(G14:G16)</f>
        <v>0</v>
      </c>
      <c r="H17" s="101">
        <f t="shared" si="0"/>
        <v>1966</v>
      </c>
      <c r="I17" s="98">
        <f t="shared" si="1"/>
        <v>0</v>
      </c>
    </row>
    <row r="18" spans="1:9" ht="31.5" customHeight="1">
      <c r="A18" s="11">
        <f t="shared" si="2"/>
        <v>12</v>
      </c>
      <c r="B18" s="12" t="s">
        <v>40</v>
      </c>
      <c r="C18" s="89" t="s">
        <v>41</v>
      </c>
      <c r="D18" s="92">
        <v>36</v>
      </c>
      <c r="E18" s="92"/>
      <c r="F18" s="8"/>
      <c r="G18" s="8"/>
      <c r="H18" s="101">
        <f t="shared" si="0"/>
        <v>36</v>
      </c>
      <c r="I18" s="98">
        <f t="shared" si="1"/>
        <v>0</v>
      </c>
    </row>
    <row r="19" spans="1:9" ht="15" customHeight="1">
      <c r="A19" s="11">
        <f t="shared" si="2"/>
        <v>13</v>
      </c>
      <c r="B19" s="12" t="s">
        <v>42</v>
      </c>
      <c r="C19" s="89" t="s">
        <v>43</v>
      </c>
      <c r="D19" s="92">
        <v>7</v>
      </c>
      <c r="E19" s="92"/>
      <c r="F19" s="8">
        <v>613</v>
      </c>
      <c r="G19" s="8"/>
      <c r="H19" s="101">
        <f t="shared" si="0"/>
        <v>620</v>
      </c>
      <c r="I19" s="98">
        <f t="shared" si="1"/>
        <v>0</v>
      </c>
    </row>
    <row r="20" spans="1:9" ht="18.75" customHeight="1">
      <c r="A20" s="11">
        <f t="shared" si="2"/>
        <v>14</v>
      </c>
      <c r="B20" s="12" t="s">
        <v>44</v>
      </c>
      <c r="C20" s="89" t="s">
        <v>45</v>
      </c>
      <c r="D20" s="92">
        <v>948</v>
      </c>
      <c r="E20" s="92"/>
      <c r="F20" s="8"/>
      <c r="G20" s="8"/>
      <c r="H20" s="101">
        <f t="shared" si="0"/>
        <v>948</v>
      </c>
      <c r="I20" s="98">
        <f t="shared" si="1"/>
        <v>0</v>
      </c>
    </row>
    <row r="21" spans="1:9" ht="17.25" customHeight="1">
      <c r="A21" s="11">
        <f t="shared" si="2"/>
        <v>15</v>
      </c>
      <c r="B21" s="12" t="s">
        <v>46</v>
      </c>
      <c r="C21" s="89" t="s">
        <v>47</v>
      </c>
      <c r="D21" s="92">
        <f>SUM(D10,D13,D17,D18,D19,D20)</f>
        <v>8190</v>
      </c>
      <c r="E21" s="92">
        <f>SUM(E10,E13,E17,E18,E19,E20)</f>
        <v>0</v>
      </c>
      <c r="F21" s="92">
        <f>SUM(F10,F13,F17,F18,F19,F20)</f>
        <v>913</v>
      </c>
      <c r="G21" s="92">
        <f>SUM(G10,G13,G17,G18,G19,G20)</f>
        <v>0</v>
      </c>
      <c r="H21" s="101">
        <f t="shared" si="0"/>
        <v>9103</v>
      </c>
      <c r="I21" s="98">
        <f t="shared" si="1"/>
        <v>0</v>
      </c>
    </row>
    <row r="22" spans="1:9" ht="16.5" customHeight="1">
      <c r="A22" s="8">
        <f t="shared" si="2"/>
        <v>16</v>
      </c>
      <c r="B22" s="10" t="s">
        <v>48</v>
      </c>
      <c r="C22" s="88" t="s">
        <v>49</v>
      </c>
      <c r="D22" s="24">
        <v>1053</v>
      </c>
      <c r="E22" s="24"/>
      <c r="F22" s="8">
        <v>526</v>
      </c>
      <c r="G22" s="8"/>
      <c r="H22" s="101">
        <f t="shared" si="0"/>
        <v>1579</v>
      </c>
      <c r="I22" s="98">
        <f t="shared" si="1"/>
        <v>0</v>
      </c>
    </row>
    <row r="23" spans="1:9" ht="15" customHeight="1">
      <c r="A23" s="11">
        <f t="shared" si="2"/>
        <v>17</v>
      </c>
      <c r="B23" s="12" t="s">
        <v>50</v>
      </c>
      <c r="C23" s="89" t="s">
        <v>51</v>
      </c>
      <c r="D23" s="92">
        <f>SUM(D21:D22)</f>
        <v>9243</v>
      </c>
      <c r="E23" s="92">
        <f>SUM(E21:E22)</f>
        <v>0</v>
      </c>
      <c r="F23" s="92">
        <f>SUM(F21:F22)</f>
        <v>1439</v>
      </c>
      <c r="G23" s="92">
        <f>SUM(G21:G22)</f>
        <v>0</v>
      </c>
      <c r="H23" s="101">
        <f t="shared" si="0"/>
        <v>10682</v>
      </c>
      <c r="I23" s="98">
        <f t="shared" si="1"/>
        <v>0</v>
      </c>
    </row>
    <row r="24" spans="1:9" s="52" customFormat="1" ht="18" customHeight="1">
      <c r="A24" s="25">
        <f t="shared" si="2"/>
        <v>18</v>
      </c>
      <c r="B24" s="12" t="s">
        <v>52</v>
      </c>
      <c r="C24" s="90" t="s">
        <v>53</v>
      </c>
      <c r="D24" s="26"/>
      <c r="E24" s="26">
        <v>10000</v>
      </c>
      <c r="F24" s="25"/>
      <c r="G24" s="25">
        <v>1500</v>
      </c>
      <c r="H24" s="101">
        <f t="shared" si="0"/>
        <v>0</v>
      </c>
      <c r="I24" s="98">
        <f t="shared" si="1"/>
        <v>11500</v>
      </c>
    </row>
    <row r="25" spans="1:9" ht="15" customHeight="1">
      <c r="A25" s="8">
        <f t="shared" si="2"/>
        <v>19</v>
      </c>
      <c r="B25" s="10" t="s">
        <v>54</v>
      </c>
      <c r="C25" s="88" t="s">
        <v>55</v>
      </c>
      <c r="D25" s="24"/>
      <c r="E25" s="24"/>
      <c r="F25" s="8"/>
      <c r="G25" s="8"/>
      <c r="H25" s="101">
        <f t="shared" si="0"/>
        <v>0</v>
      </c>
      <c r="I25" s="98">
        <f t="shared" si="1"/>
        <v>0</v>
      </c>
    </row>
    <row r="26" spans="1:9" ht="15.75" customHeight="1">
      <c r="A26" s="8">
        <f t="shared" si="2"/>
        <v>20</v>
      </c>
      <c r="B26" s="10" t="s">
        <v>56</v>
      </c>
      <c r="C26" s="88" t="s">
        <v>57</v>
      </c>
      <c r="D26" s="24"/>
      <c r="E26" s="24">
        <v>510</v>
      </c>
      <c r="F26" s="8"/>
      <c r="G26" s="8"/>
      <c r="H26" s="101">
        <f t="shared" si="0"/>
        <v>0</v>
      </c>
      <c r="I26" s="98">
        <f t="shared" si="1"/>
        <v>510</v>
      </c>
    </row>
    <row r="27" spans="1:9" ht="15" customHeight="1">
      <c r="A27" s="8">
        <f t="shared" si="2"/>
        <v>21</v>
      </c>
      <c r="B27" s="10" t="s">
        <v>58</v>
      </c>
      <c r="C27" s="88" t="s">
        <v>59</v>
      </c>
      <c r="D27" s="24"/>
      <c r="E27" s="24">
        <v>300</v>
      </c>
      <c r="F27" s="8"/>
      <c r="G27" s="8"/>
      <c r="H27" s="101">
        <f t="shared" si="0"/>
        <v>0</v>
      </c>
      <c r="I27" s="98">
        <f t="shared" si="1"/>
        <v>300</v>
      </c>
    </row>
    <row r="28" spans="1:9" ht="12.75" customHeight="1">
      <c r="A28" s="8">
        <f t="shared" si="2"/>
        <v>22</v>
      </c>
      <c r="B28" s="10" t="s">
        <v>60</v>
      </c>
      <c r="C28" s="88" t="s">
        <v>61</v>
      </c>
      <c r="D28" s="24"/>
      <c r="E28" s="24">
        <v>32</v>
      </c>
      <c r="F28" s="8"/>
      <c r="G28" s="8">
        <v>20</v>
      </c>
      <c r="H28" s="101">
        <f t="shared" si="0"/>
        <v>0</v>
      </c>
      <c r="I28" s="98">
        <f t="shared" si="1"/>
        <v>52</v>
      </c>
    </row>
    <row r="29" spans="1:9" ht="12.75" customHeight="1">
      <c r="A29" s="8">
        <f t="shared" si="2"/>
        <v>23</v>
      </c>
      <c r="B29" s="10" t="s">
        <v>184</v>
      </c>
      <c r="C29" s="88" t="s">
        <v>185</v>
      </c>
      <c r="D29" s="24"/>
      <c r="E29" s="24"/>
      <c r="F29" s="8">
        <v>10</v>
      </c>
      <c r="G29" s="8"/>
      <c r="H29" s="101">
        <f t="shared" si="0"/>
        <v>10</v>
      </c>
      <c r="I29" s="98">
        <f t="shared" si="1"/>
        <v>0</v>
      </c>
    </row>
    <row r="30" spans="1:9" ht="16.5" customHeight="1">
      <c r="A30" s="8">
        <f t="shared" si="2"/>
        <v>24</v>
      </c>
      <c r="B30" s="12" t="s">
        <v>62</v>
      </c>
      <c r="C30" s="89" t="s">
        <v>63</v>
      </c>
      <c r="D30" s="92">
        <f aca="true" t="shared" si="3" ref="D30:I30">SUM(D25:D29)</f>
        <v>0</v>
      </c>
      <c r="E30" s="92">
        <f t="shared" si="3"/>
        <v>842</v>
      </c>
      <c r="F30" s="92">
        <f t="shared" si="3"/>
        <v>10</v>
      </c>
      <c r="G30" s="92">
        <f t="shared" si="3"/>
        <v>20</v>
      </c>
      <c r="H30" s="92">
        <f t="shared" si="3"/>
        <v>10</v>
      </c>
      <c r="I30" s="92">
        <f t="shared" si="3"/>
        <v>862</v>
      </c>
    </row>
    <row r="31" spans="1:9" ht="19.5" customHeight="1">
      <c r="A31" s="11">
        <f t="shared" si="2"/>
        <v>25</v>
      </c>
      <c r="B31" s="12" t="s">
        <v>64</v>
      </c>
      <c r="C31" s="89" t="s">
        <v>65</v>
      </c>
      <c r="D31" s="92"/>
      <c r="E31" s="92"/>
      <c r="F31" s="8">
        <v>10</v>
      </c>
      <c r="G31" s="8"/>
      <c r="H31" s="101">
        <f t="shared" si="0"/>
        <v>10</v>
      </c>
      <c r="I31" s="98">
        <f t="shared" si="1"/>
        <v>0</v>
      </c>
    </row>
    <row r="32" spans="1:9" ht="16.5" customHeight="1">
      <c r="A32" s="11">
        <f t="shared" si="2"/>
        <v>26</v>
      </c>
      <c r="B32" s="12" t="s">
        <v>66</v>
      </c>
      <c r="C32" s="89" t="s">
        <v>67</v>
      </c>
      <c r="D32" s="92"/>
      <c r="E32" s="92"/>
      <c r="F32" s="8"/>
      <c r="G32" s="8"/>
      <c r="H32" s="101">
        <f t="shared" si="0"/>
        <v>0</v>
      </c>
      <c r="I32" s="98">
        <f t="shared" si="1"/>
        <v>0</v>
      </c>
    </row>
    <row r="33" spans="1:9" ht="18" customHeight="1">
      <c r="A33" s="11">
        <f t="shared" si="2"/>
        <v>27</v>
      </c>
      <c r="B33" s="12" t="s">
        <v>68</v>
      </c>
      <c r="C33" s="89" t="s">
        <v>69</v>
      </c>
      <c r="D33" s="92"/>
      <c r="E33" s="92"/>
      <c r="F33" s="8"/>
      <c r="G33" s="8"/>
      <c r="H33" s="101">
        <f t="shared" si="0"/>
        <v>0</v>
      </c>
      <c r="I33" s="98">
        <f t="shared" si="1"/>
        <v>0</v>
      </c>
    </row>
    <row r="34" spans="1:9" ht="16.5" customHeight="1">
      <c r="A34" s="11">
        <f t="shared" si="2"/>
        <v>28</v>
      </c>
      <c r="B34" s="12" t="s">
        <v>70</v>
      </c>
      <c r="C34" s="89" t="s">
        <v>71</v>
      </c>
      <c r="D34" s="92"/>
      <c r="E34" s="92"/>
      <c r="F34" s="8"/>
      <c r="G34" s="8"/>
      <c r="H34" s="101">
        <f t="shared" si="0"/>
        <v>0</v>
      </c>
      <c r="I34" s="98">
        <f t="shared" si="1"/>
        <v>0</v>
      </c>
    </row>
    <row r="35" spans="1:9" ht="17.25" customHeight="1">
      <c r="A35" s="11">
        <f t="shared" si="2"/>
        <v>29</v>
      </c>
      <c r="B35" s="12" t="s">
        <v>72</v>
      </c>
      <c r="C35" s="89" t="s">
        <v>73</v>
      </c>
      <c r="D35" s="92">
        <f>SUM(D23,D24,D30,D31,D32,D33,D34)</f>
        <v>9243</v>
      </c>
      <c r="E35" s="92">
        <f>SUM(E23,E24,E30,E31,E32,E33,E34)</f>
        <v>10842</v>
      </c>
      <c r="F35" s="92">
        <f>SUM(F23,F24,F30,F31,F32,F33,F34)</f>
        <v>1459</v>
      </c>
      <c r="G35" s="92">
        <f>SUM(G23,G24,G30,G31,G32,G33,G34)</f>
        <v>1520</v>
      </c>
      <c r="H35" s="101">
        <f t="shared" si="0"/>
        <v>10702</v>
      </c>
      <c r="I35" s="98">
        <f t="shared" si="1"/>
        <v>12362</v>
      </c>
    </row>
    <row r="36" spans="1:9" ht="17.25" customHeight="1">
      <c r="A36" s="8">
        <f t="shared" si="2"/>
        <v>30</v>
      </c>
      <c r="B36" s="10" t="s">
        <v>74</v>
      </c>
      <c r="C36" s="88" t="s">
        <v>75</v>
      </c>
      <c r="D36" s="24"/>
      <c r="E36" s="24"/>
      <c r="F36" s="8"/>
      <c r="G36" s="8">
        <v>5517</v>
      </c>
      <c r="H36" s="101">
        <f t="shared" si="0"/>
        <v>0</v>
      </c>
      <c r="I36" s="98">
        <f t="shared" si="1"/>
        <v>5517</v>
      </c>
    </row>
    <row r="37" spans="1:9" ht="15.75" customHeight="1">
      <c r="A37" s="8">
        <f t="shared" si="2"/>
        <v>31</v>
      </c>
      <c r="B37" s="10" t="s">
        <v>76</v>
      </c>
      <c r="C37" s="88" t="s">
        <v>77</v>
      </c>
      <c r="D37" s="24"/>
      <c r="E37" s="24"/>
      <c r="F37" s="8"/>
      <c r="G37" s="8"/>
      <c r="H37" s="101">
        <f t="shared" si="0"/>
        <v>0</v>
      </c>
      <c r="I37" s="98">
        <f t="shared" si="1"/>
        <v>0</v>
      </c>
    </row>
    <row r="38" spans="1:9" ht="21" customHeight="1">
      <c r="A38" s="8">
        <f t="shared" si="2"/>
        <v>32</v>
      </c>
      <c r="B38" s="10" t="s">
        <v>78</v>
      </c>
      <c r="C38" s="88" t="s">
        <v>79</v>
      </c>
      <c r="D38" s="24">
        <v>4239</v>
      </c>
      <c r="E38" s="24">
        <v>2158</v>
      </c>
      <c r="F38" s="8"/>
      <c r="G38" s="8"/>
      <c r="H38" s="101">
        <f t="shared" si="0"/>
        <v>4239</v>
      </c>
      <c r="I38" s="98">
        <f t="shared" si="1"/>
        <v>2158</v>
      </c>
    </row>
    <row r="39" spans="1:9" ht="17.25" customHeight="1">
      <c r="A39" s="8">
        <f t="shared" si="2"/>
        <v>33</v>
      </c>
      <c r="B39" s="10" t="s">
        <v>80</v>
      </c>
      <c r="C39" s="88" t="s">
        <v>81</v>
      </c>
      <c r="D39" s="24"/>
      <c r="E39" s="24"/>
      <c r="F39" s="8"/>
      <c r="G39" s="8"/>
      <c r="H39" s="101">
        <f t="shared" si="0"/>
        <v>0</v>
      </c>
      <c r="I39" s="98">
        <f t="shared" si="1"/>
        <v>0</v>
      </c>
    </row>
    <row r="40" spans="1:9" ht="21" customHeight="1">
      <c r="A40" s="11">
        <f t="shared" si="2"/>
        <v>34</v>
      </c>
      <c r="B40" s="12" t="s">
        <v>82</v>
      </c>
      <c r="C40" s="89" t="s">
        <v>83</v>
      </c>
      <c r="D40" s="92">
        <f>SUM(D36:D38)</f>
        <v>4239</v>
      </c>
      <c r="E40" s="92">
        <f>SUM(E36:E38)</f>
        <v>2158</v>
      </c>
      <c r="F40" s="92">
        <f>SUM(F36:F38)</f>
        <v>0</v>
      </c>
      <c r="G40" s="92">
        <f>SUM(G36:G38)</f>
        <v>5517</v>
      </c>
      <c r="H40" s="101">
        <f t="shared" si="0"/>
        <v>4239</v>
      </c>
      <c r="I40" s="98">
        <f t="shared" si="1"/>
        <v>7675</v>
      </c>
    </row>
    <row r="41" spans="1:9" ht="18" customHeight="1">
      <c r="A41" s="11">
        <f t="shared" si="2"/>
        <v>35</v>
      </c>
      <c r="B41" s="12" t="s">
        <v>84</v>
      </c>
      <c r="C41" s="89" t="s">
        <v>85</v>
      </c>
      <c r="D41" s="92">
        <f>SUM(D40)</f>
        <v>4239</v>
      </c>
      <c r="E41" s="92">
        <f>SUM(E40)</f>
        <v>2158</v>
      </c>
      <c r="F41" s="92">
        <f>SUM(F40)</f>
        <v>0</v>
      </c>
      <c r="G41" s="92">
        <f>SUM(G40)</f>
        <v>5517</v>
      </c>
      <c r="H41" s="101">
        <f t="shared" si="0"/>
        <v>4239</v>
      </c>
      <c r="I41" s="98">
        <f t="shared" si="1"/>
        <v>7675</v>
      </c>
    </row>
    <row r="42" spans="1:9" ht="13.5" customHeight="1">
      <c r="A42" s="11">
        <f t="shared" si="2"/>
        <v>36</v>
      </c>
      <c r="B42" s="12" t="s">
        <v>86</v>
      </c>
      <c r="C42" s="89"/>
      <c r="D42" s="92">
        <f>SUM(D35,D41)</f>
        <v>13482</v>
      </c>
      <c r="E42" s="92">
        <f>SUM(E35,E41)</f>
        <v>13000</v>
      </c>
      <c r="F42" s="92">
        <f>SUM(F35,F41)</f>
        <v>1459</v>
      </c>
      <c r="G42" s="92">
        <f>SUM(G35,G41)</f>
        <v>7037</v>
      </c>
      <c r="H42" s="101">
        <f t="shared" si="0"/>
        <v>14941</v>
      </c>
      <c r="I42" s="98">
        <f t="shared" si="1"/>
        <v>20037</v>
      </c>
    </row>
    <row r="44" ht="14.25">
      <c r="B44" s="99" t="s">
        <v>202</v>
      </c>
    </row>
  </sheetData>
  <sheetProtection/>
  <mergeCells count="6">
    <mergeCell ref="D4:E4"/>
    <mergeCell ref="D5:E5"/>
    <mergeCell ref="F5:G5"/>
    <mergeCell ref="H5:I5"/>
    <mergeCell ref="E2:I2"/>
    <mergeCell ref="B3:I3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25.140625" style="94" customWidth="1"/>
    <col min="2" max="2" width="4.00390625" style="0" customWidth="1"/>
    <col min="3" max="3" width="4.140625" style="0" customWidth="1"/>
    <col min="4" max="4" width="3.57421875" style="0" customWidth="1"/>
    <col min="5" max="5" width="4.57421875" style="0" customWidth="1"/>
    <col min="6" max="6" width="4.8515625" style="0" customWidth="1"/>
    <col min="7" max="7" width="4.00390625" style="0" customWidth="1"/>
    <col min="8" max="8" width="4.140625" style="0" customWidth="1"/>
    <col min="9" max="9" width="4.57421875" style="0" customWidth="1"/>
    <col min="10" max="10" width="4.28125" style="0" customWidth="1"/>
    <col min="11" max="11" width="4.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57421875" style="0" customWidth="1"/>
    <col min="16" max="16" width="4.140625" style="0" customWidth="1"/>
    <col min="17" max="19" width="4.421875" style="0" customWidth="1"/>
    <col min="20" max="20" width="4.57421875" style="0" customWidth="1"/>
    <col min="21" max="23" width="4.421875" style="0" customWidth="1"/>
    <col min="24" max="24" width="4.28125" style="0" customWidth="1"/>
    <col min="25" max="25" width="4.421875" style="0" customWidth="1"/>
    <col min="26" max="27" width="4.57421875" style="0" customWidth="1"/>
    <col min="28" max="28" width="4.8515625" style="0" customWidth="1"/>
    <col min="29" max="29" width="4.7109375" style="15" customWidth="1"/>
  </cols>
  <sheetData>
    <row r="2" spans="1:28" ht="17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201</v>
      </c>
      <c r="AA2" s="14"/>
      <c r="AB2" s="14"/>
    </row>
    <row r="3" spans="1:28" ht="18.75">
      <c r="A3" s="170" t="s">
        <v>87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93"/>
      <c r="V3" s="93"/>
      <c r="W3" s="102"/>
      <c r="X3" s="102"/>
      <c r="Y3" s="102"/>
      <c r="Z3" s="14"/>
      <c r="AA3" s="14"/>
      <c r="AB3" s="14"/>
    </row>
    <row r="4" spans="1:29" ht="15.7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 t="s">
        <v>20</v>
      </c>
      <c r="AB4" s="132"/>
      <c r="AC4" s="133"/>
    </row>
    <row r="5" spans="1:29" ht="71.25" customHeight="1" thickBot="1">
      <c r="A5" s="146" t="s">
        <v>88</v>
      </c>
      <c r="B5" s="168" t="s">
        <v>89</v>
      </c>
      <c r="C5" s="168"/>
      <c r="D5" s="169"/>
      <c r="E5" s="168" t="s">
        <v>90</v>
      </c>
      <c r="F5" s="168"/>
      <c r="G5" s="169"/>
      <c r="H5" s="171" t="s">
        <v>91</v>
      </c>
      <c r="I5" s="168"/>
      <c r="J5" s="169"/>
      <c r="K5" s="168" t="s">
        <v>92</v>
      </c>
      <c r="L5" s="168"/>
      <c r="M5" s="169"/>
      <c r="N5" s="168" t="s">
        <v>93</v>
      </c>
      <c r="O5" s="168"/>
      <c r="P5" s="169"/>
      <c r="Q5" s="168" t="s">
        <v>94</v>
      </c>
      <c r="R5" s="168"/>
      <c r="S5" s="169"/>
      <c r="T5" s="168" t="s">
        <v>95</v>
      </c>
      <c r="U5" s="168"/>
      <c r="V5" s="169"/>
      <c r="W5" s="168" t="s">
        <v>148</v>
      </c>
      <c r="X5" s="168"/>
      <c r="Y5" s="169"/>
      <c r="Z5" s="168" t="s">
        <v>96</v>
      </c>
      <c r="AA5" s="168"/>
      <c r="AB5" s="169"/>
      <c r="AC5" s="139" t="s">
        <v>97</v>
      </c>
    </row>
    <row r="6" spans="1:29" s="95" customFormat="1" ht="27" customHeight="1" thickBot="1">
      <c r="A6" s="135"/>
      <c r="B6" s="136" t="s">
        <v>178</v>
      </c>
      <c r="C6" s="136" t="s">
        <v>179</v>
      </c>
      <c r="D6" s="137" t="s">
        <v>180</v>
      </c>
      <c r="E6" s="138" t="s">
        <v>178</v>
      </c>
      <c r="F6" s="136" t="s">
        <v>179</v>
      </c>
      <c r="G6" s="137" t="s">
        <v>180</v>
      </c>
      <c r="H6" s="138" t="s">
        <v>178</v>
      </c>
      <c r="I6" s="136" t="s">
        <v>179</v>
      </c>
      <c r="J6" s="137" t="s">
        <v>180</v>
      </c>
      <c r="K6" s="138" t="s">
        <v>178</v>
      </c>
      <c r="L6" s="136" t="s">
        <v>179</v>
      </c>
      <c r="M6" s="137" t="s">
        <v>180</v>
      </c>
      <c r="N6" s="138" t="s">
        <v>178</v>
      </c>
      <c r="O6" s="136" t="s">
        <v>179</v>
      </c>
      <c r="P6" s="137" t="s">
        <v>180</v>
      </c>
      <c r="Q6" s="138" t="s">
        <v>178</v>
      </c>
      <c r="R6" s="136" t="s">
        <v>179</v>
      </c>
      <c r="S6" s="137" t="s">
        <v>180</v>
      </c>
      <c r="T6" s="138" t="s">
        <v>178</v>
      </c>
      <c r="U6" s="136" t="s">
        <v>179</v>
      </c>
      <c r="V6" s="137" t="s">
        <v>180</v>
      </c>
      <c r="W6" s="138" t="s">
        <v>178</v>
      </c>
      <c r="X6" s="136" t="s">
        <v>179</v>
      </c>
      <c r="Y6" s="137" t="s">
        <v>180</v>
      </c>
      <c r="Z6" s="138" t="s">
        <v>178</v>
      </c>
      <c r="AA6" s="136" t="s">
        <v>179</v>
      </c>
      <c r="AB6" s="137" t="s">
        <v>180</v>
      </c>
      <c r="AC6" s="140"/>
    </row>
    <row r="7" spans="1:29" ht="25.5" customHeight="1">
      <c r="A7" s="134" t="s">
        <v>0</v>
      </c>
      <c r="B7" s="119">
        <v>1692</v>
      </c>
      <c r="C7" s="119"/>
      <c r="D7" s="120">
        <f aca="true" t="shared" si="0" ref="D7:D27">B7+C7</f>
        <v>1692</v>
      </c>
      <c r="E7" s="118">
        <v>457</v>
      </c>
      <c r="F7" s="119"/>
      <c r="G7" s="120">
        <f aca="true" t="shared" si="1" ref="G7:G26">E7+F7</f>
        <v>457</v>
      </c>
      <c r="H7" s="118">
        <v>1743</v>
      </c>
      <c r="I7" s="119"/>
      <c r="J7" s="120">
        <f aca="true" t="shared" si="2" ref="J7:J26">H7+I7</f>
        <v>1743</v>
      </c>
      <c r="K7" s="118"/>
      <c r="L7" s="119"/>
      <c r="M7" s="120">
        <f aca="true" t="shared" si="3" ref="M7:M26">K7+L7</f>
        <v>0</v>
      </c>
      <c r="N7" s="118">
        <v>411</v>
      </c>
      <c r="O7" s="119"/>
      <c r="P7" s="120">
        <f aca="true" t="shared" si="4" ref="P7:P26">N7+O7</f>
        <v>411</v>
      </c>
      <c r="Q7" s="118"/>
      <c r="R7" s="119">
        <v>200</v>
      </c>
      <c r="S7" s="120">
        <f aca="true" t="shared" si="5" ref="S7:S26">Q7+R7</f>
        <v>200</v>
      </c>
      <c r="T7" s="118"/>
      <c r="U7" s="119">
        <v>300</v>
      </c>
      <c r="V7" s="120">
        <f aca="true" t="shared" si="6" ref="V7:V26">T7+U7</f>
        <v>300</v>
      </c>
      <c r="W7" s="118"/>
      <c r="X7" s="119"/>
      <c r="Y7" s="120">
        <f>W7+X7</f>
        <v>0</v>
      </c>
      <c r="Z7" s="118">
        <f>B7+E7+H7+K7+N7+Q7+T7+W7</f>
        <v>4303</v>
      </c>
      <c r="AA7" s="119">
        <f>C7+F7+I7+L7+O7+R7+U7+X7</f>
        <v>500</v>
      </c>
      <c r="AB7" s="120">
        <f aca="true" t="shared" si="7" ref="AB7:AB22">D7+G7+J7+M7+P7+S7+V7+Y7</f>
        <v>4803</v>
      </c>
      <c r="AC7" s="141"/>
    </row>
    <row r="8" spans="1:29" ht="14.25" customHeight="1">
      <c r="A8" s="1" t="s">
        <v>4</v>
      </c>
      <c r="B8" s="108"/>
      <c r="C8" s="108"/>
      <c r="D8" s="115">
        <f t="shared" si="0"/>
        <v>0</v>
      </c>
      <c r="E8" s="112"/>
      <c r="F8" s="108"/>
      <c r="G8" s="115">
        <f t="shared" si="1"/>
        <v>0</v>
      </c>
      <c r="H8" s="112">
        <v>100</v>
      </c>
      <c r="I8" s="108"/>
      <c r="J8" s="115">
        <f t="shared" si="2"/>
        <v>100</v>
      </c>
      <c r="K8" s="112"/>
      <c r="L8" s="108"/>
      <c r="M8" s="115">
        <f t="shared" si="3"/>
        <v>0</v>
      </c>
      <c r="N8" s="112"/>
      <c r="O8" s="108"/>
      <c r="P8" s="115">
        <f t="shared" si="4"/>
        <v>0</v>
      </c>
      <c r="Q8" s="112"/>
      <c r="R8" s="108"/>
      <c r="S8" s="115">
        <f t="shared" si="5"/>
        <v>0</v>
      </c>
      <c r="T8" s="112"/>
      <c r="U8" s="108"/>
      <c r="V8" s="115">
        <f t="shared" si="6"/>
        <v>0</v>
      </c>
      <c r="W8" s="112"/>
      <c r="X8" s="108"/>
      <c r="Y8" s="115">
        <f aca="true" t="shared" si="8" ref="Y8:Y27">W8+X8</f>
        <v>0</v>
      </c>
      <c r="Z8" s="112">
        <f>B8+E8+H8+K8+N8+Q8+T8+W8</f>
        <v>100</v>
      </c>
      <c r="AA8" s="108">
        <f aca="true" t="shared" si="9" ref="AA8:AB28">C8+F8+I8+L8+O8+R8+U8+X8</f>
        <v>0</v>
      </c>
      <c r="AB8" s="115">
        <f t="shared" si="7"/>
        <v>100</v>
      </c>
      <c r="AC8" s="142"/>
    </row>
    <row r="9" spans="1:29" ht="14.25" customHeight="1">
      <c r="A9" s="1" t="s">
        <v>3</v>
      </c>
      <c r="B9" s="108">
        <v>928</v>
      </c>
      <c r="C9" s="108"/>
      <c r="D9" s="115">
        <f t="shared" si="0"/>
        <v>928</v>
      </c>
      <c r="E9" s="112">
        <v>125</v>
      </c>
      <c r="F9" s="108"/>
      <c r="G9" s="115">
        <f t="shared" si="1"/>
        <v>125</v>
      </c>
      <c r="H9" s="112"/>
      <c r="I9" s="108"/>
      <c r="J9" s="115">
        <f t="shared" si="2"/>
        <v>0</v>
      </c>
      <c r="K9" s="112"/>
      <c r="L9" s="108"/>
      <c r="M9" s="115">
        <f t="shared" si="3"/>
        <v>0</v>
      </c>
      <c r="N9" s="112"/>
      <c r="O9" s="108"/>
      <c r="P9" s="115">
        <f t="shared" si="4"/>
        <v>0</v>
      </c>
      <c r="Q9" s="112"/>
      <c r="R9" s="108"/>
      <c r="S9" s="115">
        <f t="shared" si="5"/>
        <v>0</v>
      </c>
      <c r="T9" s="112"/>
      <c r="U9" s="108"/>
      <c r="V9" s="115">
        <f t="shared" si="6"/>
        <v>0</v>
      </c>
      <c r="W9" s="112"/>
      <c r="X9" s="108"/>
      <c r="Y9" s="115">
        <f t="shared" si="8"/>
        <v>0</v>
      </c>
      <c r="Z9" s="112">
        <f>B9+E9+H9+K9+N9+Q9+T9+W9</f>
        <v>1053</v>
      </c>
      <c r="AA9" s="108">
        <f t="shared" si="9"/>
        <v>0</v>
      </c>
      <c r="AB9" s="115">
        <f t="shared" si="7"/>
        <v>1053</v>
      </c>
      <c r="AC9" s="142">
        <v>1</v>
      </c>
    </row>
    <row r="10" spans="1:29" ht="24" customHeight="1">
      <c r="A10" s="1" t="s">
        <v>186</v>
      </c>
      <c r="B10" s="108"/>
      <c r="C10" s="108">
        <v>464</v>
      </c>
      <c r="D10" s="115">
        <f t="shared" si="0"/>
        <v>464</v>
      </c>
      <c r="E10" s="112"/>
      <c r="F10" s="108">
        <v>63</v>
      </c>
      <c r="G10" s="115">
        <f t="shared" si="1"/>
        <v>63</v>
      </c>
      <c r="H10" s="112"/>
      <c r="I10" s="108"/>
      <c r="J10" s="115">
        <f t="shared" si="2"/>
        <v>0</v>
      </c>
      <c r="K10" s="112"/>
      <c r="L10" s="108"/>
      <c r="M10" s="115">
        <f t="shared" si="3"/>
        <v>0</v>
      </c>
      <c r="N10" s="112"/>
      <c r="O10" s="108"/>
      <c r="P10" s="115">
        <f t="shared" si="4"/>
        <v>0</v>
      </c>
      <c r="Q10" s="112"/>
      <c r="R10" s="108"/>
      <c r="S10" s="115">
        <f t="shared" si="5"/>
        <v>0</v>
      </c>
      <c r="T10" s="112"/>
      <c r="U10" s="108"/>
      <c r="V10" s="115">
        <f t="shared" si="6"/>
        <v>0</v>
      </c>
      <c r="W10" s="112"/>
      <c r="X10" s="108"/>
      <c r="Y10" s="115">
        <f t="shared" si="8"/>
        <v>0</v>
      </c>
      <c r="Z10" s="112">
        <f aca="true" t="shared" si="10" ref="Z10:Z28">B10+E10+H10+K10+N10+Q10+T10+W10</f>
        <v>0</v>
      </c>
      <c r="AA10" s="108">
        <f t="shared" si="9"/>
        <v>527</v>
      </c>
      <c r="AB10" s="115">
        <f t="shared" si="7"/>
        <v>527</v>
      </c>
      <c r="AC10" s="142"/>
    </row>
    <row r="11" spans="1:29" ht="27.75" customHeight="1">
      <c r="A11" s="1" t="s">
        <v>8</v>
      </c>
      <c r="B11" s="108"/>
      <c r="C11" s="108"/>
      <c r="D11" s="115">
        <f t="shared" si="0"/>
        <v>0</v>
      </c>
      <c r="E11" s="112"/>
      <c r="F11" s="108"/>
      <c r="G11" s="115">
        <f t="shared" si="1"/>
        <v>0</v>
      </c>
      <c r="H11" s="112">
        <v>2540</v>
      </c>
      <c r="I11" s="108"/>
      <c r="J11" s="115">
        <f t="shared" si="2"/>
        <v>2540</v>
      </c>
      <c r="K11" s="112"/>
      <c r="L11" s="108"/>
      <c r="M11" s="115">
        <f t="shared" si="3"/>
        <v>0</v>
      </c>
      <c r="N11" s="112"/>
      <c r="O11" s="108"/>
      <c r="P11" s="115">
        <f t="shared" si="4"/>
        <v>0</v>
      </c>
      <c r="Q11" s="112"/>
      <c r="R11" s="108"/>
      <c r="S11" s="115">
        <f t="shared" si="5"/>
        <v>0</v>
      </c>
      <c r="T11" s="112"/>
      <c r="U11" s="108"/>
      <c r="V11" s="115">
        <f t="shared" si="6"/>
        <v>0</v>
      </c>
      <c r="W11" s="112"/>
      <c r="X11" s="108"/>
      <c r="Y11" s="115">
        <f t="shared" si="8"/>
        <v>0</v>
      </c>
      <c r="Z11" s="112">
        <f t="shared" si="10"/>
        <v>2540</v>
      </c>
      <c r="AA11" s="108">
        <f t="shared" si="9"/>
        <v>0</v>
      </c>
      <c r="AB11" s="115">
        <f t="shared" si="7"/>
        <v>2540</v>
      </c>
      <c r="AC11" s="142"/>
    </row>
    <row r="12" spans="1:29" ht="24.75" customHeight="1">
      <c r="A12" s="1" t="s">
        <v>11</v>
      </c>
      <c r="B12" s="108"/>
      <c r="C12" s="108"/>
      <c r="D12" s="115">
        <f t="shared" si="0"/>
        <v>0</v>
      </c>
      <c r="E12" s="112"/>
      <c r="F12" s="108"/>
      <c r="G12" s="115">
        <f t="shared" si="1"/>
        <v>0</v>
      </c>
      <c r="H12" s="112"/>
      <c r="I12" s="108"/>
      <c r="J12" s="115">
        <f t="shared" si="2"/>
        <v>0</v>
      </c>
      <c r="K12" s="112"/>
      <c r="L12" s="108"/>
      <c r="M12" s="115">
        <f t="shared" si="3"/>
        <v>0</v>
      </c>
      <c r="N12" s="112">
        <v>100</v>
      </c>
      <c r="O12" s="108"/>
      <c r="P12" s="115">
        <f t="shared" si="4"/>
        <v>100</v>
      </c>
      <c r="Q12" s="112"/>
      <c r="R12" s="108"/>
      <c r="S12" s="115">
        <f t="shared" si="5"/>
        <v>0</v>
      </c>
      <c r="T12" s="112"/>
      <c r="U12" s="108"/>
      <c r="V12" s="115">
        <f t="shared" si="6"/>
        <v>0</v>
      </c>
      <c r="W12" s="112"/>
      <c r="X12" s="108"/>
      <c r="Y12" s="115">
        <f t="shared" si="8"/>
        <v>0</v>
      </c>
      <c r="Z12" s="112">
        <f t="shared" si="10"/>
        <v>100</v>
      </c>
      <c r="AA12" s="108">
        <f t="shared" si="9"/>
        <v>0</v>
      </c>
      <c r="AB12" s="115">
        <f t="shared" si="7"/>
        <v>100</v>
      </c>
      <c r="AC12" s="142"/>
    </row>
    <row r="13" spans="1:29" ht="26.25" customHeight="1">
      <c r="A13" s="1" t="s">
        <v>177</v>
      </c>
      <c r="B13" s="109"/>
      <c r="C13" s="109"/>
      <c r="D13" s="115">
        <f t="shared" si="0"/>
        <v>0</v>
      </c>
      <c r="E13" s="113"/>
      <c r="F13" s="109"/>
      <c r="G13" s="115">
        <f t="shared" si="1"/>
        <v>0</v>
      </c>
      <c r="H13" s="113"/>
      <c r="I13" s="109"/>
      <c r="J13" s="115">
        <f t="shared" si="2"/>
        <v>0</v>
      </c>
      <c r="K13" s="113"/>
      <c r="L13" s="109"/>
      <c r="M13" s="115">
        <f t="shared" si="3"/>
        <v>0</v>
      </c>
      <c r="N13" s="113">
        <v>731</v>
      </c>
      <c r="O13" s="109">
        <v>613</v>
      </c>
      <c r="P13" s="115">
        <f t="shared" si="4"/>
        <v>1344</v>
      </c>
      <c r="Q13" s="113"/>
      <c r="R13" s="109"/>
      <c r="S13" s="115">
        <f t="shared" si="5"/>
        <v>0</v>
      </c>
      <c r="T13" s="113"/>
      <c r="U13" s="109"/>
      <c r="V13" s="115">
        <f t="shared" si="6"/>
        <v>0</v>
      </c>
      <c r="W13" s="112"/>
      <c r="X13" s="108"/>
      <c r="Y13" s="115">
        <f t="shared" si="8"/>
        <v>0</v>
      </c>
      <c r="Z13" s="112">
        <f t="shared" si="10"/>
        <v>731</v>
      </c>
      <c r="AA13" s="108">
        <f t="shared" si="9"/>
        <v>613</v>
      </c>
      <c r="AB13" s="115">
        <f t="shared" si="7"/>
        <v>1344</v>
      </c>
      <c r="AC13" s="143"/>
    </row>
    <row r="14" spans="1:29" ht="18" customHeight="1">
      <c r="A14" s="104" t="s">
        <v>1</v>
      </c>
      <c r="B14" s="108"/>
      <c r="C14" s="108"/>
      <c r="D14" s="115">
        <f t="shared" si="0"/>
        <v>0</v>
      </c>
      <c r="E14" s="112"/>
      <c r="F14" s="108"/>
      <c r="G14" s="115">
        <f t="shared" si="1"/>
        <v>0</v>
      </c>
      <c r="H14" s="112">
        <v>254</v>
      </c>
      <c r="I14" s="108"/>
      <c r="J14" s="115">
        <f t="shared" si="2"/>
        <v>254</v>
      </c>
      <c r="K14" s="112"/>
      <c r="L14" s="108"/>
      <c r="M14" s="115">
        <f t="shared" si="3"/>
        <v>0</v>
      </c>
      <c r="N14" s="112"/>
      <c r="O14" s="108"/>
      <c r="P14" s="115">
        <f t="shared" si="4"/>
        <v>0</v>
      </c>
      <c r="Q14" s="112"/>
      <c r="R14" s="108"/>
      <c r="S14" s="115">
        <f t="shared" si="5"/>
        <v>0</v>
      </c>
      <c r="T14" s="112"/>
      <c r="U14" s="108"/>
      <c r="V14" s="115">
        <f t="shared" si="6"/>
        <v>0</v>
      </c>
      <c r="W14" s="112"/>
      <c r="X14" s="108"/>
      <c r="Y14" s="115">
        <f t="shared" si="8"/>
        <v>0</v>
      </c>
      <c r="Z14" s="112">
        <f t="shared" si="10"/>
        <v>254</v>
      </c>
      <c r="AA14" s="108">
        <f t="shared" si="9"/>
        <v>0</v>
      </c>
      <c r="AB14" s="115">
        <f t="shared" si="7"/>
        <v>254</v>
      </c>
      <c r="AC14" s="142"/>
    </row>
    <row r="15" spans="1:29" ht="17.25" customHeight="1">
      <c r="A15" s="1" t="s">
        <v>2</v>
      </c>
      <c r="B15" s="108"/>
      <c r="C15" s="108"/>
      <c r="D15" s="115">
        <f t="shared" si="0"/>
        <v>0</v>
      </c>
      <c r="E15" s="112"/>
      <c r="F15" s="108"/>
      <c r="G15" s="115">
        <f t="shared" si="1"/>
        <v>0</v>
      </c>
      <c r="H15" s="112">
        <v>631</v>
      </c>
      <c r="I15" s="108"/>
      <c r="J15" s="115">
        <f t="shared" si="2"/>
        <v>631</v>
      </c>
      <c r="K15" s="112"/>
      <c r="L15" s="108"/>
      <c r="M15" s="115">
        <f t="shared" si="3"/>
        <v>0</v>
      </c>
      <c r="N15" s="112"/>
      <c r="O15" s="108"/>
      <c r="P15" s="115">
        <f t="shared" si="4"/>
        <v>0</v>
      </c>
      <c r="Q15" s="112"/>
      <c r="R15" s="108"/>
      <c r="S15" s="115">
        <f t="shared" si="5"/>
        <v>0</v>
      </c>
      <c r="T15" s="112"/>
      <c r="U15" s="108"/>
      <c r="V15" s="115">
        <f t="shared" si="6"/>
        <v>0</v>
      </c>
      <c r="W15" s="112"/>
      <c r="X15" s="108"/>
      <c r="Y15" s="115">
        <f t="shared" si="8"/>
        <v>0</v>
      </c>
      <c r="Z15" s="112">
        <f t="shared" si="10"/>
        <v>631</v>
      </c>
      <c r="AA15" s="108">
        <f t="shared" si="9"/>
        <v>0</v>
      </c>
      <c r="AB15" s="115">
        <f t="shared" si="7"/>
        <v>631</v>
      </c>
      <c r="AC15" s="142"/>
    </row>
    <row r="16" spans="1:29" ht="22.5" customHeight="1">
      <c r="A16" s="105" t="s">
        <v>9</v>
      </c>
      <c r="B16" s="108"/>
      <c r="C16" s="108"/>
      <c r="D16" s="115">
        <f t="shared" si="0"/>
        <v>0</v>
      </c>
      <c r="E16" s="112"/>
      <c r="F16" s="108"/>
      <c r="G16" s="115">
        <f t="shared" si="1"/>
        <v>0</v>
      </c>
      <c r="H16" s="112">
        <v>1</v>
      </c>
      <c r="I16" s="108">
        <v>40</v>
      </c>
      <c r="J16" s="115">
        <f t="shared" si="2"/>
        <v>41</v>
      </c>
      <c r="K16" s="112"/>
      <c r="L16" s="108"/>
      <c r="M16" s="115">
        <f t="shared" si="3"/>
        <v>0</v>
      </c>
      <c r="N16" s="112">
        <v>39</v>
      </c>
      <c r="O16" s="108"/>
      <c r="P16" s="115">
        <f t="shared" si="4"/>
        <v>39</v>
      </c>
      <c r="Q16" s="112"/>
      <c r="R16" s="108">
        <v>686</v>
      </c>
      <c r="S16" s="115">
        <f t="shared" si="5"/>
        <v>686</v>
      </c>
      <c r="T16" s="112">
        <v>1000</v>
      </c>
      <c r="U16" s="108"/>
      <c r="V16" s="115">
        <f t="shared" si="6"/>
        <v>1000</v>
      </c>
      <c r="W16" s="112"/>
      <c r="X16" s="108"/>
      <c r="Y16" s="115">
        <f t="shared" si="8"/>
        <v>0</v>
      </c>
      <c r="Z16" s="112">
        <f t="shared" si="10"/>
        <v>1040</v>
      </c>
      <c r="AA16" s="108">
        <f t="shared" si="9"/>
        <v>726</v>
      </c>
      <c r="AB16" s="115">
        <f t="shared" si="7"/>
        <v>1766</v>
      </c>
      <c r="AC16" s="142"/>
    </row>
    <row r="17" spans="1:29" ht="16.5" customHeight="1">
      <c r="A17" s="104" t="s">
        <v>14</v>
      </c>
      <c r="B17" s="108"/>
      <c r="C17" s="108"/>
      <c r="D17" s="115">
        <f t="shared" si="0"/>
        <v>0</v>
      </c>
      <c r="E17" s="112"/>
      <c r="F17" s="108"/>
      <c r="G17" s="115">
        <f t="shared" si="1"/>
        <v>0</v>
      </c>
      <c r="H17" s="112"/>
      <c r="I17" s="108"/>
      <c r="J17" s="115">
        <f t="shared" si="2"/>
        <v>0</v>
      </c>
      <c r="K17" s="112"/>
      <c r="L17" s="108"/>
      <c r="M17" s="115">
        <f t="shared" si="3"/>
        <v>0</v>
      </c>
      <c r="N17" s="112">
        <v>18</v>
      </c>
      <c r="O17" s="108"/>
      <c r="P17" s="115">
        <f t="shared" si="4"/>
        <v>18</v>
      </c>
      <c r="Q17" s="112"/>
      <c r="R17" s="108"/>
      <c r="S17" s="115">
        <f t="shared" si="5"/>
        <v>0</v>
      </c>
      <c r="T17" s="112"/>
      <c r="U17" s="108"/>
      <c r="V17" s="115">
        <f t="shared" si="6"/>
        <v>0</v>
      </c>
      <c r="W17" s="112"/>
      <c r="X17" s="108"/>
      <c r="Y17" s="115">
        <f t="shared" si="8"/>
        <v>0</v>
      </c>
      <c r="Z17" s="112">
        <f t="shared" si="10"/>
        <v>18</v>
      </c>
      <c r="AA17" s="108">
        <f t="shared" si="9"/>
        <v>0</v>
      </c>
      <c r="AB17" s="115">
        <f t="shared" si="7"/>
        <v>18</v>
      </c>
      <c r="AC17" s="142"/>
    </row>
    <row r="18" spans="1:29" ht="25.5" customHeight="1">
      <c r="A18" s="1" t="s">
        <v>12</v>
      </c>
      <c r="B18" s="108"/>
      <c r="C18" s="108"/>
      <c r="D18" s="115">
        <f t="shared" si="0"/>
        <v>0</v>
      </c>
      <c r="E18" s="112"/>
      <c r="F18" s="108"/>
      <c r="G18" s="115">
        <f t="shared" si="1"/>
        <v>0</v>
      </c>
      <c r="H18" s="112"/>
      <c r="I18" s="108"/>
      <c r="J18" s="115">
        <f t="shared" si="2"/>
        <v>0</v>
      </c>
      <c r="K18" s="112"/>
      <c r="L18" s="108"/>
      <c r="M18" s="115">
        <f t="shared" si="3"/>
        <v>0</v>
      </c>
      <c r="N18" s="112">
        <v>15</v>
      </c>
      <c r="O18" s="108"/>
      <c r="P18" s="115">
        <f t="shared" si="4"/>
        <v>15</v>
      </c>
      <c r="Q18" s="112"/>
      <c r="R18" s="108"/>
      <c r="S18" s="115">
        <f t="shared" si="5"/>
        <v>0</v>
      </c>
      <c r="T18" s="112"/>
      <c r="U18" s="108"/>
      <c r="V18" s="115">
        <f t="shared" si="6"/>
        <v>0</v>
      </c>
      <c r="W18" s="112"/>
      <c r="X18" s="108"/>
      <c r="Y18" s="115">
        <f t="shared" si="8"/>
        <v>0</v>
      </c>
      <c r="Z18" s="112">
        <f t="shared" si="10"/>
        <v>15</v>
      </c>
      <c r="AA18" s="108">
        <f t="shared" si="9"/>
        <v>0</v>
      </c>
      <c r="AB18" s="115">
        <f t="shared" si="7"/>
        <v>15</v>
      </c>
      <c r="AC18" s="142"/>
    </row>
    <row r="19" spans="1:29" ht="22.5" customHeight="1">
      <c r="A19" s="1" t="s">
        <v>17</v>
      </c>
      <c r="B19" s="109">
        <v>804</v>
      </c>
      <c r="C19" s="109"/>
      <c r="D19" s="115">
        <f t="shared" si="0"/>
        <v>804</v>
      </c>
      <c r="E19" s="113">
        <v>217</v>
      </c>
      <c r="F19" s="109"/>
      <c r="G19" s="115">
        <f t="shared" si="1"/>
        <v>217</v>
      </c>
      <c r="H19" s="113"/>
      <c r="I19" s="109"/>
      <c r="J19" s="115">
        <f t="shared" si="2"/>
        <v>0</v>
      </c>
      <c r="K19" s="113"/>
      <c r="L19" s="109"/>
      <c r="M19" s="115">
        <f t="shared" si="3"/>
        <v>0</v>
      </c>
      <c r="N19" s="113"/>
      <c r="O19" s="109"/>
      <c r="P19" s="115">
        <f t="shared" si="4"/>
        <v>0</v>
      </c>
      <c r="Q19" s="113"/>
      <c r="R19" s="109"/>
      <c r="S19" s="115">
        <f t="shared" si="5"/>
        <v>0</v>
      </c>
      <c r="T19" s="113"/>
      <c r="U19" s="109"/>
      <c r="V19" s="115">
        <f t="shared" si="6"/>
        <v>0</v>
      </c>
      <c r="W19" s="112"/>
      <c r="X19" s="108"/>
      <c r="Y19" s="115">
        <f t="shared" si="8"/>
        <v>0</v>
      </c>
      <c r="Z19" s="112">
        <f t="shared" si="10"/>
        <v>1021</v>
      </c>
      <c r="AA19" s="108">
        <f t="shared" si="9"/>
        <v>0</v>
      </c>
      <c r="AB19" s="115">
        <f t="shared" si="7"/>
        <v>1021</v>
      </c>
      <c r="AC19" s="143">
        <v>1</v>
      </c>
    </row>
    <row r="20" spans="1:29" ht="37.5" customHeight="1">
      <c r="A20" s="1" t="s">
        <v>15</v>
      </c>
      <c r="B20" s="108"/>
      <c r="C20" s="108"/>
      <c r="D20" s="115">
        <f t="shared" si="0"/>
        <v>0</v>
      </c>
      <c r="E20" s="112"/>
      <c r="F20" s="108"/>
      <c r="G20" s="115">
        <f t="shared" si="1"/>
        <v>0</v>
      </c>
      <c r="H20" s="112">
        <v>700</v>
      </c>
      <c r="I20" s="108"/>
      <c r="J20" s="115">
        <f t="shared" si="2"/>
        <v>700</v>
      </c>
      <c r="K20" s="112"/>
      <c r="L20" s="108"/>
      <c r="M20" s="115">
        <f t="shared" si="3"/>
        <v>0</v>
      </c>
      <c r="N20" s="112"/>
      <c r="O20" s="108"/>
      <c r="P20" s="115">
        <f t="shared" si="4"/>
        <v>0</v>
      </c>
      <c r="Q20" s="112"/>
      <c r="R20" s="108">
        <v>150</v>
      </c>
      <c r="S20" s="115">
        <f t="shared" si="5"/>
        <v>150</v>
      </c>
      <c r="T20" s="112">
        <v>12000</v>
      </c>
      <c r="U20" s="108">
        <v>164</v>
      </c>
      <c r="V20" s="115">
        <f t="shared" si="6"/>
        <v>12164</v>
      </c>
      <c r="W20" s="112"/>
      <c r="X20" s="108"/>
      <c r="Y20" s="115">
        <f t="shared" si="8"/>
        <v>0</v>
      </c>
      <c r="Z20" s="112">
        <f t="shared" si="10"/>
        <v>12700</v>
      </c>
      <c r="AA20" s="108">
        <f t="shared" si="9"/>
        <v>314</v>
      </c>
      <c r="AB20" s="115">
        <f t="shared" si="7"/>
        <v>13014</v>
      </c>
      <c r="AC20" s="142"/>
    </row>
    <row r="21" spans="1:29" ht="26.25" customHeight="1">
      <c r="A21" s="1" t="s">
        <v>10</v>
      </c>
      <c r="B21" s="108"/>
      <c r="C21" s="108"/>
      <c r="D21" s="115">
        <f t="shared" si="0"/>
        <v>0</v>
      </c>
      <c r="E21" s="112"/>
      <c r="F21" s="108"/>
      <c r="G21" s="115">
        <f t="shared" si="1"/>
        <v>0</v>
      </c>
      <c r="H21" s="112"/>
      <c r="I21" s="108"/>
      <c r="J21" s="115">
        <f t="shared" si="2"/>
        <v>0</v>
      </c>
      <c r="K21" s="112"/>
      <c r="L21" s="108"/>
      <c r="M21" s="115">
        <f t="shared" si="3"/>
        <v>0</v>
      </c>
      <c r="N21" s="112">
        <v>60</v>
      </c>
      <c r="O21" s="108"/>
      <c r="P21" s="115">
        <f t="shared" si="4"/>
        <v>60</v>
      </c>
      <c r="Q21" s="112"/>
      <c r="R21" s="108"/>
      <c r="S21" s="115">
        <f t="shared" si="5"/>
        <v>0</v>
      </c>
      <c r="T21" s="112"/>
      <c r="U21" s="108"/>
      <c r="V21" s="115">
        <f t="shared" si="6"/>
        <v>0</v>
      </c>
      <c r="W21" s="112"/>
      <c r="X21" s="108"/>
      <c r="Y21" s="115">
        <f t="shared" si="8"/>
        <v>0</v>
      </c>
      <c r="Z21" s="112">
        <f t="shared" si="10"/>
        <v>60</v>
      </c>
      <c r="AA21" s="108">
        <f t="shared" si="9"/>
        <v>0</v>
      </c>
      <c r="AB21" s="115">
        <f t="shared" si="7"/>
        <v>60</v>
      </c>
      <c r="AC21" s="142"/>
    </row>
    <row r="22" spans="1:29" ht="27.75" customHeight="1">
      <c r="A22" s="1" t="s">
        <v>13</v>
      </c>
      <c r="B22" s="108"/>
      <c r="C22" s="108"/>
      <c r="D22" s="115">
        <f t="shared" si="0"/>
        <v>0</v>
      </c>
      <c r="E22" s="112"/>
      <c r="F22" s="108"/>
      <c r="G22" s="115">
        <f t="shared" si="1"/>
        <v>0</v>
      </c>
      <c r="H22" s="112"/>
      <c r="I22" s="108"/>
      <c r="J22" s="115">
        <f t="shared" si="2"/>
        <v>0</v>
      </c>
      <c r="K22" s="112"/>
      <c r="L22" s="108"/>
      <c r="M22" s="115">
        <f t="shared" si="3"/>
        <v>0</v>
      </c>
      <c r="N22" s="112">
        <v>100</v>
      </c>
      <c r="O22" s="108"/>
      <c r="P22" s="115">
        <f t="shared" si="4"/>
        <v>100</v>
      </c>
      <c r="Q22" s="112"/>
      <c r="R22" s="108"/>
      <c r="S22" s="115">
        <f t="shared" si="5"/>
        <v>0</v>
      </c>
      <c r="T22" s="112"/>
      <c r="U22" s="108"/>
      <c r="V22" s="115">
        <f t="shared" si="6"/>
        <v>0</v>
      </c>
      <c r="W22" s="112"/>
      <c r="X22" s="108"/>
      <c r="Y22" s="115">
        <f t="shared" si="8"/>
        <v>0</v>
      </c>
      <c r="Z22" s="112">
        <f t="shared" si="10"/>
        <v>100</v>
      </c>
      <c r="AA22" s="108">
        <f t="shared" si="9"/>
        <v>0</v>
      </c>
      <c r="AB22" s="115">
        <f t="shared" si="7"/>
        <v>100</v>
      </c>
      <c r="AC22" s="142"/>
    </row>
    <row r="23" spans="1:29" ht="23.25" customHeight="1">
      <c r="A23" s="1" t="s">
        <v>5</v>
      </c>
      <c r="B23" s="108"/>
      <c r="C23" s="108"/>
      <c r="D23" s="115">
        <f t="shared" si="0"/>
        <v>0</v>
      </c>
      <c r="E23" s="112"/>
      <c r="F23" s="108"/>
      <c r="G23" s="115">
        <f t="shared" si="1"/>
        <v>0</v>
      </c>
      <c r="H23" s="112"/>
      <c r="I23" s="108"/>
      <c r="J23" s="115">
        <f t="shared" si="2"/>
        <v>0</v>
      </c>
      <c r="K23" s="112">
        <v>274</v>
      </c>
      <c r="L23" s="108">
        <v>915</v>
      </c>
      <c r="M23" s="115">
        <f t="shared" si="3"/>
        <v>1189</v>
      </c>
      <c r="N23" s="112"/>
      <c r="O23" s="108"/>
      <c r="P23" s="115">
        <f t="shared" si="4"/>
        <v>0</v>
      </c>
      <c r="Q23" s="112"/>
      <c r="R23" s="108"/>
      <c r="S23" s="115">
        <f t="shared" si="5"/>
        <v>0</v>
      </c>
      <c r="T23" s="112"/>
      <c r="U23" s="108"/>
      <c r="V23" s="115">
        <f t="shared" si="6"/>
        <v>0</v>
      </c>
      <c r="W23" s="112"/>
      <c r="X23" s="108"/>
      <c r="Y23" s="115">
        <f t="shared" si="8"/>
        <v>0</v>
      </c>
      <c r="Z23" s="112">
        <f t="shared" si="10"/>
        <v>274</v>
      </c>
      <c r="AA23" s="108">
        <f t="shared" si="9"/>
        <v>915</v>
      </c>
      <c r="AB23" s="115">
        <f t="shared" si="9"/>
        <v>1189</v>
      </c>
      <c r="AC23" s="142"/>
    </row>
    <row r="24" spans="1:29" ht="35.25" customHeight="1">
      <c r="A24" s="1" t="s">
        <v>7</v>
      </c>
      <c r="B24" s="108"/>
      <c r="C24" s="108"/>
      <c r="D24" s="115">
        <f t="shared" si="0"/>
        <v>0</v>
      </c>
      <c r="E24" s="112"/>
      <c r="F24" s="108"/>
      <c r="G24" s="115">
        <f t="shared" si="1"/>
        <v>0</v>
      </c>
      <c r="H24" s="112"/>
      <c r="I24" s="108"/>
      <c r="J24" s="115">
        <f t="shared" si="2"/>
        <v>0</v>
      </c>
      <c r="K24" s="112">
        <v>46</v>
      </c>
      <c r="L24" s="108"/>
      <c r="M24" s="115">
        <f t="shared" si="3"/>
        <v>46</v>
      </c>
      <c r="N24" s="112"/>
      <c r="O24" s="108"/>
      <c r="P24" s="115">
        <f t="shared" si="4"/>
        <v>0</v>
      </c>
      <c r="Q24" s="112"/>
      <c r="R24" s="108"/>
      <c r="S24" s="115">
        <f t="shared" si="5"/>
        <v>0</v>
      </c>
      <c r="T24" s="112"/>
      <c r="U24" s="108"/>
      <c r="V24" s="115">
        <f t="shared" si="6"/>
        <v>0</v>
      </c>
      <c r="W24" s="112"/>
      <c r="X24" s="108"/>
      <c r="Y24" s="115">
        <f t="shared" si="8"/>
        <v>0</v>
      </c>
      <c r="Z24" s="112">
        <f t="shared" si="10"/>
        <v>46</v>
      </c>
      <c r="AA24" s="108">
        <f t="shared" si="9"/>
        <v>0</v>
      </c>
      <c r="AB24" s="115">
        <f t="shared" si="9"/>
        <v>46</v>
      </c>
      <c r="AC24" s="142"/>
    </row>
    <row r="25" spans="1:29" s="107" customFormat="1" ht="21" customHeight="1">
      <c r="A25" s="106" t="s">
        <v>16</v>
      </c>
      <c r="B25" s="110"/>
      <c r="C25" s="110"/>
      <c r="D25" s="116">
        <f t="shared" si="0"/>
        <v>0</v>
      </c>
      <c r="E25" s="114"/>
      <c r="F25" s="110"/>
      <c r="G25" s="116">
        <f t="shared" si="1"/>
        <v>0</v>
      </c>
      <c r="H25" s="114"/>
      <c r="I25" s="110"/>
      <c r="J25" s="116">
        <f t="shared" si="2"/>
        <v>0</v>
      </c>
      <c r="K25" s="114"/>
      <c r="L25" s="110"/>
      <c r="M25" s="116">
        <f t="shared" si="3"/>
        <v>0</v>
      </c>
      <c r="N25" s="114">
        <v>230</v>
      </c>
      <c r="O25" s="110"/>
      <c r="P25" s="116">
        <f t="shared" si="4"/>
        <v>230</v>
      </c>
      <c r="Q25" s="114"/>
      <c r="R25" s="110"/>
      <c r="S25" s="116">
        <f t="shared" si="5"/>
        <v>0</v>
      </c>
      <c r="T25" s="114"/>
      <c r="U25" s="110"/>
      <c r="V25" s="116">
        <f t="shared" si="6"/>
        <v>0</v>
      </c>
      <c r="W25" s="117"/>
      <c r="X25" s="111"/>
      <c r="Y25" s="115">
        <f t="shared" si="8"/>
        <v>0</v>
      </c>
      <c r="Z25" s="112">
        <f t="shared" si="10"/>
        <v>230</v>
      </c>
      <c r="AA25" s="108">
        <f t="shared" si="9"/>
        <v>0</v>
      </c>
      <c r="AB25" s="115">
        <f t="shared" si="9"/>
        <v>230</v>
      </c>
      <c r="AC25" s="143"/>
    </row>
    <row r="26" spans="1:29" ht="33" customHeight="1">
      <c r="A26" s="105" t="s">
        <v>6</v>
      </c>
      <c r="B26" s="108"/>
      <c r="C26" s="108"/>
      <c r="D26" s="115">
        <f t="shared" si="0"/>
        <v>0</v>
      </c>
      <c r="E26" s="112"/>
      <c r="F26" s="108"/>
      <c r="G26" s="115">
        <f t="shared" si="1"/>
        <v>0</v>
      </c>
      <c r="H26" s="112"/>
      <c r="I26" s="108"/>
      <c r="J26" s="115">
        <f t="shared" si="2"/>
        <v>0</v>
      </c>
      <c r="K26" s="112">
        <v>1266</v>
      </c>
      <c r="L26" s="108">
        <v>-616</v>
      </c>
      <c r="M26" s="115">
        <f t="shared" si="3"/>
        <v>650</v>
      </c>
      <c r="N26" s="112"/>
      <c r="O26" s="108"/>
      <c r="P26" s="115">
        <f t="shared" si="4"/>
        <v>0</v>
      </c>
      <c r="Q26" s="112"/>
      <c r="R26" s="108"/>
      <c r="S26" s="115">
        <f t="shared" si="5"/>
        <v>0</v>
      </c>
      <c r="T26" s="112"/>
      <c r="U26" s="108"/>
      <c r="V26" s="115">
        <f t="shared" si="6"/>
        <v>0</v>
      </c>
      <c r="W26" s="112"/>
      <c r="X26" s="108"/>
      <c r="Y26" s="115">
        <f t="shared" si="8"/>
        <v>0</v>
      </c>
      <c r="Z26" s="112">
        <f t="shared" si="10"/>
        <v>1266</v>
      </c>
      <c r="AA26" s="108">
        <f t="shared" si="9"/>
        <v>-616</v>
      </c>
      <c r="AB26" s="115">
        <f t="shared" si="9"/>
        <v>650</v>
      </c>
      <c r="AC26" s="142"/>
    </row>
    <row r="27" spans="1:29" ht="26.25" customHeight="1" thickBot="1">
      <c r="A27" s="157" t="s">
        <v>193</v>
      </c>
      <c r="B27" s="121"/>
      <c r="C27" s="121"/>
      <c r="D27" s="122">
        <f t="shared" si="0"/>
        <v>0</v>
      </c>
      <c r="E27" s="123"/>
      <c r="F27" s="121"/>
      <c r="G27" s="122"/>
      <c r="H27" s="123"/>
      <c r="I27" s="121"/>
      <c r="J27" s="122"/>
      <c r="K27" s="123"/>
      <c r="L27" s="121"/>
      <c r="M27" s="122"/>
      <c r="N27" s="123"/>
      <c r="O27" s="121"/>
      <c r="P27" s="122"/>
      <c r="Q27" s="123"/>
      <c r="R27" s="121"/>
      <c r="S27" s="122"/>
      <c r="T27" s="123"/>
      <c r="U27" s="121"/>
      <c r="V27" s="122"/>
      <c r="W27" s="123"/>
      <c r="X27" s="121">
        <v>5517</v>
      </c>
      <c r="Y27" s="122">
        <f t="shared" si="8"/>
        <v>5517</v>
      </c>
      <c r="Z27" s="123">
        <f t="shared" si="10"/>
        <v>0</v>
      </c>
      <c r="AA27" s="121">
        <f t="shared" si="9"/>
        <v>5517</v>
      </c>
      <c r="AB27" s="122">
        <f t="shared" si="9"/>
        <v>5517</v>
      </c>
      <c r="AC27" s="144"/>
    </row>
    <row r="28" spans="1:29" ht="21" customHeight="1" thickBot="1">
      <c r="A28" s="124" t="s">
        <v>98</v>
      </c>
      <c r="B28" s="125">
        <f>SUM(B7:B27)</f>
        <v>3424</v>
      </c>
      <c r="C28" s="125">
        <f aca="true" t="shared" si="11" ref="C28:AC28">SUM(C7:C27)</f>
        <v>464</v>
      </c>
      <c r="D28" s="126">
        <f t="shared" si="11"/>
        <v>3888</v>
      </c>
      <c r="E28" s="127">
        <f t="shared" si="11"/>
        <v>799</v>
      </c>
      <c r="F28" s="125">
        <f t="shared" si="11"/>
        <v>63</v>
      </c>
      <c r="G28" s="126">
        <f t="shared" si="11"/>
        <v>862</v>
      </c>
      <c r="H28" s="127">
        <f t="shared" si="11"/>
        <v>5969</v>
      </c>
      <c r="I28" s="125">
        <f t="shared" si="11"/>
        <v>40</v>
      </c>
      <c r="J28" s="126">
        <f t="shared" si="11"/>
        <v>6009</v>
      </c>
      <c r="K28" s="127">
        <f t="shared" si="11"/>
        <v>1586</v>
      </c>
      <c r="L28" s="125">
        <f t="shared" si="11"/>
        <v>299</v>
      </c>
      <c r="M28" s="126">
        <f t="shared" si="11"/>
        <v>1885</v>
      </c>
      <c r="N28" s="127">
        <f t="shared" si="11"/>
        <v>1704</v>
      </c>
      <c r="O28" s="125">
        <f t="shared" si="11"/>
        <v>613</v>
      </c>
      <c r="P28" s="126">
        <f t="shared" si="11"/>
        <v>2317</v>
      </c>
      <c r="Q28" s="127">
        <f t="shared" si="11"/>
        <v>0</v>
      </c>
      <c r="R28" s="125">
        <f t="shared" si="11"/>
        <v>1036</v>
      </c>
      <c r="S28" s="126">
        <f t="shared" si="11"/>
        <v>1036</v>
      </c>
      <c r="T28" s="127">
        <f t="shared" si="11"/>
        <v>13000</v>
      </c>
      <c r="U28" s="125">
        <f t="shared" si="11"/>
        <v>464</v>
      </c>
      <c r="V28" s="126">
        <f t="shared" si="11"/>
        <v>13464</v>
      </c>
      <c r="W28" s="127">
        <f t="shared" si="11"/>
        <v>0</v>
      </c>
      <c r="X28" s="125">
        <f t="shared" si="11"/>
        <v>5517</v>
      </c>
      <c r="Y28" s="126">
        <f t="shared" si="11"/>
        <v>5517</v>
      </c>
      <c r="Z28" s="128">
        <f t="shared" si="10"/>
        <v>26482</v>
      </c>
      <c r="AA28" s="129">
        <f t="shared" si="9"/>
        <v>8496</v>
      </c>
      <c r="AB28" s="130">
        <f t="shared" si="9"/>
        <v>34978</v>
      </c>
      <c r="AC28" s="145">
        <f t="shared" si="11"/>
        <v>2</v>
      </c>
    </row>
    <row r="30" ht="39.75">
      <c r="A30" s="201" t="s">
        <v>200</v>
      </c>
    </row>
  </sheetData>
  <sheetProtection/>
  <mergeCells count="10">
    <mergeCell ref="Z5:AB5"/>
    <mergeCell ref="A3:T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107" customWidth="1"/>
    <col min="4" max="4" width="25.8515625" style="0" customWidth="1"/>
    <col min="5" max="5" width="10.57421875" style="0" customWidth="1"/>
    <col min="6" max="6" width="10.28125" style="0" customWidth="1"/>
    <col min="7" max="7" width="12.140625" style="0" customWidth="1"/>
  </cols>
  <sheetData>
    <row r="2" spans="2:7" ht="14.25">
      <c r="B2" s="200" t="s">
        <v>199</v>
      </c>
      <c r="C2" s="174"/>
      <c r="D2" s="174"/>
      <c r="E2" s="174"/>
      <c r="F2" s="174"/>
      <c r="G2" s="174"/>
    </row>
    <row r="4" spans="2:7" ht="12.75">
      <c r="B4" s="175" t="s">
        <v>106</v>
      </c>
      <c r="C4" s="175"/>
      <c r="D4" s="175"/>
      <c r="E4" s="175"/>
      <c r="F4" s="175"/>
      <c r="G4" s="175"/>
    </row>
    <row r="5" spans="2:7" ht="12.75">
      <c r="B5" s="175" t="s">
        <v>99</v>
      </c>
      <c r="C5" s="175"/>
      <c r="D5" s="175"/>
      <c r="E5" s="175"/>
      <c r="F5" s="175"/>
      <c r="G5" s="175"/>
    </row>
    <row r="6" spans="2:5" ht="12.75">
      <c r="B6" s="16"/>
      <c r="C6" s="152"/>
      <c r="D6" s="16"/>
      <c r="E6" s="16"/>
    </row>
    <row r="7" spans="2:5" ht="12.75">
      <c r="B7" s="16"/>
      <c r="C7" s="152"/>
      <c r="D7" s="16"/>
      <c r="E7" s="16"/>
    </row>
    <row r="8" spans="4:7" ht="12.75">
      <c r="D8" s="176" t="s">
        <v>100</v>
      </c>
      <c r="E8" s="176"/>
      <c r="F8" s="176"/>
      <c r="G8" s="176"/>
    </row>
    <row r="9" spans="2:7" ht="12.75">
      <c r="B9" s="177" t="s">
        <v>101</v>
      </c>
      <c r="C9" s="177"/>
      <c r="D9" s="178" t="s">
        <v>102</v>
      </c>
      <c r="E9" s="172" t="s">
        <v>117</v>
      </c>
      <c r="F9" s="172" t="s">
        <v>181</v>
      </c>
      <c r="G9" s="173" t="s">
        <v>182</v>
      </c>
    </row>
    <row r="10" spans="2:7" ht="12.75">
      <c r="B10" s="177"/>
      <c r="C10" s="177"/>
      <c r="D10" s="178"/>
      <c r="E10" s="172"/>
      <c r="F10" s="172"/>
      <c r="G10" s="172"/>
    </row>
    <row r="11" spans="2:7" ht="21.75" customHeight="1">
      <c r="B11" s="17" t="s">
        <v>103</v>
      </c>
      <c r="C11" s="103" t="s">
        <v>104</v>
      </c>
      <c r="D11" s="178"/>
      <c r="E11" s="172"/>
      <c r="F11" s="172"/>
      <c r="G11" s="172"/>
    </row>
    <row r="12" spans="2:7" ht="25.5">
      <c r="B12" s="18">
        <v>1</v>
      </c>
      <c r="C12" s="153" t="s">
        <v>107</v>
      </c>
      <c r="D12" s="19" t="s">
        <v>108</v>
      </c>
      <c r="E12" s="148">
        <v>12000</v>
      </c>
      <c r="F12" s="149">
        <v>-786</v>
      </c>
      <c r="G12" s="150">
        <f>E12+F12</f>
        <v>11214</v>
      </c>
    </row>
    <row r="13" spans="2:7" ht="12.75">
      <c r="B13" s="18">
        <v>2</v>
      </c>
      <c r="C13" s="154" t="s">
        <v>174</v>
      </c>
      <c r="D13" s="19" t="s">
        <v>175</v>
      </c>
      <c r="E13" s="148">
        <v>1000</v>
      </c>
      <c r="F13" s="149"/>
      <c r="G13" s="150">
        <f>E13+F13</f>
        <v>1000</v>
      </c>
    </row>
    <row r="14" spans="2:7" ht="25.5">
      <c r="B14" s="18">
        <v>3</v>
      </c>
      <c r="C14" s="147" t="s">
        <v>187</v>
      </c>
      <c r="D14" s="19" t="s">
        <v>188</v>
      </c>
      <c r="E14" s="148"/>
      <c r="F14" s="149">
        <v>300</v>
      </c>
      <c r="G14" s="150">
        <f aca="true" t="shared" si="0" ref="G14:G19">E14+F14</f>
        <v>300</v>
      </c>
    </row>
    <row r="15" spans="2:7" ht="25.5">
      <c r="B15" s="18">
        <v>4</v>
      </c>
      <c r="C15" s="147" t="s">
        <v>187</v>
      </c>
      <c r="D15" s="19" t="s">
        <v>190</v>
      </c>
      <c r="E15" s="148"/>
      <c r="F15" s="149">
        <v>100</v>
      </c>
      <c r="G15" s="150">
        <f t="shared" si="0"/>
        <v>100</v>
      </c>
    </row>
    <row r="16" spans="2:7" ht="25.5">
      <c r="B16" s="18">
        <v>5</v>
      </c>
      <c r="C16" s="147" t="s">
        <v>187</v>
      </c>
      <c r="D16" s="19" t="s">
        <v>191</v>
      </c>
      <c r="E16" s="148"/>
      <c r="F16" s="149">
        <v>100</v>
      </c>
      <c r="G16" s="150">
        <f t="shared" si="0"/>
        <v>100</v>
      </c>
    </row>
    <row r="17" spans="2:7" ht="25.5">
      <c r="B17" s="18">
        <v>6</v>
      </c>
      <c r="C17" s="153" t="s">
        <v>107</v>
      </c>
      <c r="D17" s="19" t="s">
        <v>189</v>
      </c>
      <c r="E17" s="148"/>
      <c r="F17" s="149">
        <v>950</v>
      </c>
      <c r="G17" s="150">
        <f t="shared" si="0"/>
        <v>950</v>
      </c>
    </row>
    <row r="18" spans="2:7" ht="25.5">
      <c r="B18" s="18">
        <v>7</v>
      </c>
      <c r="C18" s="153" t="s">
        <v>107</v>
      </c>
      <c r="D18" s="19" t="s">
        <v>190</v>
      </c>
      <c r="E18" s="148"/>
      <c r="F18" s="149">
        <v>150</v>
      </c>
      <c r="G18" s="150">
        <f t="shared" si="0"/>
        <v>150</v>
      </c>
    </row>
    <row r="19" spans="2:7" ht="36.75" customHeight="1">
      <c r="B19" s="18">
        <v>8</v>
      </c>
      <c r="C19" s="155" t="s">
        <v>174</v>
      </c>
      <c r="D19" s="19" t="s">
        <v>192</v>
      </c>
      <c r="E19" s="148"/>
      <c r="F19" s="149">
        <v>686</v>
      </c>
      <c r="G19" s="150">
        <f t="shared" si="0"/>
        <v>686</v>
      </c>
    </row>
    <row r="20" spans="2:7" ht="12.75">
      <c r="B20" s="20"/>
      <c r="C20" s="156"/>
      <c r="D20" s="21" t="s">
        <v>105</v>
      </c>
      <c r="E20" s="151">
        <f>SUM(E12:E18)</f>
        <v>13000</v>
      </c>
      <c r="F20" s="151">
        <f>SUM(F12:F19)</f>
        <v>1500</v>
      </c>
      <c r="G20" s="151">
        <f>SUM(G12:G19)</f>
        <v>14500</v>
      </c>
    </row>
    <row r="22" ht="14.25">
      <c r="C22" s="199" t="s">
        <v>198</v>
      </c>
    </row>
  </sheetData>
  <sheetProtection/>
  <mergeCells count="9">
    <mergeCell ref="F9:F11"/>
    <mergeCell ref="G9:G11"/>
    <mergeCell ref="B2:G2"/>
    <mergeCell ref="B4:G4"/>
    <mergeCell ref="B5:G5"/>
    <mergeCell ref="D8:G8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5.57421875" style="0" customWidth="1"/>
    <col min="4" max="4" width="12.421875" style="0" customWidth="1"/>
    <col min="5" max="5" width="12.8515625" style="0" customWidth="1"/>
  </cols>
  <sheetData>
    <row r="2" ht="12.75">
      <c r="C2" s="22"/>
    </row>
    <row r="3" spans="3:5" ht="12.75">
      <c r="C3" s="180" t="s">
        <v>109</v>
      </c>
      <c r="D3" s="180"/>
      <c r="E3" s="180"/>
    </row>
    <row r="4" ht="12.75">
      <c r="C4" s="22"/>
    </row>
    <row r="5" spans="1:5" ht="12.75">
      <c r="A5" s="181" t="s">
        <v>115</v>
      </c>
      <c r="B5" s="181"/>
      <c r="C5" s="181"/>
      <c r="D5" s="181"/>
      <c r="E5" s="181"/>
    </row>
    <row r="6" ht="12.75">
      <c r="C6" s="22"/>
    </row>
    <row r="7" ht="12.75">
      <c r="C7" s="22"/>
    </row>
    <row r="8" spans="3:5" ht="12.75">
      <c r="C8" s="179" t="s">
        <v>20</v>
      </c>
      <c r="D8" s="179"/>
      <c r="E8" s="179"/>
    </row>
    <row r="9" spans="2:5" ht="38.25">
      <c r="B9" s="23" t="s">
        <v>110</v>
      </c>
      <c r="C9" s="97" t="s">
        <v>117</v>
      </c>
      <c r="D9" s="96" t="s">
        <v>181</v>
      </c>
      <c r="E9" s="96" t="s">
        <v>183</v>
      </c>
    </row>
    <row r="10" spans="2:5" ht="12.75">
      <c r="B10" s="8" t="s">
        <v>111</v>
      </c>
      <c r="C10" s="24">
        <v>100</v>
      </c>
      <c r="D10" s="8"/>
      <c r="E10" s="98">
        <f>C10+D10</f>
        <v>100</v>
      </c>
    </row>
    <row r="11" spans="2:5" ht="12.75">
      <c r="B11" s="27" t="s">
        <v>113</v>
      </c>
      <c r="C11" s="24">
        <v>60</v>
      </c>
      <c r="D11" s="8"/>
      <c r="E11" s="98">
        <f>C11+D11</f>
        <v>60</v>
      </c>
    </row>
    <row r="12" spans="2:5" ht="12.75">
      <c r="B12" s="27" t="s">
        <v>114</v>
      </c>
      <c r="C12" s="24">
        <v>700</v>
      </c>
      <c r="D12" s="8"/>
      <c r="E12" s="98">
        <f>C12+D12</f>
        <v>700</v>
      </c>
    </row>
    <row r="13" spans="2:5" ht="12.75">
      <c r="B13" s="25" t="s">
        <v>112</v>
      </c>
      <c r="C13" s="26">
        <f>SUM(C10:C12)</f>
        <v>860</v>
      </c>
      <c r="D13" s="26">
        <f>SUM(D10:D12)</f>
        <v>0</v>
      </c>
      <c r="E13" s="26">
        <f>SUM(E10:E12)</f>
        <v>860</v>
      </c>
    </row>
    <row r="14" ht="12.75">
      <c r="C14" s="22"/>
    </row>
    <row r="15" ht="12.75">
      <c r="C15" s="22"/>
    </row>
  </sheetData>
  <sheetProtection/>
  <mergeCells count="3">
    <mergeCell ref="C8:E8"/>
    <mergeCell ref="C3:E3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B1">
      <selection activeCell="D20" sqref="D20"/>
    </sheetView>
  </sheetViews>
  <sheetFormatPr defaultColWidth="9.140625" defaultRowHeight="12.75"/>
  <cols>
    <col min="1" max="1" width="21.28125" style="0" customWidth="1"/>
    <col min="2" max="2" width="9.8515625" style="0" customWidth="1"/>
    <col min="3" max="3" width="10.28125" style="0" customWidth="1"/>
    <col min="4" max="4" width="7.421875" style="0" customWidth="1"/>
    <col min="5" max="5" width="7.140625" style="0" customWidth="1"/>
    <col min="6" max="6" width="7.28125" style="0" customWidth="1"/>
    <col min="7" max="7" width="7.00390625" style="0" customWidth="1"/>
    <col min="8" max="8" width="7.140625" style="0" customWidth="1"/>
    <col min="9" max="9" width="7.28125" style="0" customWidth="1"/>
    <col min="10" max="10" width="7.00390625" style="0" customWidth="1"/>
    <col min="11" max="12" width="8.421875" style="0" customWidth="1"/>
    <col min="13" max="13" width="8.00390625" style="0" customWidth="1"/>
    <col min="14" max="14" width="8.28125" style="0" customWidth="1"/>
  </cols>
  <sheetData>
    <row r="2" spans="1:16" ht="14.25">
      <c r="A2" s="29"/>
      <c r="O2" s="182" t="s">
        <v>197</v>
      </c>
      <c r="P2" s="183"/>
    </row>
    <row r="3" spans="1:16" ht="12.75">
      <c r="A3" s="184" t="s">
        <v>141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3.5" thickBot="1">
      <c r="A4" s="3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85" t="s">
        <v>116</v>
      </c>
      <c r="P4" s="185"/>
    </row>
    <row r="5" spans="1:16" ht="34.5" thickBot="1">
      <c r="A5" s="33" t="s">
        <v>110</v>
      </c>
      <c r="B5" s="34" t="s">
        <v>117</v>
      </c>
      <c r="C5" s="34" t="s">
        <v>182</v>
      </c>
      <c r="D5" s="35" t="s">
        <v>118</v>
      </c>
      <c r="E5" s="35" t="s">
        <v>119</v>
      </c>
      <c r="F5" s="35" t="s">
        <v>120</v>
      </c>
      <c r="G5" s="35" t="s">
        <v>121</v>
      </c>
      <c r="H5" s="35" t="s">
        <v>122</v>
      </c>
      <c r="I5" s="35" t="s">
        <v>123</v>
      </c>
      <c r="J5" s="35" t="s">
        <v>124</v>
      </c>
      <c r="K5" s="35" t="s">
        <v>125</v>
      </c>
      <c r="L5" s="35" t="s">
        <v>126</v>
      </c>
      <c r="M5" s="35" t="s">
        <v>127</v>
      </c>
      <c r="N5" s="35" t="s">
        <v>128</v>
      </c>
      <c r="O5" s="35" t="s">
        <v>129</v>
      </c>
      <c r="P5" s="36" t="s">
        <v>112</v>
      </c>
    </row>
    <row r="6" spans="1:16" ht="12.75">
      <c r="A6" s="37" t="s">
        <v>130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ht="29.25" customHeight="1">
      <c r="A7" s="40" t="s">
        <v>131</v>
      </c>
      <c r="B7" s="41">
        <v>9243</v>
      </c>
      <c r="C7" s="41">
        <v>10682</v>
      </c>
      <c r="D7" s="41">
        <v>845</v>
      </c>
      <c r="E7" s="41">
        <v>1383</v>
      </c>
      <c r="F7" s="41">
        <v>845</v>
      </c>
      <c r="G7" s="41">
        <v>846</v>
      </c>
      <c r="H7" s="41">
        <v>845</v>
      </c>
      <c r="I7" s="41">
        <v>845</v>
      </c>
      <c r="J7" s="41">
        <v>845</v>
      </c>
      <c r="K7" s="41">
        <v>846</v>
      </c>
      <c r="L7" s="41">
        <v>845</v>
      </c>
      <c r="M7" s="41">
        <v>846</v>
      </c>
      <c r="N7" s="41">
        <v>845</v>
      </c>
      <c r="O7" s="41">
        <v>846</v>
      </c>
      <c r="P7" s="42">
        <f aca="true" t="shared" si="0" ref="P7:P15">SUM(D7:O7)</f>
        <v>10682</v>
      </c>
    </row>
    <row r="8" spans="1:16" ht="32.25" customHeight="1">
      <c r="A8" s="40" t="s">
        <v>132</v>
      </c>
      <c r="B8" s="41">
        <v>10000</v>
      </c>
      <c r="C8" s="41">
        <v>11500</v>
      </c>
      <c r="D8" s="41">
        <v>0</v>
      </c>
      <c r="E8" s="41">
        <v>0</v>
      </c>
      <c r="F8" s="41">
        <v>0</v>
      </c>
      <c r="G8" s="41">
        <v>0</v>
      </c>
      <c r="H8" s="41">
        <v>1500</v>
      </c>
      <c r="I8" s="41">
        <v>0</v>
      </c>
      <c r="J8" s="41">
        <v>0</v>
      </c>
      <c r="K8" s="41">
        <v>10000</v>
      </c>
      <c r="L8" s="41">
        <v>0</v>
      </c>
      <c r="M8" s="41">
        <v>0</v>
      </c>
      <c r="N8" s="41">
        <v>0</v>
      </c>
      <c r="O8" s="41">
        <v>0</v>
      </c>
      <c r="P8" s="42">
        <f t="shared" si="0"/>
        <v>11500</v>
      </c>
    </row>
    <row r="9" spans="1:16" ht="18.75" customHeight="1">
      <c r="A9" s="40" t="s">
        <v>133</v>
      </c>
      <c r="B9" s="41">
        <v>842</v>
      </c>
      <c r="C9" s="41">
        <v>872</v>
      </c>
      <c r="D9" s="41">
        <v>0</v>
      </c>
      <c r="E9" s="41">
        <v>0</v>
      </c>
      <c r="F9" s="41">
        <v>421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451</v>
      </c>
      <c r="M9" s="41">
        <v>0</v>
      </c>
      <c r="N9" s="41">
        <v>0</v>
      </c>
      <c r="O9" s="41">
        <v>0</v>
      </c>
      <c r="P9" s="42">
        <f t="shared" si="0"/>
        <v>872</v>
      </c>
    </row>
    <row r="10" spans="1:16" ht="19.5" customHeight="1">
      <c r="A10" s="40" t="s">
        <v>134</v>
      </c>
      <c r="B10" s="41">
        <v>0</v>
      </c>
      <c r="C10" s="41">
        <v>10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10</v>
      </c>
      <c r="P10" s="42">
        <f t="shared" si="0"/>
        <v>10</v>
      </c>
    </row>
    <row r="11" spans="1:16" ht="15.75" customHeight="1">
      <c r="A11" s="40" t="s">
        <v>135</v>
      </c>
      <c r="B11" s="41">
        <v>0</v>
      </c>
      <c r="C11" s="41"/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f t="shared" si="0"/>
        <v>0</v>
      </c>
    </row>
    <row r="12" spans="1:16" ht="26.25" customHeight="1">
      <c r="A12" s="43" t="s">
        <v>136</v>
      </c>
      <c r="B12" s="44">
        <v>0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2">
        <f t="shared" si="0"/>
        <v>0</v>
      </c>
    </row>
    <row r="13" spans="1:16" ht="24" customHeight="1">
      <c r="A13" s="43" t="s">
        <v>137</v>
      </c>
      <c r="B13" s="44">
        <v>0</v>
      </c>
      <c r="C13" s="44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5">
        <f t="shared" si="0"/>
        <v>0</v>
      </c>
    </row>
    <row r="14" spans="1:16" ht="18.75" customHeight="1" thickBot="1">
      <c r="A14" s="43" t="s">
        <v>138</v>
      </c>
      <c r="B14" s="44">
        <v>6397</v>
      </c>
      <c r="C14" s="44">
        <v>11914</v>
      </c>
      <c r="D14" s="44">
        <v>6397</v>
      </c>
      <c r="E14" s="44">
        <v>0</v>
      </c>
      <c r="F14" s="44">
        <v>0</v>
      </c>
      <c r="G14" s="44">
        <v>0</v>
      </c>
      <c r="H14" s="44">
        <v>0</v>
      </c>
      <c r="I14" s="44">
        <v>5517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5">
        <f t="shared" si="0"/>
        <v>11914</v>
      </c>
    </row>
    <row r="15" spans="1:16" ht="13.5" thickBot="1">
      <c r="A15" s="46" t="s">
        <v>139</v>
      </c>
      <c r="B15" s="47">
        <f aca="true" t="shared" si="1" ref="B15:O15">SUM(B6:B14)</f>
        <v>26482</v>
      </c>
      <c r="C15" s="47">
        <f t="shared" si="1"/>
        <v>34978</v>
      </c>
      <c r="D15" s="47">
        <f t="shared" si="1"/>
        <v>7242</v>
      </c>
      <c r="E15" s="47">
        <f t="shared" si="1"/>
        <v>1383</v>
      </c>
      <c r="F15" s="47">
        <f t="shared" si="1"/>
        <v>1266</v>
      </c>
      <c r="G15" s="47">
        <f t="shared" si="1"/>
        <v>846</v>
      </c>
      <c r="H15" s="47">
        <f t="shared" si="1"/>
        <v>2345</v>
      </c>
      <c r="I15" s="47">
        <f t="shared" si="1"/>
        <v>6362</v>
      </c>
      <c r="J15" s="47">
        <f t="shared" si="1"/>
        <v>845</v>
      </c>
      <c r="K15" s="47">
        <f t="shared" si="1"/>
        <v>10846</v>
      </c>
      <c r="L15" s="47">
        <f t="shared" si="1"/>
        <v>1296</v>
      </c>
      <c r="M15" s="47">
        <f t="shared" si="1"/>
        <v>846</v>
      </c>
      <c r="N15" s="47">
        <f t="shared" si="1"/>
        <v>845</v>
      </c>
      <c r="O15" s="47">
        <f t="shared" si="1"/>
        <v>856</v>
      </c>
      <c r="P15" s="48">
        <f t="shared" si="0"/>
        <v>34978</v>
      </c>
    </row>
    <row r="16" spans="1:16" ht="13.5" thickBot="1">
      <c r="A16" s="49" t="s">
        <v>140</v>
      </c>
      <c r="B16" s="50">
        <f>B15</f>
        <v>26482</v>
      </c>
      <c r="C16" s="50">
        <f>C15</f>
        <v>34978</v>
      </c>
      <c r="D16" s="50">
        <f>D15</f>
        <v>7242</v>
      </c>
      <c r="E16" s="50">
        <f aca="true" t="shared" si="2" ref="E16:O16">E15+D16</f>
        <v>8625</v>
      </c>
      <c r="F16" s="50">
        <f t="shared" si="2"/>
        <v>9891</v>
      </c>
      <c r="G16" s="50">
        <f t="shared" si="2"/>
        <v>10737</v>
      </c>
      <c r="H16" s="50">
        <f t="shared" si="2"/>
        <v>13082</v>
      </c>
      <c r="I16" s="50">
        <f t="shared" si="2"/>
        <v>19444</v>
      </c>
      <c r="J16" s="50">
        <f t="shared" si="2"/>
        <v>20289</v>
      </c>
      <c r="K16" s="50">
        <f t="shared" si="2"/>
        <v>31135</v>
      </c>
      <c r="L16" s="50">
        <f t="shared" si="2"/>
        <v>32431</v>
      </c>
      <c r="M16" s="50">
        <f t="shared" si="2"/>
        <v>33277</v>
      </c>
      <c r="N16" s="50">
        <f t="shared" si="2"/>
        <v>34122</v>
      </c>
      <c r="O16" s="50">
        <f t="shared" si="2"/>
        <v>34978</v>
      </c>
      <c r="P16" s="51">
        <f>P15</f>
        <v>34978</v>
      </c>
    </row>
    <row r="18" ht="14.25">
      <c r="B18" s="99" t="s">
        <v>196</v>
      </c>
    </row>
  </sheetData>
  <sheetProtection/>
  <mergeCells count="3">
    <mergeCell ref="O2:P2"/>
    <mergeCell ref="A3:P3"/>
    <mergeCell ref="O4:P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zoomScale="90" zoomScaleNormal="90" zoomScalePageLayoutView="0" workbookViewId="0" topLeftCell="A1">
      <selection activeCell="O2" sqref="O2:P2"/>
    </sheetView>
  </sheetViews>
  <sheetFormatPr defaultColWidth="9.140625" defaultRowHeight="12.75"/>
  <cols>
    <col min="1" max="1" width="16.57421875" style="0" customWidth="1"/>
    <col min="3" max="3" width="10.140625" style="0" customWidth="1"/>
    <col min="4" max="4" width="7.421875" style="0" customWidth="1"/>
    <col min="5" max="6" width="8.00390625" style="0" customWidth="1"/>
    <col min="7" max="7" width="7.8515625" style="0" customWidth="1"/>
    <col min="8" max="8" width="7.7109375" style="0" customWidth="1"/>
    <col min="9" max="9" width="7.8515625" style="0" customWidth="1"/>
    <col min="10" max="10" width="7.421875" style="0" customWidth="1"/>
    <col min="11" max="11" width="8.7109375" style="0" customWidth="1"/>
  </cols>
  <sheetData>
    <row r="2" spans="15:16" ht="14.25">
      <c r="O2" s="182" t="s">
        <v>197</v>
      </c>
      <c r="P2" s="183"/>
    </row>
    <row r="3" spans="1:16" ht="12.75">
      <c r="A3" s="186" t="s">
        <v>141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85" t="s">
        <v>116</v>
      </c>
      <c r="P4" s="185"/>
    </row>
    <row r="5" spans="1:16" ht="49.5" customHeight="1" thickBot="1">
      <c r="A5" s="33" t="s">
        <v>110</v>
      </c>
      <c r="B5" s="34" t="s">
        <v>117</v>
      </c>
      <c r="C5" s="34" t="s">
        <v>182</v>
      </c>
      <c r="D5" s="35" t="s">
        <v>118</v>
      </c>
      <c r="E5" s="35" t="s">
        <v>119</v>
      </c>
      <c r="F5" s="35" t="s">
        <v>120</v>
      </c>
      <c r="G5" s="35" t="s">
        <v>121</v>
      </c>
      <c r="H5" s="35" t="s">
        <v>122</v>
      </c>
      <c r="I5" s="35" t="s">
        <v>123</v>
      </c>
      <c r="J5" s="35" t="s">
        <v>124</v>
      </c>
      <c r="K5" s="35" t="s">
        <v>125</v>
      </c>
      <c r="L5" s="35" t="s">
        <v>126</v>
      </c>
      <c r="M5" s="35" t="s">
        <v>127</v>
      </c>
      <c r="N5" s="35" t="s">
        <v>128</v>
      </c>
      <c r="O5" s="35" t="s">
        <v>129</v>
      </c>
      <c r="P5" s="36" t="s">
        <v>112</v>
      </c>
    </row>
    <row r="6" spans="1:16" ht="12.75">
      <c r="A6" s="54" t="s">
        <v>142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ht="24" customHeight="1">
      <c r="A7" s="40" t="s">
        <v>89</v>
      </c>
      <c r="B7" s="57">
        <v>3424</v>
      </c>
      <c r="C7" s="57">
        <v>3888</v>
      </c>
      <c r="D7" s="57">
        <v>343</v>
      </c>
      <c r="E7" s="57">
        <v>343</v>
      </c>
      <c r="F7" s="57">
        <v>344</v>
      </c>
      <c r="G7" s="57">
        <v>343</v>
      </c>
      <c r="H7" s="57">
        <v>344</v>
      </c>
      <c r="I7" s="57">
        <v>344</v>
      </c>
      <c r="J7" s="57">
        <v>343</v>
      </c>
      <c r="K7" s="57">
        <v>343</v>
      </c>
      <c r="L7" s="57">
        <v>285</v>
      </c>
      <c r="M7" s="57">
        <v>285</v>
      </c>
      <c r="N7" s="57">
        <v>285</v>
      </c>
      <c r="O7" s="57">
        <v>286</v>
      </c>
      <c r="P7" s="58">
        <f aca="true" t="shared" si="0" ref="P7:P14">SUM(D7:O7)</f>
        <v>3888</v>
      </c>
    </row>
    <row r="8" spans="1:16" ht="24" customHeight="1">
      <c r="A8" s="40" t="s">
        <v>143</v>
      </c>
      <c r="B8" s="57">
        <v>799</v>
      </c>
      <c r="C8" s="57">
        <v>862</v>
      </c>
      <c r="D8" s="57">
        <v>74</v>
      </c>
      <c r="E8" s="57">
        <v>73</v>
      </c>
      <c r="F8" s="57">
        <v>74</v>
      </c>
      <c r="G8" s="57">
        <v>73</v>
      </c>
      <c r="H8" s="57">
        <v>74</v>
      </c>
      <c r="I8" s="57">
        <v>74</v>
      </c>
      <c r="J8" s="57">
        <v>73</v>
      </c>
      <c r="K8" s="57">
        <v>73</v>
      </c>
      <c r="L8" s="57">
        <v>73</v>
      </c>
      <c r="M8" s="57">
        <v>67</v>
      </c>
      <c r="N8" s="57">
        <v>66</v>
      </c>
      <c r="O8" s="57">
        <v>68</v>
      </c>
      <c r="P8" s="58">
        <f t="shared" si="0"/>
        <v>862</v>
      </c>
    </row>
    <row r="9" spans="1:16" ht="16.5" customHeight="1">
      <c r="A9" s="40" t="s">
        <v>91</v>
      </c>
      <c r="B9" s="57">
        <v>5969</v>
      </c>
      <c r="C9" s="57">
        <v>6009</v>
      </c>
      <c r="D9" s="57">
        <v>250</v>
      </c>
      <c r="E9" s="57">
        <v>250</v>
      </c>
      <c r="F9" s="57">
        <v>350</v>
      </c>
      <c r="G9" s="57">
        <v>25</v>
      </c>
      <c r="H9" s="57">
        <v>25</v>
      </c>
      <c r="I9" s="57">
        <v>250</v>
      </c>
      <c r="J9" s="57">
        <v>2500</v>
      </c>
      <c r="K9" s="57">
        <v>65</v>
      </c>
      <c r="L9" s="57">
        <v>250</v>
      </c>
      <c r="M9" s="57">
        <v>1500</v>
      </c>
      <c r="N9" s="57">
        <v>250</v>
      </c>
      <c r="O9" s="57">
        <v>294</v>
      </c>
      <c r="P9" s="58">
        <f t="shared" si="0"/>
        <v>6009</v>
      </c>
    </row>
    <row r="10" spans="1:16" ht="27.75" customHeight="1">
      <c r="A10" s="40" t="s">
        <v>144</v>
      </c>
      <c r="B10" s="57">
        <v>1586</v>
      </c>
      <c r="C10" s="57">
        <v>1885</v>
      </c>
      <c r="D10" s="57">
        <v>90</v>
      </c>
      <c r="E10" s="57">
        <v>90</v>
      </c>
      <c r="F10" s="57">
        <v>90</v>
      </c>
      <c r="G10" s="57">
        <v>90</v>
      </c>
      <c r="H10" s="57">
        <v>250</v>
      </c>
      <c r="I10" s="57">
        <v>90</v>
      </c>
      <c r="J10" s="57">
        <v>90</v>
      </c>
      <c r="K10" s="57">
        <v>165</v>
      </c>
      <c r="L10" s="57">
        <v>165</v>
      </c>
      <c r="M10" s="57">
        <v>165</v>
      </c>
      <c r="N10" s="57">
        <v>350</v>
      </c>
      <c r="O10" s="57">
        <v>250</v>
      </c>
      <c r="P10" s="58">
        <f t="shared" si="0"/>
        <v>1885</v>
      </c>
    </row>
    <row r="11" spans="1:16" ht="26.25" customHeight="1">
      <c r="A11" s="40" t="s">
        <v>93</v>
      </c>
      <c r="B11" s="57">
        <v>1704</v>
      </c>
      <c r="C11" s="57">
        <v>2317</v>
      </c>
      <c r="D11" s="57">
        <v>128</v>
      </c>
      <c r="E11" s="57">
        <v>731</v>
      </c>
      <c r="F11" s="57">
        <v>128</v>
      </c>
      <c r="G11" s="57">
        <v>128</v>
      </c>
      <c r="H11" s="57">
        <v>128</v>
      </c>
      <c r="I11" s="57">
        <v>238</v>
      </c>
      <c r="J11" s="57">
        <v>188</v>
      </c>
      <c r="K11" s="57">
        <v>128</v>
      </c>
      <c r="L11" s="57">
        <v>128</v>
      </c>
      <c r="M11" s="57">
        <v>128</v>
      </c>
      <c r="N11" s="57">
        <v>128</v>
      </c>
      <c r="O11" s="57">
        <v>136</v>
      </c>
      <c r="P11" s="58">
        <f t="shared" si="0"/>
        <v>2317</v>
      </c>
    </row>
    <row r="12" spans="1:16" ht="12.75">
      <c r="A12" s="40" t="s">
        <v>145</v>
      </c>
      <c r="B12" s="57">
        <v>0</v>
      </c>
      <c r="C12" s="57">
        <v>1036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1036</v>
      </c>
      <c r="M12" s="57">
        <v>0</v>
      </c>
      <c r="N12" s="57">
        <v>0</v>
      </c>
      <c r="O12" s="57">
        <v>0</v>
      </c>
      <c r="P12" s="58">
        <f t="shared" si="0"/>
        <v>1036</v>
      </c>
    </row>
    <row r="13" spans="1:16" ht="22.5" customHeight="1">
      <c r="A13" s="43" t="s">
        <v>146</v>
      </c>
      <c r="B13" s="59">
        <v>13000</v>
      </c>
      <c r="C13" s="59">
        <v>13464</v>
      </c>
      <c r="D13" s="59">
        <v>0</v>
      </c>
      <c r="E13" s="59">
        <v>0</v>
      </c>
      <c r="F13" s="59">
        <v>0</v>
      </c>
      <c r="G13" s="59">
        <v>0</v>
      </c>
      <c r="H13" s="59">
        <v>13000</v>
      </c>
      <c r="I13" s="59">
        <v>0</v>
      </c>
      <c r="J13" s="59">
        <v>0</v>
      </c>
      <c r="K13" s="59">
        <v>0</v>
      </c>
      <c r="L13" s="59">
        <v>0</v>
      </c>
      <c r="M13" s="59">
        <v>464</v>
      </c>
      <c r="N13" s="59">
        <v>0</v>
      </c>
      <c r="O13" s="59">
        <v>0</v>
      </c>
      <c r="P13" s="60">
        <f t="shared" si="0"/>
        <v>13464</v>
      </c>
    </row>
    <row r="14" spans="1:16" ht="27.75" customHeight="1">
      <c r="A14" s="61" t="s">
        <v>147</v>
      </c>
      <c r="B14" s="59">
        <v>0</v>
      </c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60">
        <f t="shared" si="0"/>
        <v>0</v>
      </c>
    </row>
    <row r="15" spans="1:16" ht="30" customHeight="1">
      <c r="A15" s="61" t="s">
        <v>148</v>
      </c>
      <c r="B15" s="57">
        <v>0</v>
      </c>
      <c r="C15" s="57">
        <v>5517</v>
      </c>
      <c r="D15" s="57">
        <v>0</v>
      </c>
      <c r="E15" s="57">
        <v>0</v>
      </c>
      <c r="F15" s="57">
        <v>0</v>
      </c>
      <c r="G15" s="57">
        <v>5517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8">
        <f>SUM(D15:O15)</f>
        <v>5517</v>
      </c>
    </row>
    <row r="16" spans="1:16" ht="13.5" thickBot="1">
      <c r="A16" s="62" t="s">
        <v>149</v>
      </c>
      <c r="B16" s="63">
        <f>SUM(B7:B15)</f>
        <v>26482</v>
      </c>
      <c r="C16" s="63">
        <f>SUM(C7:C15)</f>
        <v>34978</v>
      </c>
      <c r="D16" s="63">
        <f>SUM(D6:D15)</f>
        <v>885</v>
      </c>
      <c r="E16" s="63">
        <f aca="true" t="shared" si="1" ref="E16:O16">SUM(E6:E15)</f>
        <v>1487</v>
      </c>
      <c r="F16" s="63">
        <f t="shared" si="1"/>
        <v>986</v>
      </c>
      <c r="G16" s="63">
        <f t="shared" si="1"/>
        <v>6176</v>
      </c>
      <c r="H16" s="63">
        <f t="shared" si="1"/>
        <v>13821</v>
      </c>
      <c r="I16" s="63">
        <f t="shared" si="1"/>
        <v>996</v>
      </c>
      <c r="J16" s="63">
        <f t="shared" si="1"/>
        <v>3194</v>
      </c>
      <c r="K16" s="63">
        <f t="shared" si="1"/>
        <v>774</v>
      </c>
      <c r="L16" s="63">
        <f t="shared" si="1"/>
        <v>1937</v>
      </c>
      <c r="M16" s="63">
        <f t="shared" si="1"/>
        <v>2609</v>
      </c>
      <c r="N16" s="63">
        <f t="shared" si="1"/>
        <v>1079</v>
      </c>
      <c r="O16" s="63">
        <f t="shared" si="1"/>
        <v>1034</v>
      </c>
      <c r="P16" s="64">
        <f>SUM(P7:P15)</f>
        <v>34978</v>
      </c>
    </row>
    <row r="17" spans="1:16" ht="13.5" thickBot="1">
      <c r="A17" s="49" t="s">
        <v>140</v>
      </c>
      <c r="B17" s="63">
        <f>B16</f>
        <v>26482</v>
      </c>
      <c r="C17" s="63">
        <f>C16</f>
        <v>34978</v>
      </c>
      <c r="D17" s="63">
        <f>D16</f>
        <v>885</v>
      </c>
      <c r="E17" s="63">
        <f aca="true" t="shared" si="2" ref="E17:O17">E16+D17</f>
        <v>2372</v>
      </c>
      <c r="F17" s="63">
        <f t="shared" si="2"/>
        <v>3358</v>
      </c>
      <c r="G17" s="63">
        <f t="shared" si="2"/>
        <v>9534</v>
      </c>
      <c r="H17" s="63">
        <f t="shared" si="2"/>
        <v>23355</v>
      </c>
      <c r="I17" s="63">
        <f t="shared" si="2"/>
        <v>24351</v>
      </c>
      <c r="J17" s="63">
        <f t="shared" si="2"/>
        <v>27545</v>
      </c>
      <c r="K17" s="63">
        <f t="shared" si="2"/>
        <v>28319</v>
      </c>
      <c r="L17" s="63">
        <f t="shared" si="2"/>
        <v>30256</v>
      </c>
      <c r="M17" s="63">
        <f t="shared" si="2"/>
        <v>32865</v>
      </c>
      <c r="N17" s="63">
        <f t="shared" si="2"/>
        <v>33944</v>
      </c>
      <c r="O17" s="63">
        <f t="shared" si="2"/>
        <v>34978</v>
      </c>
      <c r="P17" s="64">
        <f>P16</f>
        <v>34978</v>
      </c>
    </row>
    <row r="19" ht="14.25">
      <c r="A19" s="99" t="s">
        <v>196</v>
      </c>
    </row>
  </sheetData>
  <sheetProtection/>
  <mergeCells count="3">
    <mergeCell ref="O2:P2"/>
    <mergeCell ref="A3:P3"/>
    <mergeCell ref="O4:P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</cols>
  <sheetData>
    <row r="3" spans="4:5" ht="12.75">
      <c r="D3" s="28"/>
      <c r="E3" s="28" t="s">
        <v>150</v>
      </c>
    </row>
    <row r="4" spans="4:5" ht="12.75">
      <c r="D4" s="28"/>
      <c r="E4" s="28"/>
    </row>
    <row r="5" spans="1:6" ht="12.75">
      <c r="A5" s="181" t="s">
        <v>166</v>
      </c>
      <c r="B5" s="181"/>
      <c r="C5" s="181"/>
      <c r="D5" s="181"/>
      <c r="E5" s="181"/>
      <c r="F5" s="181"/>
    </row>
    <row r="6" spans="1:5" ht="12.75">
      <c r="A6" s="30"/>
      <c r="B6" s="30"/>
      <c r="C6" s="30"/>
      <c r="D6" s="30"/>
      <c r="E6" s="30"/>
    </row>
    <row r="7" spans="1:5" ht="12.75">
      <c r="A7" s="30"/>
      <c r="B7" s="30"/>
      <c r="C7" s="30"/>
      <c r="D7" s="30"/>
      <c r="E7" s="30"/>
    </row>
    <row r="8" spans="1:5" ht="12.75">
      <c r="A8" s="30"/>
      <c r="B8" s="30"/>
      <c r="C8" s="30"/>
      <c r="D8" s="30"/>
      <c r="E8" s="30"/>
    </row>
    <row r="9" spans="1:5" ht="12.75">
      <c r="A9" s="30"/>
      <c r="B9" s="30"/>
      <c r="C9" s="30"/>
      <c r="D9" s="30"/>
      <c r="E9" s="30"/>
    </row>
    <row r="10" spans="1:5" ht="12.75">
      <c r="A10" s="30"/>
      <c r="B10" s="30"/>
      <c r="C10" s="30"/>
      <c r="D10" s="30"/>
      <c r="E10" s="30"/>
    </row>
    <row r="11" ht="13.5" thickBot="1"/>
    <row r="12" spans="1:6" ht="12.75">
      <c r="A12" s="66" t="s">
        <v>151</v>
      </c>
      <c r="B12" s="67" t="s">
        <v>165</v>
      </c>
      <c r="C12" s="187" t="s">
        <v>152</v>
      </c>
      <c r="D12" s="68" t="s">
        <v>153</v>
      </c>
      <c r="E12" s="68" t="s">
        <v>154</v>
      </c>
      <c r="F12" s="69" t="s">
        <v>155</v>
      </c>
    </row>
    <row r="13" spans="1:6" ht="13.5" thickBot="1">
      <c r="A13" s="70" t="s">
        <v>156</v>
      </c>
      <c r="B13" s="71" t="s">
        <v>157</v>
      </c>
      <c r="C13" s="188"/>
      <c r="D13" s="72" t="s">
        <v>158</v>
      </c>
      <c r="E13" s="72" t="s">
        <v>159</v>
      </c>
      <c r="F13" s="73" t="s">
        <v>160</v>
      </c>
    </row>
    <row r="14" spans="1:6" ht="14.25">
      <c r="A14" s="74">
        <v>1</v>
      </c>
      <c r="B14" s="75" t="s">
        <v>161</v>
      </c>
      <c r="C14" s="76" t="s">
        <v>162</v>
      </c>
      <c r="D14" s="77" t="s">
        <v>163</v>
      </c>
      <c r="E14" s="77">
        <v>11</v>
      </c>
      <c r="F14" s="78">
        <v>63722</v>
      </c>
    </row>
    <row r="15" spans="1:6" ht="13.5" thickBot="1">
      <c r="A15" s="189" t="s">
        <v>164</v>
      </c>
      <c r="B15" s="190"/>
      <c r="C15" s="79"/>
      <c r="D15" s="80"/>
      <c r="E15" s="80"/>
      <c r="F15" s="81">
        <f>SUM(F14:F14)</f>
        <v>63722</v>
      </c>
    </row>
    <row r="16" ht="12.75">
      <c r="C16" s="30"/>
    </row>
  </sheetData>
  <sheetProtection/>
  <mergeCells count="3">
    <mergeCell ref="A5:F5"/>
    <mergeCell ref="C12:C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E20" sqref="E19:E20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4.00390625" style="0" customWidth="1"/>
    <col min="4" max="4" width="12.7109375" style="0" customWidth="1"/>
    <col min="5" max="5" width="16.140625" style="0" customWidth="1"/>
    <col min="6" max="6" width="18.7109375" style="0" customWidth="1"/>
    <col min="7" max="7" width="14.8515625" style="0" customWidth="1"/>
  </cols>
  <sheetData>
    <row r="3" spans="6:7" ht="12.75">
      <c r="F3" t="s">
        <v>167</v>
      </c>
      <c r="G3" s="30"/>
    </row>
    <row r="5" spans="1:7" ht="12.75">
      <c r="A5" s="181" t="s">
        <v>173</v>
      </c>
      <c r="B5" s="181"/>
      <c r="C5" s="181"/>
      <c r="D5" s="181"/>
      <c r="E5" s="181"/>
      <c r="F5" s="181"/>
      <c r="G5" s="181"/>
    </row>
    <row r="6" spans="1:7" ht="12.75">
      <c r="A6" s="65"/>
      <c r="B6" s="65"/>
      <c r="C6" s="65"/>
      <c r="D6" s="65"/>
      <c r="E6" s="65"/>
      <c r="F6" s="65"/>
      <c r="G6" s="65"/>
    </row>
    <row r="7" spans="1:7" ht="12.75">
      <c r="A7" s="65"/>
      <c r="B7" s="65"/>
      <c r="C7" s="65"/>
      <c r="D7" s="65"/>
      <c r="E7" s="65"/>
      <c r="F7" s="65"/>
      <c r="G7" s="65"/>
    </row>
    <row r="8" spans="1:7" ht="13.5" thickBot="1">
      <c r="A8" s="65"/>
      <c r="B8" s="65"/>
      <c r="C8" s="65"/>
      <c r="D8" s="65"/>
      <c r="E8" s="65"/>
      <c r="F8" s="65"/>
      <c r="G8" s="82"/>
    </row>
    <row r="9" spans="1:7" ht="12.75">
      <c r="A9" s="191" t="s">
        <v>168</v>
      </c>
      <c r="B9" s="193" t="s">
        <v>169</v>
      </c>
      <c r="C9" s="195" t="s">
        <v>170</v>
      </c>
      <c r="D9" s="195"/>
      <c r="E9" s="195"/>
      <c r="F9" s="195"/>
      <c r="G9" s="196" t="s">
        <v>112</v>
      </c>
    </row>
    <row r="10" spans="1:7" ht="12.75">
      <c r="A10" s="192"/>
      <c r="B10" s="194"/>
      <c r="C10" s="83">
        <v>2014</v>
      </c>
      <c r="D10" s="83">
        <v>2015</v>
      </c>
      <c r="E10" s="83">
        <v>2016</v>
      </c>
      <c r="F10" s="84" t="s">
        <v>172</v>
      </c>
      <c r="G10" s="197"/>
    </row>
    <row r="11" spans="1:7" ht="12.75">
      <c r="A11" s="85" t="s">
        <v>171</v>
      </c>
      <c r="B11" s="85" t="s">
        <v>171</v>
      </c>
      <c r="C11" s="85" t="s">
        <v>171</v>
      </c>
      <c r="D11" s="85" t="s">
        <v>171</v>
      </c>
      <c r="E11" s="85" t="s">
        <v>171</v>
      </c>
      <c r="F11" s="85" t="s">
        <v>171</v>
      </c>
      <c r="G11" s="85" t="s">
        <v>171</v>
      </c>
    </row>
    <row r="12" spans="1:7" ht="12.75">
      <c r="A12" s="198"/>
      <c r="B12" s="177"/>
      <c r="C12" s="177"/>
      <c r="D12" s="177"/>
      <c r="E12" s="177"/>
      <c r="F12" s="177"/>
      <c r="G12" s="177"/>
    </row>
    <row r="13" spans="1:7" ht="12.75">
      <c r="A13" s="198"/>
      <c r="B13" s="177"/>
      <c r="C13" s="177"/>
      <c r="D13" s="177"/>
      <c r="E13" s="177"/>
      <c r="F13" s="177"/>
      <c r="G13" s="177"/>
    </row>
  </sheetData>
  <sheetProtection/>
  <mergeCells count="12">
    <mergeCell ref="F12:F13"/>
    <mergeCell ref="G12:G13"/>
    <mergeCell ref="A5:G5"/>
    <mergeCell ref="A9:A10"/>
    <mergeCell ref="B9:B10"/>
    <mergeCell ref="C9:F9"/>
    <mergeCell ref="G9:G10"/>
    <mergeCell ref="A12:A13"/>
    <mergeCell ref="B12:B13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Zalabaksa Körjegyzőség</cp:lastModifiedBy>
  <cp:lastPrinted>2014-09-17T09:20:07Z</cp:lastPrinted>
  <dcterms:created xsi:type="dcterms:W3CDTF">2007-03-26T12:02:37Z</dcterms:created>
  <dcterms:modified xsi:type="dcterms:W3CDTF">2014-09-18T13:44:22Z</dcterms:modified>
  <cp:category/>
  <cp:version/>
  <cp:contentType/>
  <cp:contentStatus/>
</cp:coreProperties>
</file>