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<sst xmlns="http://schemas.openxmlformats.org/spreadsheetml/2006/main" count="123" uniqueCount="84">
  <si>
    <t>2. számú melléklet</t>
  </si>
  <si>
    <t>Megnevezés</t>
  </si>
  <si>
    <t>Iparűzési adó</t>
  </si>
  <si>
    <t>Magánszem. kommunális adója</t>
  </si>
  <si>
    <t>Idegenforgalmi adó</t>
  </si>
  <si>
    <t>Helyi adók összesen:</t>
  </si>
  <si>
    <t xml:space="preserve">Pótlék, bírság                  </t>
  </si>
  <si>
    <t>Gépjárműadó</t>
  </si>
  <si>
    <t>Átengedett adó összesen:</t>
  </si>
  <si>
    <t>Fizikoterápia</t>
  </si>
  <si>
    <t>Őrségi orvosi ügyelet</t>
  </si>
  <si>
    <t>Társ Önkorm. működési finanszírozása</t>
  </si>
  <si>
    <t>Ingatlankezelés</t>
  </si>
  <si>
    <t>Város- és községgazdálkodás szolgáltatás</t>
  </si>
  <si>
    <t>Háziorvosi szolgálat</t>
  </si>
  <si>
    <t>Temetkezés és ehhez kapcsolódó szolgáltatás</t>
  </si>
  <si>
    <t>Máshová nem sorolt egyéb szolgáltatás</t>
  </si>
  <si>
    <t>Intézményi működési bevétel</t>
  </si>
  <si>
    <t>Kamatbevétel</t>
  </si>
  <si>
    <t>Koncessziós bevétel</t>
  </si>
  <si>
    <t>BEVÉTEL MINDÖSSZESEN:</t>
  </si>
  <si>
    <t>Talajterhelési díj</t>
  </si>
  <si>
    <t>Tanyagondnoki szolgálat</t>
  </si>
  <si>
    <t>Ügyelet, család és növédelem</t>
  </si>
  <si>
    <t>Család és növédelem</t>
  </si>
  <si>
    <t>Fizikoterápiás szolgáltatás</t>
  </si>
  <si>
    <t>Háziorvosi ügyeleti ellátás, egyéb szolgáltatás</t>
  </si>
  <si>
    <t>%</t>
  </si>
  <si>
    <t>Szociális és gyermekjóléti feladatok támogatása</t>
  </si>
  <si>
    <t>Települési nyilvános könyvtárak feladat támogatása</t>
  </si>
  <si>
    <t>Működési célú pénzeszköz átvétel összesen önkormányzat:</t>
  </si>
  <si>
    <t>Intézményi étkeztetési bevétel</t>
  </si>
  <si>
    <t xml:space="preserve">költségvetési bevételeinek előirányzatai és teljesítése  </t>
  </si>
  <si>
    <t>Általános önkormányzati feladatok támogatása</t>
  </si>
  <si>
    <t>Feladat finanszírozási támogatások összesen:</t>
  </si>
  <si>
    <t>OEP átvett pénzeszköz</t>
  </si>
  <si>
    <t xml:space="preserve">Pénzforgalom nélküli bev. – pénzmaradvány </t>
  </si>
  <si>
    <t>Őriszentpéteri Közös Önkormányzati Hivatal</t>
  </si>
  <si>
    <t>Közvetített szolgáltatás</t>
  </si>
  <si>
    <t>Intézményi működési bevételek:</t>
  </si>
  <si>
    <t>Munkaügyes pénzeszköz átvétel</t>
  </si>
  <si>
    <t>Működési célú pénzeszköz átvétel összesen KÖH:</t>
  </si>
  <si>
    <t>Művelődési Ház és Városi Könyvtár</t>
  </si>
  <si>
    <t>Bérleti díj bevétele</t>
  </si>
  <si>
    <t>ÖNKORMÁNYZAT BEVÉTEL MINDÖSSZESEN:</t>
  </si>
  <si>
    <t>-</t>
  </si>
  <si>
    <t>Önkormányzati feladatok:</t>
  </si>
  <si>
    <t>Óvodai feladatellátás támogatása személyi és működési</t>
  </si>
  <si>
    <t>Múködési célú kiegészítő állami támogatások</t>
  </si>
  <si>
    <t>Elszámolásból származó bevételek</t>
  </si>
  <si>
    <t>Munkaügyes és közfoglalkoztatási támogatás</t>
  </si>
  <si>
    <t>Rendkívüli GYVT Erzsébet utalvány bevétele</t>
  </si>
  <si>
    <t>Szűrővizsgálat szervezés támogatása</t>
  </si>
  <si>
    <t>Háziorvosi szolgálat támogatása</t>
  </si>
  <si>
    <t>ŐTKT ingatlaneladás bevétele</t>
  </si>
  <si>
    <t>Háztartásoktól átvett pénzeszközök</t>
  </si>
  <si>
    <t>Felhalmozási célú pée. átvétel összesen önkormányzat:</t>
  </si>
  <si>
    <t>Egyéb működési bevétel hirdetés</t>
  </si>
  <si>
    <t>Építési hitel visszafizetés</t>
  </si>
  <si>
    <t>ÁH-n belüli megelőlegezések</t>
  </si>
  <si>
    <t>Igazgatási szolgáltatás</t>
  </si>
  <si>
    <t>Közhatalmi bevételek</t>
  </si>
  <si>
    <t>Egyéb működési bevétel</t>
  </si>
  <si>
    <t>Népszavazáshoz átvett pénzeszköz</t>
  </si>
  <si>
    <t>Őriszentpéter Város Önkormányzata 2017. évi</t>
  </si>
  <si>
    <t>(adatok Ft-ban)</t>
  </si>
  <si>
    <t>2017. évi elöirányzatok</t>
  </si>
  <si>
    <t>2017. évi mód.elöirány.</t>
  </si>
  <si>
    <t>2017. évi teljesítés</t>
  </si>
  <si>
    <t>Felhalmozási célú önkormányzati állami támogatás</t>
  </si>
  <si>
    <t>Őriszentpéteri Önkormányzati Konyha</t>
  </si>
  <si>
    <t>Konyhai intézményi bevételek</t>
  </si>
  <si>
    <t>Áfa visszaigénylés projekt után</t>
  </si>
  <si>
    <t>Egyéb fejezeti támogatások Diákmunka</t>
  </si>
  <si>
    <t>Egyéb fejezeti támogatások Hungaricum pályázat</t>
  </si>
  <si>
    <t>Közfoglalkoztatási támogatás</t>
  </si>
  <si>
    <t>EU TOP támogatás Óvoda</t>
  </si>
  <si>
    <t>EU TOP támogatás Vadászati kiállítás</t>
  </si>
  <si>
    <t>EU TOP támogatás Belvízelvezetés</t>
  </si>
  <si>
    <t>EU Interreg támogatás parkerdő</t>
  </si>
  <si>
    <t>Egyéb közhatalmi bevételek, igazgatási díj</t>
  </si>
  <si>
    <t>Felhalmozási bevételek eszköz eladás gázkazán</t>
  </si>
  <si>
    <t>Termőföld bérbeadásából származó szja befizetés</t>
  </si>
  <si>
    <t>Takarítás finanszírozás KÖH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</si>
</sst>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0.0"/>
    <numFmt numFmtId="168" formatCode="#,##0_ ;\-#,##0\ "/>
  </numFmts>
  <fonts count="43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165" fontId="2" fillId="0" borderId="0" xfId="40" applyNumberFormat="1" applyFont="1" applyAlignment="1">
      <alignment horizontal="left"/>
    </xf>
    <xf numFmtId="165" fontId="3" fillId="0" borderId="0" xfId="4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2" fillId="0" borderId="0" xfId="40" applyNumberFormat="1" applyFont="1" applyAlignment="1">
      <alignment/>
    </xf>
    <xf numFmtId="165" fontId="2" fillId="0" borderId="0" xfId="4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165" fontId="1" fillId="0" borderId="0" xfId="40" applyNumberFormat="1" applyFont="1" applyAlignment="1">
      <alignment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165" fontId="3" fillId="0" borderId="12" xfId="40" applyNumberFormat="1" applyFont="1" applyBorder="1" applyAlignment="1">
      <alignment horizontal="center"/>
    </xf>
    <xf numFmtId="165" fontId="3" fillId="0" borderId="0" xfId="40" applyNumberFormat="1" applyFont="1" applyBorder="1" applyAlignment="1">
      <alignment horizontal="center" wrapText="1"/>
    </xf>
    <xf numFmtId="165" fontId="3" fillId="0" borderId="13" xfId="4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68" fontId="3" fillId="0" borderId="0" xfId="4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3" fillId="0" borderId="0" xfId="40" applyNumberFormat="1" applyFont="1" applyAlignment="1">
      <alignment horizontal="center"/>
    </xf>
    <xf numFmtId="165" fontId="1" fillId="0" borderId="10" xfId="40" applyNumberFormat="1" applyFont="1" applyBorder="1" applyAlignment="1">
      <alignment horizontal="right" vertical="top" wrapText="1"/>
    </xf>
    <xf numFmtId="168" fontId="6" fillId="0" borderId="10" xfId="40" applyNumberFormat="1" applyFont="1" applyBorder="1" applyAlignment="1">
      <alignment horizontal="center"/>
    </xf>
    <xf numFmtId="165" fontId="6" fillId="0" borderId="10" xfId="40" applyNumberFormat="1" applyFont="1" applyBorder="1" applyAlignment="1">
      <alignment horizontal="right" vertical="top" wrapText="1"/>
    </xf>
    <xf numFmtId="165" fontId="6" fillId="0" borderId="10" xfId="40" applyNumberFormat="1" applyFont="1" applyBorder="1" applyAlignment="1">
      <alignment horizontal="right" vertical="top" wrapText="1"/>
    </xf>
    <xf numFmtId="168" fontId="6" fillId="0" borderId="10" xfId="4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5" fontId="3" fillId="0" borderId="10" xfId="40" applyNumberFormat="1" applyFont="1" applyBorder="1" applyAlignment="1">
      <alignment horizontal="center" wrapText="1"/>
    </xf>
    <xf numFmtId="165" fontId="7" fillId="0" borderId="10" xfId="40" applyNumberFormat="1" applyFont="1" applyBorder="1" applyAlignment="1">
      <alignment horizontal="center" wrapText="1"/>
    </xf>
    <xf numFmtId="165" fontId="3" fillId="0" borderId="12" xfId="40" applyNumberFormat="1" applyFont="1" applyBorder="1" applyAlignment="1">
      <alignment horizontal="center" wrapText="1"/>
    </xf>
    <xf numFmtId="165" fontId="3" fillId="0" borderId="13" xfId="4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="115" zoomScaleNormal="115" zoomScalePageLayoutView="0" workbookViewId="0" topLeftCell="A88">
      <selection activeCell="F103" sqref="F103"/>
    </sheetView>
  </sheetViews>
  <sheetFormatPr defaultColWidth="9.00390625" defaultRowHeight="12.75"/>
  <cols>
    <col min="1" max="1" width="2.625" style="8" customWidth="1"/>
    <col min="2" max="2" width="52.75390625" style="8" customWidth="1"/>
    <col min="3" max="3" width="13.25390625" style="3" customWidth="1"/>
    <col min="4" max="4" width="15.875" style="8" customWidth="1"/>
    <col min="5" max="5" width="13.875" style="8" customWidth="1"/>
    <col min="6" max="6" width="5.25390625" style="39" customWidth="1"/>
    <col min="7" max="7" width="14.75390625" style="8" customWidth="1"/>
    <col min="8" max="9" width="11.375" style="8" customWidth="1"/>
    <col min="10" max="16384" width="9.125" style="8" customWidth="1"/>
  </cols>
  <sheetData>
    <row r="1" spans="3:7" ht="15.75">
      <c r="C1" s="14"/>
      <c r="D1" s="45"/>
      <c r="E1" s="14"/>
      <c r="F1" s="34" t="s">
        <v>0</v>
      </c>
      <c r="G1" s="9"/>
    </row>
    <row r="2" spans="1:7" ht="16.5" customHeight="1">
      <c r="A2" s="1"/>
      <c r="F2" s="35"/>
      <c r="G2" s="9"/>
    </row>
    <row r="3" spans="1:7" ht="21" customHeight="1">
      <c r="A3" s="53" t="s">
        <v>64</v>
      </c>
      <c r="B3" s="53"/>
      <c r="C3" s="53"/>
      <c r="D3" s="53"/>
      <c r="E3" s="53"/>
      <c r="F3" s="53"/>
      <c r="G3" s="9"/>
    </row>
    <row r="4" spans="1:7" ht="18.75" customHeight="1">
      <c r="A4" s="53" t="s">
        <v>32</v>
      </c>
      <c r="B4" s="53"/>
      <c r="C4" s="53"/>
      <c r="D4" s="53"/>
      <c r="E4" s="53"/>
      <c r="F4" s="53"/>
      <c r="G4" s="9"/>
    </row>
    <row r="5" spans="2:7" ht="18.75">
      <c r="B5" s="12"/>
      <c r="C5" s="13"/>
      <c r="D5" s="46"/>
      <c r="E5" s="13"/>
      <c r="F5" s="36"/>
      <c r="G5" s="9"/>
    </row>
    <row r="6" spans="2:7" ht="18.75">
      <c r="B6" s="12"/>
      <c r="C6" s="13"/>
      <c r="D6" s="46"/>
      <c r="E6" s="13"/>
      <c r="F6" s="36"/>
      <c r="G6" s="9"/>
    </row>
    <row r="7" spans="1:7" ht="15.75">
      <c r="A7" s="21"/>
      <c r="D7" s="9"/>
      <c r="E7" s="9"/>
      <c r="F7" s="37"/>
      <c r="G7" s="9"/>
    </row>
    <row r="8" spans="1:7" ht="15.75">
      <c r="A8" s="21" t="s">
        <v>46</v>
      </c>
      <c r="B8" s="2"/>
      <c r="C8" s="18"/>
      <c r="D8" s="18"/>
      <c r="E8" s="18"/>
      <c r="F8" s="38" t="s">
        <v>65</v>
      </c>
      <c r="G8" s="9"/>
    </row>
    <row r="9" spans="1:7" s="25" customFormat="1" ht="15.75" customHeight="1">
      <c r="A9" s="47"/>
      <c r="B9" s="48" t="s">
        <v>1</v>
      </c>
      <c r="C9" s="51" t="s">
        <v>66</v>
      </c>
      <c r="D9" s="51" t="s">
        <v>67</v>
      </c>
      <c r="E9" s="51" t="s">
        <v>68</v>
      </c>
      <c r="F9" s="22"/>
      <c r="G9" s="23"/>
    </row>
    <row r="10" spans="1:7" s="25" customFormat="1" ht="15.75">
      <c r="A10" s="47"/>
      <c r="B10" s="48"/>
      <c r="C10" s="52"/>
      <c r="D10" s="52"/>
      <c r="E10" s="52"/>
      <c r="F10" s="24" t="s">
        <v>27</v>
      </c>
      <c r="G10" s="23"/>
    </row>
    <row r="11" spans="1:6" ht="15.75">
      <c r="A11" s="5"/>
      <c r="B11" s="15" t="s">
        <v>33</v>
      </c>
      <c r="C11" s="40">
        <v>139378404</v>
      </c>
      <c r="D11" s="40">
        <v>140528645</v>
      </c>
      <c r="E11" s="40">
        <v>140528645</v>
      </c>
      <c r="F11" s="41">
        <f aca="true" t="shared" si="0" ref="F11:F67">E11/D11*100</f>
        <v>100</v>
      </c>
    </row>
    <row r="12" spans="1:6" ht="15.75">
      <c r="A12" s="5"/>
      <c r="B12" s="15" t="s">
        <v>47</v>
      </c>
      <c r="C12" s="40">
        <v>43630277</v>
      </c>
      <c r="D12" s="40">
        <v>48494036</v>
      </c>
      <c r="E12" s="40">
        <v>48494036</v>
      </c>
      <c r="F12" s="41">
        <f t="shared" si="0"/>
        <v>100</v>
      </c>
    </row>
    <row r="13" spans="1:6" ht="15.75">
      <c r="A13" s="5"/>
      <c r="B13" s="15" t="s">
        <v>28</v>
      </c>
      <c r="C13" s="40">
        <v>23562801</v>
      </c>
      <c r="D13" s="40">
        <v>21752437</v>
      </c>
      <c r="E13" s="40">
        <v>21752437</v>
      </c>
      <c r="F13" s="41">
        <f t="shared" si="0"/>
        <v>100</v>
      </c>
    </row>
    <row r="14" spans="1:6" ht="15.75">
      <c r="A14" s="5"/>
      <c r="B14" s="15" t="s">
        <v>29</v>
      </c>
      <c r="C14" s="40">
        <v>1357740</v>
      </c>
      <c r="D14" s="40">
        <v>1509192</v>
      </c>
      <c r="E14" s="40">
        <v>1509192</v>
      </c>
      <c r="F14" s="41">
        <f t="shared" si="0"/>
        <v>100</v>
      </c>
    </row>
    <row r="15" spans="1:6" ht="15.75">
      <c r="A15" s="5"/>
      <c r="B15" s="15" t="s">
        <v>48</v>
      </c>
      <c r="C15" s="40">
        <v>0</v>
      </c>
      <c r="D15" s="40">
        <v>4935494</v>
      </c>
      <c r="E15" s="40">
        <v>4935494</v>
      </c>
      <c r="F15" s="41">
        <f t="shared" si="0"/>
        <v>100</v>
      </c>
    </row>
    <row r="16" spans="1:6" ht="15.75">
      <c r="A16" s="5"/>
      <c r="B16" s="15" t="s">
        <v>49</v>
      </c>
      <c r="C16" s="40">
        <v>0</v>
      </c>
      <c r="D16" s="40">
        <v>321428</v>
      </c>
      <c r="E16" s="40">
        <v>321428</v>
      </c>
      <c r="F16" s="41">
        <f t="shared" si="0"/>
        <v>100</v>
      </c>
    </row>
    <row r="17" spans="1:6" ht="15.75">
      <c r="A17" s="5"/>
      <c r="B17" s="16" t="s">
        <v>34</v>
      </c>
      <c r="C17" s="42">
        <f>SUM(C11:C16)</f>
        <v>207929222</v>
      </c>
      <c r="D17" s="42">
        <f>SUM(D11:D16)</f>
        <v>217541232</v>
      </c>
      <c r="E17" s="42">
        <f>SUM(E11:E16)</f>
        <v>217541232</v>
      </c>
      <c r="F17" s="41">
        <f t="shared" si="0"/>
        <v>100</v>
      </c>
    </row>
    <row r="18" spans="1:6" s="29" customFormat="1" ht="15.75">
      <c r="A18" s="5"/>
      <c r="B18" s="16" t="s">
        <v>69</v>
      </c>
      <c r="C18" s="42">
        <v>0</v>
      </c>
      <c r="D18" s="42">
        <v>0</v>
      </c>
      <c r="E18" s="42">
        <v>0</v>
      </c>
      <c r="F18" s="41" t="s">
        <v>45</v>
      </c>
    </row>
    <row r="19" spans="1:6" ht="17.25" customHeight="1">
      <c r="A19" s="5"/>
      <c r="B19" s="15" t="s">
        <v>50</v>
      </c>
      <c r="C19" s="40">
        <v>3008050</v>
      </c>
      <c r="D19" s="40">
        <v>12399716</v>
      </c>
      <c r="E19" s="40">
        <v>12399716</v>
      </c>
      <c r="F19" s="41">
        <f t="shared" si="0"/>
        <v>100</v>
      </c>
    </row>
    <row r="20" spans="1:6" ht="15.75">
      <c r="A20" s="5"/>
      <c r="B20" s="15" t="s">
        <v>51</v>
      </c>
      <c r="C20" s="40">
        <v>0</v>
      </c>
      <c r="D20" s="40">
        <v>158500</v>
      </c>
      <c r="E20" s="40">
        <v>158500</v>
      </c>
      <c r="F20" s="41">
        <f t="shared" si="0"/>
        <v>100</v>
      </c>
    </row>
    <row r="21" spans="1:6" ht="15.75">
      <c r="A21" s="5"/>
      <c r="B21" s="15" t="s">
        <v>73</v>
      </c>
      <c r="C21" s="40">
        <v>0</v>
      </c>
      <c r="D21" s="40">
        <v>370759</v>
      </c>
      <c r="E21" s="40">
        <v>370759</v>
      </c>
      <c r="F21" s="41">
        <f t="shared" si="0"/>
        <v>100</v>
      </c>
    </row>
    <row r="22" spans="1:6" ht="15.75">
      <c r="A22" s="5"/>
      <c r="B22" s="15" t="s">
        <v>74</v>
      </c>
      <c r="C22" s="40">
        <v>0</v>
      </c>
      <c r="D22" s="40">
        <v>1985783</v>
      </c>
      <c r="E22" s="40">
        <v>1985783</v>
      </c>
      <c r="F22" s="41">
        <f t="shared" si="0"/>
        <v>100</v>
      </c>
    </row>
    <row r="23" spans="1:6" ht="15.75">
      <c r="A23" s="5"/>
      <c r="B23" s="15" t="s">
        <v>83</v>
      </c>
      <c r="C23" s="40">
        <v>0</v>
      </c>
      <c r="D23" s="40">
        <v>1555500</v>
      </c>
      <c r="E23" s="40">
        <v>1555500</v>
      </c>
      <c r="F23" s="41">
        <f t="shared" si="0"/>
        <v>100</v>
      </c>
    </row>
    <row r="24" spans="1:6" ht="15.75">
      <c r="A24" s="5"/>
      <c r="B24" s="15" t="s">
        <v>52</v>
      </c>
      <c r="C24" s="40">
        <v>0</v>
      </c>
      <c r="D24" s="40"/>
      <c r="E24" s="40"/>
      <c r="F24" s="41" t="s">
        <v>45</v>
      </c>
    </row>
    <row r="25" spans="1:6" ht="31.5">
      <c r="A25" s="5"/>
      <c r="B25" s="16" t="s">
        <v>30</v>
      </c>
      <c r="C25" s="42">
        <f>SUM(C19:C24)</f>
        <v>3008050</v>
      </c>
      <c r="D25" s="42">
        <f>SUM(D19:D24)</f>
        <v>16470258</v>
      </c>
      <c r="E25" s="42">
        <f>SUM(E19:E24)</f>
        <v>16470258</v>
      </c>
      <c r="F25" s="41">
        <f t="shared" si="0"/>
        <v>100</v>
      </c>
    </row>
    <row r="26" spans="1:6" ht="15.75">
      <c r="A26" s="6"/>
      <c r="B26" s="15" t="s">
        <v>24</v>
      </c>
      <c r="C26" s="40">
        <v>4189000</v>
      </c>
      <c r="D26" s="40">
        <v>4336800</v>
      </c>
      <c r="E26" s="40">
        <v>4336800</v>
      </c>
      <c r="F26" s="41">
        <f t="shared" si="0"/>
        <v>100</v>
      </c>
    </row>
    <row r="27" spans="1:6" s="29" customFormat="1" ht="15.75">
      <c r="A27" s="6"/>
      <c r="B27" s="15" t="s">
        <v>26</v>
      </c>
      <c r="C27" s="40">
        <v>14215500</v>
      </c>
      <c r="D27" s="40">
        <v>14627200</v>
      </c>
      <c r="E27" s="40">
        <v>14627200</v>
      </c>
      <c r="F27" s="41">
        <f t="shared" si="0"/>
        <v>100</v>
      </c>
    </row>
    <row r="28" spans="1:6" ht="15.75">
      <c r="A28" s="6"/>
      <c r="B28" s="15" t="s">
        <v>53</v>
      </c>
      <c r="C28" s="40">
        <v>6296000</v>
      </c>
      <c r="D28" s="40">
        <v>6200600</v>
      </c>
      <c r="E28" s="40">
        <v>6200600</v>
      </c>
      <c r="F28" s="41">
        <f t="shared" si="0"/>
        <v>100</v>
      </c>
    </row>
    <row r="29" spans="1:6" ht="15.75">
      <c r="A29" s="6"/>
      <c r="B29" s="16" t="s">
        <v>35</v>
      </c>
      <c r="C29" s="42">
        <f>SUM(C26:C28)</f>
        <v>24700500</v>
      </c>
      <c r="D29" s="42">
        <f>SUM(D26:D28)</f>
        <v>25164600</v>
      </c>
      <c r="E29" s="42">
        <f>SUM(E26:E28)</f>
        <v>25164600</v>
      </c>
      <c r="F29" s="41">
        <f t="shared" si="0"/>
        <v>100</v>
      </c>
    </row>
    <row r="30" spans="1:6" ht="15.75">
      <c r="A30" s="30"/>
      <c r="B30" s="20" t="s">
        <v>54</v>
      </c>
      <c r="C30" s="40">
        <v>556744</v>
      </c>
      <c r="D30" s="40">
        <v>556744</v>
      </c>
      <c r="E30" s="40">
        <v>556744</v>
      </c>
      <c r="F30" s="41">
        <f t="shared" si="0"/>
        <v>100</v>
      </c>
    </row>
    <row r="31" spans="1:6" ht="15.75">
      <c r="A31" s="30"/>
      <c r="B31" s="20" t="s">
        <v>75</v>
      </c>
      <c r="C31" s="40">
        <v>0</v>
      </c>
      <c r="D31" s="40">
        <v>8846160</v>
      </c>
      <c r="E31" s="40">
        <v>8846160</v>
      </c>
      <c r="F31" s="41">
        <f t="shared" si="0"/>
        <v>100</v>
      </c>
    </row>
    <row r="32" spans="1:6" ht="15.75">
      <c r="A32" s="30"/>
      <c r="B32" s="20" t="s">
        <v>76</v>
      </c>
      <c r="C32" s="40"/>
      <c r="D32" s="40">
        <v>34996611</v>
      </c>
      <c r="E32" s="40">
        <v>34996611</v>
      </c>
      <c r="F32" s="41">
        <f t="shared" si="0"/>
        <v>100</v>
      </c>
    </row>
    <row r="33" spans="1:6" ht="15.75">
      <c r="A33" s="30"/>
      <c r="B33" s="20" t="s">
        <v>77</v>
      </c>
      <c r="C33" s="40"/>
      <c r="D33" s="40">
        <v>59827923</v>
      </c>
      <c r="E33" s="40">
        <v>59827923</v>
      </c>
      <c r="F33" s="41">
        <f t="shared" si="0"/>
        <v>100</v>
      </c>
    </row>
    <row r="34" spans="1:6" ht="15.75">
      <c r="A34" s="30"/>
      <c r="B34" s="20" t="s">
        <v>78</v>
      </c>
      <c r="C34" s="40"/>
      <c r="D34" s="40">
        <v>96300000</v>
      </c>
      <c r="E34" s="40">
        <v>96300000</v>
      </c>
      <c r="F34" s="41">
        <f t="shared" si="0"/>
        <v>100</v>
      </c>
    </row>
    <row r="35" spans="1:6" ht="15.75">
      <c r="A35" s="30"/>
      <c r="B35" s="20" t="s">
        <v>79</v>
      </c>
      <c r="C35" s="40"/>
      <c r="D35" s="40">
        <v>31745821</v>
      </c>
      <c r="E35" s="40">
        <v>31745821</v>
      </c>
      <c r="F35" s="41">
        <f t="shared" si="0"/>
        <v>100</v>
      </c>
    </row>
    <row r="36" spans="1:6" s="29" customFormat="1" ht="15.75">
      <c r="A36" s="30"/>
      <c r="B36" s="20" t="s">
        <v>55</v>
      </c>
      <c r="C36" s="40">
        <v>0</v>
      </c>
      <c r="D36" s="40">
        <v>690000</v>
      </c>
      <c r="E36" s="40">
        <v>600000</v>
      </c>
      <c r="F36" s="41">
        <f t="shared" si="0"/>
        <v>86.95652173913044</v>
      </c>
    </row>
    <row r="37" spans="1:6" ht="31.5">
      <c r="A37" s="5"/>
      <c r="B37" s="16" t="s">
        <v>56</v>
      </c>
      <c r="C37" s="42">
        <f>SUM(C30:C36)</f>
        <v>556744</v>
      </c>
      <c r="D37" s="42">
        <f>SUM(D30:D36)</f>
        <v>232963259</v>
      </c>
      <c r="E37" s="42">
        <f>SUM(E30:E36)</f>
        <v>232873259</v>
      </c>
      <c r="F37" s="41">
        <f t="shared" si="0"/>
        <v>99.96136729869494</v>
      </c>
    </row>
    <row r="38" spans="1:6" ht="15.75">
      <c r="A38" s="5"/>
      <c r="B38" s="15" t="s">
        <v>2</v>
      </c>
      <c r="C38" s="40">
        <v>30600000</v>
      </c>
      <c r="D38" s="40">
        <v>25900000</v>
      </c>
      <c r="E38" s="40">
        <v>23568483</v>
      </c>
      <c r="F38" s="41">
        <f t="shared" si="0"/>
        <v>90.99800386100387</v>
      </c>
    </row>
    <row r="39" spans="1:6" ht="15.75">
      <c r="A39" s="5"/>
      <c r="B39" s="15" t="s">
        <v>3</v>
      </c>
      <c r="C39" s="40">
        <v>4270000</v>
      </c>
      <c r="D39" s="40">
        <v>4644000</v>
      </c>
      <c r="E39" s="40">
        <v>4282642</v>
      </c>
      <c r="F39" s="41">
        <f t="shared" si="0"/>
        <v>92.21881998277347</v>
      </c>
    </row>
    <row r="40" spans="1:6" s="29" customFormat="1" ht="16.5" customHeight="1">
      <c r="A40" s="5"/>
      <c r="B40" s="15" t="s">
        <v>4</v>
      </c>
      <c r="C40" s="40">
        <v>3460000</v>
      </c>
      <c r="D40" s="40">
        <v>2545000</v>
      </c>
      <c r="E40" s="40">
        <v>2469350</v>
      </c>
      <c r="F40" s="41">
        <f t="shared" si="0"/>
        <v>97.02750491159135</v>
      </c>
    </row>
    <row r="41" spans="1:6" ht="15.75">
      <c r="A41" s="5"/>
      <c r="B41" s="16" t="s">
        <v>5</v>
      </c>
      <c r="C41" s="42">
        <f>SUM(C38:C40)</f>
        <v>38330000</v>
      </c>
      <c r="D41" s="42">
        <f>SUM(D38:D40)</f>
        <v>33089000</v>
      </c>
      <c r="E41" s="42">
        <f>SUM(E38:E40)</f>
        <v>30320475</v>
      </c>
      <c r="F41" s="41">
        <f t="shared" si="0"/>
        <v>91.63309559067969</v>
      </c>
    </row>
    <row r="42" spans="1:6" ht="15.75">
      <c r="A42" s="5"/>
      <c r="B42" s="17" t="s">
        <v>6</v>
      </c>
      <c r="C42" s="40">
        <v>140000</v>
      </c>
      <c r="D42" s="40">
        <v>210400</v>
      </c>
      <c r="E42" s="40">
        <v>101498</v>
      </c>
      <c r="F42" s="41">
        <f t="shared" si="0"/>
        <v>48.24049429657794</v>
      </c>
    </row>
    <row r="43" spans="1:6" ht="15.75">
      <c r="A43" s="5"/>
      <c r="B43" s="15" t="s">
        <v>7</v>
      </c>
      <c r="C43" s="40">
        <v>3350000</v>
      </c>
      <c r="D43" s="40">
        <v>3363000</v>
      </c>
      <c r="E43" s="40">
        <v>3280647</v>
      </c>
      <c r="F43" s="41">
        <f t="shared" si="0"/>
        <v>97.55120428189117</v>
      </c>
    </row>
    <row r="44" spans="1:6" s="29" customFormat="1" ht="15.75">
      <c r="A44" s="5"/>
      <c r="B44" s="17" t="s">
        <v>80</v>
      </c>
      <c r="C44" s="40">
        <v>0</v>
      </c>
      <c r="D44" s="40">
        <v>6600</v>
      </c>
      <c r="E44" s="40">
        <v>6600</v>
      </c>
      <c r="F44" s="41">
        <f t="shared" si="0"/>
        <v>100</v>
      </c>
    </row>
    <row r="45" spans="1:6" s="29" customFormat="1" ht="15.75">
      <c r="A45" s="5"/>
      <c r="B45" s="17" t="s">
        <v>82</v>
      </c>
      <c r="C45" s="40"/>
      <c r="D45" s="40">
        <v>64</v>
      </c>
      <c r="E45" s="40">
        <v>64</v>
      </c>
      <c r="F45" s="41">
        <f t="shared" si="0"/>
        <v>100</v>
      </c>
    </row>
    <row r="46" spans="1:6" ht="15.75">
      <c r="A46" s="5"/>
      <c r="B46" s="17" t="s">
        <v>21</v>
      </c>
      <c r="C46" s="40">
        <v>14484</v>
      </c>
      <c r="D46" s="40">
        <v>14484</v>
      </c>
      <c r="E46" s="40">
        <v>0</v>
      </c>
      <c r="F46" s="41" t="s">
        <v>45</v>
      </c>
    </row>
    <row r="47" spans="1:6" ht="15.75">
      <c r="A47" s="5"/>
      <c r="B47" s="16" t="s">
        <v>8</v>
      </c>
      <c r="C47" s="42">
        <f>SUM(C42:C46)</f>
        <v>3504484</v>
      </c>
      <c r="D47" s="42">
        <f>SUM(D42:D46)</f>
        <v>3594548</v>
      </c>
      <c r="E47" s="42">
        <f>SUM(E42:E46)</f>
        <v>3388809</v>
      </c>
      <c r="F47" s="41">
        <f t="shared" si="0"/>
        <v>94.27635964243628</v>
      </c>
    </row>
    <row r="48" spans="1:6" ht="15.75">
      <c r="A48" s="5"/>
      <c r="B48" s="15" t="s">
        <v>9</v>
      </c>
      <c r="C48" s="40">
        <v>3609000</v>
      </c>
      <c r="D48" s="40">
        <v>3609000</v>
      </c>
      <c r="E48" s="40">
        <v>3286777</v>
      </c>
      <c r="F48" s="41">
        <f t="shared" si="0"/>
        <v>91.07168190634525</v>
      </c>
    </row>
    <row r="49" spans="1:6" ht="15.75">
      <c r="A49" s="5"/>
      <c r="B49" s="15" t="s">
        <v>10</v>
      </c>
      <c r="C49" s="40">
        <v>14952000</v>
      </c>
      <c r="D49" s="40">
        <v>14952000</v>
      </c>
      <c r="E49" s="40">
        <v>14952000</v>
      </c>
      <c r="F49" s="41">
        <f t="shared" si="0"/>
        <v>100</v>
      </c>
    </row>
    <row r="50" spans="1:6" ht="15.75">
      <c r="A50" s="5"/>
      <c r="B50" s="16" t="s">
        <v>11</v>
      </c>
      <c r="C50" s="42">
        <f>SUM(C48:C49)</f>
        <v>18561000</v>
      </c>
      <c r="D50" s="42">
        <f>SUM(D48:D49)</f>
        <v>18561000</v>
      </c>
      <c r="E50" s="42">
        <f>SUM(E48:E49)</f>
        <v>18238777</v>
      </c>
      <c r="F50" s="41">
        <f t="shared" si="0"/>
        <v>98.26397823393135</v>
      </c>
    </row>
    <row r="51" spans="1:6" ht="15.75">
      <c r="A51" s="6"/>
      <c r="B51" s="15" t="s">
        <v>31</v>
      </c>
      <c r="C51" s="40">
        <v>38000</v>
      </c>
      <c r="D51" s="40">
        <v>315408</v>
      </c>
      <c r="E51" s="40">
        <v>315408</v>
      </c>
      <c r="F51" s="41">
        <f t="shared" si="0"/>
        <v>100</v>
      </c>
    </row>
    <row r="52" spans="1:6" ht="15.75">
      <c r="A52" s="6"/>
      <c r="B52" s="15" t="s">
        <v>12</v>
      </c>
      <c r="C52" s="40">
        <v>3900000</v>
      </c>
      <c r="D52" s="40">
        <v>9756317</v>
      </c>
      <c r="E52" s="40">
        <v>9042465</v>
      </c>
      <c r="F52" s="41">
        <f t="shared" si="0"/>
        <v>92.68318157353845</v>
      </c>
    </row>
    <row r="53" spans="1:6" s="29" customFormat="1" ht="15.75">
      <c r="A53" s="6"/>
      <c r="B53" s="15" t="s">
        <v>13</v>
      </c>
      <c r="C53" s="40">
        <v>363000</v>
      </c>
      <c r="D53" s="40">
        <v>3975187</v>
      </c>
      <c r="E53" s="40">
        <v>3975187</v>
      </c>
      <c r="F53" s="41">
        <f t="shared" si="0"/>
        <v>100</v>
      </c>
    </row>
    <row r="54" spans="1:6" ht="15.75">
      <c r="A54" s="6"/>
      <c r="B54" s="15" t="s">
        <v>14</v>
      </c>
      <c r="C54" s="40">
        <v>750000</v>
      </c>
      <c r="D54" s="40">
        <v>750000</v>
      </c>
      <c r="E54" s="40">
        <v>240000</v>
      </c>
      <c r="F54" s="41">
        <f t="shared" si="0"/>
        <v>32</v>
      </c>
    </row>
    <row r="55" spans="1:6" ht="15.75">
      <c r="A55" s="6"/>
      <c r="B55" s="15" t="s">
        <v>25</v>
      </c>
      <c r="C55" s="40">
        <v>355000</v>
      </c>
      <c r="D55" s="40">
        <v>373939</v>
      </c>
      <c r="E55" s="40">
        <v>373939</v>
      </c>
      <c r="F55" s="41">
        <f t="shared" si="0"/>
        <v>100</v>
      </c>
    </row>
    <row r="56" spans="1:6" ht="15.75">
      <c r="A56" s="6"/>
      <c r="B56" s="15" t="s">
        <v>15</v>
      </c>
      <c r="C56" s="40">
        <v>20000</v>
      </c>
      <c r="D56" s="40">
        <v>36000</v>
      </c>
      <c r="E56" s="40">
        <v>36000</v>
      </c>
      <c r="F56" s="41">
        <f t="shared" si="0"/>
        <v>100</v>
      </c>
    </row>
    <row r="57" spans="1:6" ht="15.75">
      <c r="A57" s="6"/>
      <c r="B57" s="15" t="s">
        <v>16</v>
      </c>
      <c r="C57" s="40">
        <v>14600000</v>
      </c>
      <c r="D57" s="40">
        <v>14600000</v>
      </c>
      <c r="E57" s="40">
        <v>14667500</v>
      </c>
      <c r="F57" s="41">
        <f t="shared" si="0"/>
        <v>100.46232876712328</v>
      </c>
    </row>
    <row r="58" spans="1:6" ht="15.75">
      <c r="A58" s="6"/>
      <c r="B58" s="15" t="s">
        <v>23</v>
      </c>
      <c r="C58" s="40">
        <v>35000</v>
      </c>
      <c r="D58" s="40">
        <v>35000</v>
      </c>
      <c r="E58" s="40">
        <v>27500</v>
      </c>
      <c r="F58" s="41">
        <f t="shared" si="0"/>
        <v>78.57142857142857</v>
      </c>
    </row>
    <row r="59" spans="1:6" ht="15.75">
      <c r="A59" s="6"/>
      <c r="B59" s="15" t="s">
        <v>22</v>
      </c>
      <c r="C59" s="40">
        <v>0</v>
      </c>
      <c r="D59" s="40">
        <v>0</v>
      </c>
      <c r="E59" s="40">
        <v>0</v>
      </c>
      <c r="F59" s="41" t="s">
        <v>45</v>
      </c>
    </row>
    <row r="60" spans="1:6" ht="15.75">
      <c r="A60" s="6"/>
      <c r="B60" s="15" t="s">
        <v>57</v>
      </c>
      <c r="C60" s="40">
        <v>0</v>
      </c>
      <c r="D60" s="40">
        <v>5000</v>
      </c>
      <c r="E60" s="40">
        <v>5000</v>
      </c>
      <c r="F60" s="41">
        <f t="shared" si="0"/>
        <v>100</v>
      </c>
    </row>
    <row r="61" spans="1:6" ht="15.75">
      <c r="A61" s="6"/>
      <c r="B61" s="16" t="s">
        <v>17</v>
      </c>
      <c r="C61" s="42">
        <f>SUM(C51:C60)</f>
        <v>20061000</v>
      </c>
      <c r="D61" s="42">
        <f>SUM(D51:D60)</f>
        <v>29846851</v>
      </c>
      <c r="E61" s="42">
        <f>SUM(E51:E60)</f>
        <v>28682999</v>
      </c>
      <c r="F61" s="41">
        <f t="shared" si="0"/>
        <v>96.10058695974327</v>
      </c>
    </row>
    <row r="62" spans="1:6" ht="15.75">
      <c r="A62" s="6"/>
      <c r="B62" s="16" t="s">
        <v>81</v>
      </c>
      <c r="C62" s="42">
        <v>0</v>
      </c>
      <c r="D62" s="42">
        <v>15748</v>
      </c>
      <c r="E62" s="42">
        <v>15748</v>
      </c>
      <c r="F62" s="41">
        <f t="shared" si="0"/>
        <v>100</v>
      </c>
    </row>
    <row r="63" spans="1:6" s="29" customFormat="1" ht="15.75">
      <c r="A63" s="6"/>
      <c r="B63" s="16" t="s">
        <v>58</v>
      </c>
      <c r="C63" s="42">
        <v>0</v>
      </c>
      <c r="D63" s="42">
        <v>0</v>
      </c>
      <c r="E63" s="42">
        <v>0</v>
      </c>
      <c r="F63" s="41" t="s">
        <v>45</v>
      </c>
    </row>
    <row r="64" spans="1:6" s="29" customFormat="1" ht="15.75">
      <c r="A64" s="6"/>
      <c r="B64" s="16" t="s">
        <v>18</v>
      </c>
      <c r="C64" s="42">
        <v>5000</v>
      </c>
      <c r="D64" s="42">
        <v>5000</v>
      </c>
      <c r="E64" s="42">
        <v>462</v>
      </c>
      <c r="F64" s="41">
        <f t="shared" si="0"/>
        <v>9.24</v>
      </c>
    </row>
    <row r="65" spans="1:6" s="29" customFormat="1" ht="15.75">
      <c r="A65" s="6"/>
      <c r="B65" s="16" t="s">
        <v>36</v>
      </c>
      <c r="C65" s="42">
        <v>56803000</v>
      </c>
      <c r="D65" s="42">
        <v>48996985</v>
      </c>
      <c r="E65" s="42">
        <v>48996985</v>
      </c>
      <c r="F65" s="41">
        <f t="shared" si="0"/>
        <v>100</v>
      </c>
    </row>
    <row r="66" spans="1:6" s="29" customFormat="1" ht="15.75">
      <c r="A66" s="6"/>
      <c r="B66" s="16" t="s">
        <v>19</v>
      </c>
      <c r="C66" s="42">
        <v>0</v>
      </c>
      <c r="D66" s="42">
        <v>46484169</v>
      </c>
      <c r="E66" s="42">
        <v>17631644</v>
      </c>
      <c r="F66" s="41">
        <f t="shared" si="0"/>
        <v>37.930427453699345</v>
      </c>
    </row>
    <row r="67" spans="1:6" s="29" customFormat="1" ht="15.75">
      <c r="A67" s="6"/>
      <c r="B67" s="16" t="s">
        <v>59</v>
      </c>
      <c r="C67" s="42">
        <v>0</v>
      </c>
      <c r="D67" s="42">
        <v>8811932</v>
      </c>
      <c r="E67" s="42">
        <v>8111932</v>
      </c>
      <c r="F67" s="41">
        <f t="shared" si="0"/>
        <v>92.05622558140485</v>
      </c>
    </row>
    <row r="68" spans="1:6" s="29" customFormat="1" ht="15.75">
      <c r="A68" s="6"/>
      <c r="B68" s="16" t="s">
        <v>20</v>
      </c>
      <c r="C68" s="42">
        <f>SUM(C61:C67,C50,C47,C41,C37,C29,C25,C17:C18)</f>
        <v>373459000</v>
      </c>
      <c r="D68" s="42">
        <f>SUM(D61:D67,D50,D47,D41,D37,D29,D25,D17:D18)</f>
        <v>681544582</v>
      </c>
      <c r="E68" s="42">
        <f>SUM(E61:E67,E50,E47,E41,E37,E29,E25,E17:E18)</f>
        <v>647437180</v>
      </c>
      <c r="F68" s="41">
        <f>E68/D68*100</f>
        <v>94.99557286481371</v>
      </c>
    </row>
    <row r="69" spans="1:6" s="29" customFormat="1" ht="15.75">
      <c r="A69" s="8"/>
      <c r="B69" s="8"/>
      <c r="C69" s="10"/>
      <c r="D69" s="19"/>
      <c r="E69" s="19"/>
      <c r="F69" s="33"/>
    </row>
    <row r="70" spans="3:5" ht="15.75">
      <c r="C70" s="10"/>
      <c r="D70" s="10"/>
      <c r="E70" s="10"/>
    </row>
    <row r="71" spans="1:6" ht="15.75">
      <c r="A71" s="21" t="s">
        <v>37</v>
      </c>
      <c r="B71" s="2"/>
      <c r="C71" s="18"/>
      <c r="D71" s="18"/>
      <c r="E71" s="18"/>
      <c r="F71" s="38" t="s">
        <v>65</v>
      </c>
    </row>
    <row r="72" spans="1:6" ht="15.75" customHeight="1">
      <c r="A72" s="47"/>
      <c r="B72" s="48" t="s">
        <v>1</v>
      </c>
      <c r="C72" s="49" t="s">
        <v>66</v>
      </c>
      <c r="D72" s="49" t="s">
        <v>67</v>
      </c>
      <c r="E72" s="49" t="s">
        <v>68</v>
      </c>
      <c r="F72" s="22"/>
    </row>
    <row r="73" spans="1:6" ht="15.75" customHeight="1">
      <c r="A73" s="47"/>
      <c r="B73" s="48"/>
      <c r="C73" s="50"/>
      <c r="D73" s="50"/>
      <c r="E73" s="50"/>
      <c r="F73" s="24" t="s">
        <v>27</v>
      </c>
    </row>
    <row r="74" spans="1:6" ht="15.75">
      <c r="A74" s="5"/>
      <c r="B74" s="17" t="s">
        <v>60</v>
      </c>
      <c r="C74" s="40">
        <v>450000</v>
      </c>
      <c r="D74" s="40">
        <v>903000</v>
      </c>
      <c r="E74" s="40">
        <v>902561</v>
      </c>
      <c r="F74" s="41">
        <f aca="true" t="shared" si="1" ref="F74:F81">E74/D74*100</f>
        <v>99.95138427464009</v>
      </c>
    </row>
    <row r="75" spans="1:6" ht="15.75">
      <c r="A75" s="31"/>
      <c r="B75" s="32" t="s">
        <v>61</v>
      </c>
      <c r="C75" s="42">
        <f>SUM(C74)</f>
        <v>450000</v>
      </c>
      <c r="D75" s="42">
        <f>SUM(D74)</f>
        <v>903000</v>
      </c>
      <c r="E75" s="42">
        <f>SUM(E74)</f>
        <v>902561</v>
      </c>
      <c r="F75" s="41">
        <f t="shared" si="1"/>
        <v>99.95138427464009</v>
      </c>
    </row>
    <row r="76" spans="1:6" ht="15.75">
      <c r="A76" s="5"/>
      <c r="B76" s="26" t="s">
        <v>38</v>
      </c>
      <c r="C76" s="40">
        <v>370000</v>
      </c>
      <c r="D76" s="40">
        <v>93000</v>
      </c>
      <c r="E76" s="40">
        <v>0</v>
      </c>
      <c r="F76" s="41" t="s">
        <v>45</v>
      </c>
    </row>
    <row r="77" spans="1:6" ht="15.75">
      <c r="A77" s="5"/>
      <c r="B77" s="26" t="s">
        <v>62</v>
      </c>
      <c r="C77" s="40">
        <v>0</v>
      </c>
      <c r="D77" s="40">
        <v>101000</v>
      </c>
      <c r="E77" s="40">
        <v>100289</v>
      </c>
      <c r="F77" s="41" t="s">
        <v>45</v>
      </c>
    </row>
    <row r="78" spans="1:6" s="29" customFormat="1" ht="15.75">
      <c r="A78" s="5"/>
      <c r="B78" s="16" t="s">
        <v>39</v>
      </c>
      <c r="C78" s="42">
        <f>SUM(C76:C77)</f>
        <v>370000</v>
      </c>
      <c r="D78" s="42">
        <f>SUM(D76:D77)</f>
        <v>194000</v>
      </c>
      <c r="E78" s="42">
        <f>SUM(E76:E77)</f>
        <v>100289</v>
      </c>
      <c r="F78" s="41">
        <f t="shared" si="1"/>
        <v>51.69536082474227</v>
      </c>
    </row>
    <row r="79" spans="1:6" ht="15.75">
      <c r="A79" s="5"/>
      <c r="B79" s="15" t="s">
        <v>40</v>
      </c>
      <c r="C79" s="40">
        <v>218000</v>
      </c>
      <c r="D79" s="40">
        <v>675000</v>
      </c>
      <c r="E79" s="40">
        <v>674928</v>
      </c>
      <c r="F79" s="41">
        <f t="shared" si="1"/>
        <v>99.98933333333333</v>
      </c>
    </row>
    <row r="80" spans="1:6" ht="15.75">
      <c r="A80" s="5"/>
      <c r="B80" s="15" t="s">
        <v>63</v>
      </c>
      <c r="C80" s="40">
        <v>0</v>
      </c>
      <c r="D80" s="40">
        <v>0</v>
      </c>
      <c r="E80" s="40">
        <v>0</v>
      </c>
      <c r="F80" s="41" t="s">
        <v>45</v>
      </c>
    </row>
    <row r="81" spans="1:6" s="29" customFormat="1" ht="15.75">
      <c r="A81" s="27"/>
      <c r="B81" s="16" t="s">
        <v>41</v>
      </c>
      <c r="C81" s="42">
        <f>SUM(C79:C80)</f>
        <v>218000</v>
      </c>
      <c r="D81" s="42">
        <f>SUM(D79:D80)</f>
        <v>675000</v>
      </c>
      <c r="E81" s="42">
        <f>SUM(E79:E80)</f>
        <v>674928</v>
      </c>
      <c r="F81" s="41">
        <f t="shared" si="1"/>
        <v>99.98933333333333</v>
      </c>
    </row>
    <row r="82" spans="1:6" ht="15.75">
      <c r="A82" s="5"/>
      <c r="B82" s="16" t="s">
        <v>36</v>
      </c>
      <c r="C82" s="42">
        <v>0</v>
      </c>
      <c r="D82" s="42">
        <v>0</v>
      </c>
      <c r="E82" s="42">
        <v>0</v>
      </c>
      <c r="F82" s="41" t="s">
        <v>45</v>
      </c>
    </row>
    <row r="83" spans="1:6" s="29" customFormat="1" ht="15.75">
      <c r="A83" s="5"/>
      <c r="B83" s="16" t="s">
        <v>20</v>
      </c>
      <c r="C83" s="42">
        <f>SUM(C74,C78,C81:C82)</f>
        <v>1038000</v>
      </c>
      <c r="D83" s="42">
        <f>SUM(D74,D78,D81:D82)</f>
        <v>1772000</v>
      </c>
      <c r="E83" s="42">
        <f>SUM(E74,E78,E81:E82)</f>
        <v>1677778</v>
      </c>
      <c r="F83" s="41">
        <f>E83/D83*100</f>
        <v>94.68273137697517</v>
      </c>
    </row>
    <row r="84" spans="1:6" s="29" customFormat="1" ht="15.75">
      <c r="A84" s="9"/>
      <c r="B84" s="9"/>
      <c r="C84" s="11"/>
      <c r="D84" s="11"/>
      <c r="E84" s="11"/>
      <c r="F84" s="33"/>
    </row>
    <row r="85" spans="1:6" s="29" customFormat="1" ht="15.75">
      <c r="A85" s="9"/>
      <c r="B85" s="9"/>
      <c r="C85" s="11"/>
      <c r="D85" s="11"/>
      <c r="E85" s="11"/>
      <c r="F85" s="33"/>
    </row>
    <row r="86" spans="1:6" ht="15.75">
      <c r="A86" s="21" t="s">
        <v>42</v>
      </c>
      <c r="B86" s="2"/>
      <c r="C86" s="18"/>
      <c r="D86" s="18"/>
      <c r="E86" s="18"/>
      <c r="F86" s="38" t="s">
        <v>65</v>
      </c>
    </row>
    <row r="87" spans="1:6" ht="15.75" customHeight="1">
      <c r="A87" s="47"/>
      <c r="B87" s="48" t="s">
        <v>1</v>
      </c>
      <c r="C87" s="49" t="s">
        <v>66</v>
      </c>
      <c r="D87" s="49" t="s">
        <v>67</v>
      </c>
      <c r="E87" s="49" t="s">
        <v>68</v>
      </c>
      <c r="F87" s="22"/>
    </row>
    <row r="88" spans="1:6" ht="15.75">
      <c r="A88" s="47"/>
      <c r="B88" s="48"/>
      <c r="C88" s="50"/>
      <c r="D88" s="50"/>
      <c r="E88" s="50"/>
      <c r="F88" s="24" t="s">
        <v>27</v>
      </c>
    </row>
    <row r="89" spans="1:6" ht="15.75" customHeight="1">
      <c r="A89" s="5"/>
      <c r="B89" s="26" t="s">
        <v>43</v>
      </c>
      <c r="C89" s="40">
        <v>660000</v>
      </c>
      <c r="D89" s="40">
        <v>966588</v>
      </c>
      <c r="E89" s="40">
        <v>670800</v>
      </c>
      <c r="F89" s="41">
        <f>E89/D89*100</f>
        <v>69.3987510707768</v>
      </c>
    </row>
    <row r="90" spans="1:6" ht="15.75">
      <c r="A90" s="5"/>
      <c r="B90" s="26" t="s">
        <v>62</v>
      </c>
      <c r="C90" s="40">
        <v>0</v>
      </c>
      <c r="D90" s="40">
        <v>0</v>
      </c>
      <c r="E90" s="40">
        <v>0</v>
      </c>
      <c r="F90" s="41" t="s">
        <v>45</v>
      </c>
    </row>
    <row r="91" spans="1:6" ht="15.75">
      <c r="A91" s="5"/>
      <c r="B91" s="16" t="s">
        <v>39</v>
      </c>
      <c r="C91" s="42">
        <f>SUM(C89:C90)</f>
        <v>660000</v>
      </c>
      <c r="D91" s="42">
        <f>SUM(D89:D90)</f>
        <v>966588</v>
      </c>
      <c r="E91" s="42">
        <f>SUM(E89:E90)</f>
        <v>670800</v>
      </c>
      <c r="F91" s="41">
        <f>E91/D91*100</f>
        <v>69.3987510707768</v>
      </c>
    </row>
    <row r="92" spans="1:6" ht="15.75">
      <c r="A92" s="5"/>
      <c r="B92" s="16" t="s">
        <v>36</v>
      </c>
      <c r="C92" s="42">
        <v>0</v>
      </c>
      <c r="D92" s="42">
        <v>118015</v>
      </c>
      <c r="E92" s="42">
        <v>118015</v>
      </c>
      <c r="F92" s="41">
        <f>E92/D92*100</f>
        <v>100</v>
      </c>
    </row>
    <row r="93" spans="1:6" ht="15.75">
      <c r="A93" s="5"/>
      <c r="B93" s="16" t="s">
        <v>20</v>
      </c>
      <c r="C93" s="42">
        <f>SUM(C91:C92)</f>
        <v>660000</v>
      </c>
      <c r="D93" s="42">
        <f>SUM(D91:D92)</f>
        <v>1084603</v>
      </c>
      <c r="E93" s="42">
        <f>SUM(E91:E92)</f>
        <v>788815</v>
      </c>
      <c r="F93" s="41">
        <f>E93/D93*100</f>
        <v>72.72845455894922</v>
      </c>
    </row>
    <row r="94" spans="1:6" s="29" customFormat="1" ht="15.75">
      <c r="A94" s="28"/>
      <c r="B94" s="7"/>
      <c r="C94" s="4"/>
      <c r="D94" s="4"/>
      <c r="E94" s="4"/>
      <c r="F94" s="33"/>
    </row>
    <row r="95" spans="1:6" s="29" customFormat="1" ht="15.75">
      <c r="A95" s="28"/>
      <c r="B95" s="7"/>
      <c r="C95" s="4"/>
      <c r="D95" s="4"/>
      <c r="E95" s="4"/>
      <c r="F95" s="33"/>
    </row>
    <row r="96" spans="1:6" s="29" customFormat="1" ht="15.75">
      <c r="A96" s="21" t="s">
        <v>70</v>
      </c>
      <c r="B96" s="2"/>
      <c r="C96" s="18"/>
      <c r="D96" s="18"/>
      <c r="E96" s="18"/>
      <c r="F96" s="38" t="s">
        <v>65</v>
      </c>
    </row>
    <row r="97" spans="1:6" s="29" customFormat="1" ht="15.75">
      <c r="A97" s="47"/>
      <c r="B97" s="48" t="s">
        <v>1</v>
      </c>
      <c r="C97" s="49" t="s">
        <v>66</v>
      </c>
      <c r="D97" s="49" t="s">
        <v>67</v>
      </c>
      <c r="E97" s="49" t="s">
        <v>68</v>
      </c>
      <c r="F97" s="22"/>
    </row>
    <row r="98" spans="1:6" s="29" customFormat="1" ht="15.75">
      <c r="A98" s="47"/>
      <c r="B98" s="48"/>
      <c r="C98" s="50"/>
      <c r="D98" s="50"/>
      <c r="E98" s="50"/>
      <c r="F98" s="24" t="s">
        <v>27</v>
      </c>
    </row>
    <row r="99" spans="1:6" s="29" customFormat="1" ht="15.75">
      <c r="A99" s="5"/>
      <c r="B99" s="26" t="s">
        <v>71</v>
      </c>
      <c r="C99" s="40">
        <v>27937000</v>
      </c>
      <c r="D99" s="40">
        <v>20712952</v>
      </c>
      <c r="E99" s="40">
        <v>20152430</v>
      </c>
      <c r="F99" s="41">
        <f>E99/D99*100</f>
        <v>97.29385748588612</v>
      </c>
    </row>
    <row r="100" spans="1:6" s="29" customFormat="1" ht="15.75">
      <c r="A100" s="5"/>
      <c r="B100" s="26" t="s">
        <v>72</v>
      </c>
      <c r="C100" s="40">
        <v>5432000</v>
      </c>
      <c r="D100" s="40">
        <v>0</v>
      </c>
      <c r="E100" s="40">
        <v>0</v>
      </c>
      <c r="F100" s="41" t="s">
        <v>45</v>
      </c>
    </row>
    <row r="101" spans="1:6" s="29" customFormat="1" ht="15.75">
      <c r="A101" s="5"/>
      <c r="B101" s="16" t="s">
        <v>39</v>
      </c>
      <c r="C101" s="42">
        <f>SUM(C99:C100)</f>
        <v>33369000</v>
      </c>
      <c r="D101" s="42">
        <f>SUM(D99:D100)</f>
        <v>20712952</v>
      </c>
      <c r="E101" s="42">
        <f>SUM(E99:E100)</f>
        <v>20152430</v>
      </c>
      <c r="F101" s="41">
        <f>E101/D101*100</f>
        <v>97.29385748588612</v>
      </c>
    </row>
    <row r="102" spans="1:6" s="29" customFormat="1" ht="15.75">
      <c r="A102" s="5"/>
      <c r="B102" s="16" t="s">
        <v>36</v>
      </c>
      <c r="C102" s="42">
        <v>0</v>
      </c>
      <c r="D102" s="42">
        <v>0</v>
      </c>
      <c r="E102" s="42">
        <v>0</v>
      </c>
      <c r="F102" s="41" t="s">
        <v>45</v>
      </c>
    </row>
    <row r="103" spans="1:6" s="29" customFormat="1" ht="15.75">
      <c r="A103" s="5"/>
      <c r="B103" s="16" t="s">
        <v>20</v>
      </c>
      <c r="C103" s="42">
        <f>SUM(C101:C102)</f>
        <v>33369000</v>
      </c>
      <c r="D103" s="42">
        <f>SUM(D101:D102)</f>
        <v>20712952</v>
      </c>
      <c r="E103" s="42">
        <f>SUM(E101:E102)</f>
        <v>20152430</v>
      </c>
      <c r="F103" s="41">
        <f>E103/D103*100</f>
        <v>97.29385748588612</v>
      </c>
    </row>
    <row r="104" spans="1:6" s="29" customFormat="1" ht="15.75">
      <c r="A104" s="28"/>
      <c r="B104" s="7"/>
      <c r="C104" s="4"/>
      <c r="D104" s="4"/>
      <c r="E104" s="4"/>
      <c r="F104" s="33"/>
    </row>
    <row r="105" spans="1:6" s="29" customFormat="1" ht="15.75">
      <c r="A105" s="8"/>
      <c r="B105" s="8"/>
      <c r="C105" s="10"/>
      <c r="D105" s="10"/>
      <c r="E105" s="10"/>
      <c r="F105" s="33"/>
    </row>
    <row r="106" spans="3:6" ht="15.75">
      <c r="C106" s="18"/>
      <c r="D106" s="18"/>
      <c r="E106" s="18"/>
      <c r="F106" s="38" t="s">
        <v>65</v>
      </c>
    </row>
    <row r="107" spans="1:6" ht="15.75">
      <c r="A107" s="5"/>
      <c r="B107" s="16" t="s">
        <v>44</v>
      </c>
      <c r="C107" s="43">
        <f>SUM(C68,C83,C93,C103)</f>
        <v>408526000</v>
      </c>
      <c r="D107" s="43">
        <f>SUM(D68,D83,D93,D103)</f>
        <v>705114137</v>
      </c>
      <c r="E107" s="43">
        <f>SUM(E68,E83,E93,E103)</f>
        <v>670056203</v>
      </c>
      <c r="F107" s="44">
        <f>E107/D107*100</f>
        <v>95.02804834559714</v>
      </c>
    </row>
    <row r="111" spans="3:6" ht="15.75" customHeight="1">
      <c r="C111" s="39"/>
      <c r="F111" s="8"/>
    </row>
    <row r="112" spans="3:6" ht="15.75">
      <c r="C112" s="39"/>
      <c r="F112" s="8"/>
    </row>
  </sheetData>
  <sheetProtection/>
  <mergeCells count="22">
    <mergeCell ref="D9:D10"/>
    <mergeCell ref="E9:E10"/>
    <mergeCell ref="B87:B88"/>
    <mergeCell ref="C87:C88"/>
    <mergeCell ref="A4:F4"/>
    <mergeCell ref="A3:F3"/>
    <mergeCell ref="A9:A10"/>
    <mergeCell ref="B9:B10"/>
    <mergeCell ref="C9:C10"/>
    <mergeCell ref="A72:A73"/>
    <mergeCell ref="B72:B73"/>
    <mergeCell ref="C72:C73"/>
    <mergeCell ref="D72:D73"/>
    <mergeCell ref="E72:E73"/>
    <mergeCell ref="D87:D88"/>
    <mergeCell ref="E87:E88"/>
    <mergeCell ref="A97:A98"/>
    <mergeCell ref="B97:B98"/>
    <mergeCell ref="C97:C98"/>
    <mergeCell ref="D97:D98"/>
    <mergeCell ref="E97:E98"/>
    <mergeCell ref="A87:A8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2018-06-04T09:12:37Z</cp:lastPrinted>
  <dcterms:created xsi:type="dcterms:W3CDTF">2006-08-31T15:53:28Z</dcterms:created>
  <dcterms:modified xsi:type="dcterms:W3CDTF">2018-06-04T09:14:19Z</dcterms:modified>
  <cp:category/>
  <cp:version/>
  <cp:contentType/>
  <cp:contentStatus/>
</cp:coreProperties>
</file>