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sz.mell.2018. zárszámadás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<sst xmlns="http://schemas.openxmlformats.org/spreadsheetml/2006/main" count="116" uniqueCount="90">
  <si>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</si>
  <si>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</si>
  <si>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</si>
  <si>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</si>
  <si>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</si>
  <si>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</si>
  <si>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</si>
  <si>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</si>
  <si>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</si>
  <si>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</si>
  <si>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</si>
  <si>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</si>
  <si>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</si>
  <si>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</si>
  <si>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</si>
  <si>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</si>
  <si>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</si>
  <si>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</si>
  <si>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</si>
  <si>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</si>
  <si>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</si>
  <si>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</si>
  <si>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</si>
  <si>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</si>
  <si>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</si>
  <si>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</si>
  <si>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</si>
  <si>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</si>
  <si>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</si>
  <si>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</si>
  <si>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</si>
  <si>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</si>
  <si>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</si>
  <si>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</si>
  <si>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</si>
  <si>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</si>
  <si>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</si>
  <si>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</si>
  <si>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</si>
  <si>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</si>
  <si>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</si>
  <si>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</si>
  <si>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</si>
  <si>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</si>
  <si>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</si>
  <si>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</si>
  <si>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</si>
  <si>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</si>
  <si>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</si>
  <si>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</si>
  <si>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</si>
  <si>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</si>
  <si>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</si>
  <si>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</si>
  <si>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</si>
  <si>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</si>
  <si>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</si>
  <si>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</si>
  <si>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</si>
  <si>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</si>
  <si>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</si>
  <si>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</si>
  <si>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</si>
  <si>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</si>
  <si>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</si>
  <si>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</si>
  <si>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</si>
  <si>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</si>
  <si>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</si>
  <si>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</si>
  <si>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</si>
  <si>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</si>
  <si>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</si>
  <si>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</si>
  <si>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</si>
  <si>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</si>
  <si>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</si>
  <si>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</si>
  <si>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</si>
  <si>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</si>
  <si>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2018. évi                     </t>
  </si>
  <si>
    <t>Módosított    előirányzat</t>
  </si>
  <si>
    <t>Eredeti   előirányzat</t>
  </si>
  <si>
    <t>módosított</t>
  </si>
  <si>
    <t>eredeti</t>
  </si>
  <si>
    <t>2017.évi tény</t>
  </si>
  <si>
    <t>Betétlekiötés megszüntetése</t>
  </si>
  <si>
    <t>Betétlekötés megszüntetése</t>
  </si>
  <si>
    <t>ezer Ft-ban</t>
  </si>
  <si>
    <t>Teljesítés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</si>
</sst>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[$-40E]yyyy\.\ mmmm\ d\."/>
  </numFmts>
  <fonts count="39"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top" wrapText="1"/>
    </xf>
    <xf numFmtId="3" fontId="1" fillId="0" borderId="38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38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7"/>
  <sheetViews>
    <sheetView tabSelected="1" zoomScale="80" zoomScaleNormal="80" zoomScalePageLayoutView="0" workbookViewId="0" topLeftCell="A19">
      <selection activeCell="Q29" sqref="Q29"/>
    </sheetView>
  </sheetViews>
  <sheetFormatPr defaultColWidth="9.140625" defaultRowHeight="12.75"/>
  <cols>
    <col min="1" max="1" width="5.140625" style="36" customWidth="1"/>
    <col min="2" max="2" width="69.421875" style="37" customWidth="1"/>
    <col min="3" max="3" width="13.421875" style="37" customWidth="1"/>
    <col min="4" max="4" width="13.57421875" style="37" customWidth="1"/>
    <col min="5" max="5" width="13.421875" style="39" customWidth="1"/>
    <col min="6" max="6" width="13.57421875" style="39" customWidth="1"/>
    <col min="7" max="7" width="12.7109375" style="37" customWidth="1"/>
    <col min="8" max="8" width="13.57421875" style="37" hidden="1" customWidth="1"/>
    <col min="9" max="9" width="10.8515625" style="37" hidden="1" customWidth="1"/>
    <col min="10" max="11" width="11.57421875" style="37" hidden="1" customWidth="1"/>
    <col min="12" max="12" width="0" style="37" hidden="1" customWidth="1"/>
    <col min="13" max="13" width="13.57421875" style="39" hidden="1" customWidth="1"/>
    <col min="14" max="14" width="0" style="37" hidden="1" customWidth="1"/>
    <col min="15" max="16384" width="9.140625" style="37" customWidth="1"/>
  </cols>
  <sheetData>
    <row r="3" ht="14.25" customHeight="1">
      <c r="E3" s="54" t="s">
        <v>0</v>
      </c>
    </row>
    <row r="4" spans="1:6" ht="15.75" customHeight="1">
      <c r="A4" s="111" t="s">
        <v>80</v>
      </c>
      <c r="B4" s="111"/>
      <c r="C4" s="111"/>
      <c r="D4" s="111"/>
      <c r="E4" s="111"/>
      <c r="F4" s="111"/>
    </row>
    <row r="5" spans="1:6" ht="13.5" customHeight="1">
      <c r="A5" s="111" t="s">
        <v>1</v>
      </c>
      <c r="B5" s="111"/>
      <c r="C5" s="111"/>
      <c r="D5" s="111"/>
      <c r="E5" s="111"/>
      <c r="F5" s="111"/>
    </row>
    <row r="6" spans="1:6" ht="13.5" customHeight="1">
      <c r="A6" s="18"/>
      <c r="B6" s="18"/>
      <c r="C6" s="18"/>
      <c r="D6" s="18"/>
      <c r="E6" s="18"/>
      <c r="F6" s="18"/>
    </row>
    <row r="7" spans="1:6" ht="12" customHeight="1" thickBot="1">
      <c r="A7" s="18"/>
      <c r="B7" s="18"/>
      <c r="C7" s="18"/>
      <c r="D7" s="18"/>
      <c r="E7" s="55"/>
      <c r="F7" s="39" t="s">
        <v>88</v>
      </c>
    </row>
    <row r="8" spans="1:7" ht="12.75" customHeight="1" thickBot="1">
      <c r="A8" s="118" t="s">
        <v>2</v>
      </c>
      <c r="B8" s="119"/>
      <c r="C8" s="109" t="s">
        <v>85</v>
      </c>
      <c r="D8" s="112" t="s">
        <v>82</v>
      </c>
      <c r="E8" s="116" t="s">
        <v>81</v>
      </c>
      <c r="F8" s="114" t="s">
        <v>89</v>
      </c>
      <c r="G8" s="10"/>
    </row>
    <row r="9" spans="1:7" ht="30" customHeight="1" thickBot="1">
      <c r="A9" s="120"/>
      <c r="B9" s="121"/>
      <c r="C9" s="110"/>
      <c r="D9" s="113"/>
      <c r="E9" s="117"/>
      <c r="F9" s="115"/>
      <c r="G9" s="10"/>
    </row>
    <row r="10" spans="1:13" ht="16.5" thickBot="1">
      <c r="A10" s="1"/>
      <c r="B10" s="73" t="s">
        <v>4</v>
      </c>
      <c r="C10" s="88"/>
      <c r="D10" s="77"/>
      <c r="E10" s="64"/>
      <c r="F10" s="53"/>
      <c r="H10" s="37" t="s">
        <v>83</v>
      </c>
      <c r="M10" s="39" t="s">
        <v>84</v>
      </c>
    </row>
    <row r="11" spans="1:14" ht="15">
      <c r="A11" s="19" t="s">
        <v>3</v>
      </c>
      <c r="B11" s="2" t="s">
        <v>31</v>
      </c>
      <c r="C11" s="92">
        <v>4119828</v>
      </c>
      <c r="D11" s="78">
        <v>3865006</v>
      </c>
      <c r="E11" s="59">
        <v>3727901</v>
      </c>
      <c r="F11" s="71">
        <v>3709174</v>
      </c>
      <c r="H11" s="39">
        <v>3727901</v>
      </c>
      <c r="J11" s="39">
        <f>+H11-E11</f>
        <v>0</v>
      </c>
      <c r="M11" s="39">
        <v>3865006</v>
      </c>
      <c r="N11" s="39">
        <f>+D11-M11</f>
        <v>0</v>
      </c>
    </row>
    <row r="12" spans="1:14" ht="15">
      <c r="A12" s="19" t="s">
        <v>6</v>
      </c>
      <c r="B12" s="2" t="s">
        <v>18</v>
      </c>
      <c r="C12" s="42">
        <v>6545963</v>
      </c>
      <c r="D12" s="79">
        <v>5959058</v>
      </c>
      <c r="E12" s="60">
        <v>6802568</v>
      </c>
      <c r="F12" s="40">
        <v>6868079</v>
      </c>
      <c r="H12" s="39">
        <v>6802568</v>
      </c>
      <c r="J12" s="39">
        <f aca="true" t="shared" si="0" ref="J12:J80">+H12-E12</f>
        <v>0</v>
      </c>
      <c r="M12" s="39">
        <v>5959058</v>
      </c>
      <c r="N12" s="39">
        <f aca="true" t="shared" si="1" ref="N12:N80">+D12-M12</f>
        <v>0</v>
      </c>
    </row>
    <row r="13" spans="1:14" ht="15">
      <c r="A13" s="19" t="s">
        <v>12</v>
      </c>
      <c r="B13" s="2" t="s">
        <v>30</v>
      </c>
      <c r="C13" s="42">
        <v>6228511</v>
      </c>
      <c r="D13" s="79">
        <v>6083912</v>
      </c>
      <c r="E13" s="60">
        <v>7881724</v>
      </c>
      <c r="F13" s="40">
        <v>8009225</v>
      </c>
      <c r="H13" s="39">
        <v>7881724</v>
      </c>
      <c r="J13" s="39">
        <f t="shared" si="0"/>
        <v>0</v>
      </c>
      <c r="M13" s="39">
        <v>6083912</v>
      </c>
      <c r="N13" s="39">
        <f t="shared" si="1"/>
        <v>0</v>
      </c>
    </row>
    <row r="14" spans="1:14" ht="15.75" thickBot="1">
      <c r="A14" s="20" t="s">
        <v>16</v>
      </c>
      <c r="B14" s="21" t="s">
        <v>5</v>
      </c>
      <c r="C14" s="93">
        <v>1000</v>
      </c>
      <c r="D14" s="80">
        <v>482</v>
      </c>
      <c r="E14" s="61">
        <v>482</v>
      </c>
      <c r="F14" s="72">
        <v>0</v>
      </c>
      <c r="H14" s="39">
        <v>482</v>
      </c>
      <c r="I14" s="39"/>
      <c r="J14" s="39">
        <f t="shared" si="0"/>
        <v>0</v>
      </c>
      <c r="M14" s="39">
        <v>482</v>
      </c>
      <c r="N14" s="39">
        <f t="shared" si="1"/>
        <v>0</v>
      </c>
    </row>
    <row r="15" spans="1:14" ht="16.5" thickBot="1">
      <c r="A15" s="1" t="s">
        <v>43</v>
      </c>
      <c r="B15" s="7" t="s">
        <v>32</v>
      </c>
      <c r="C15" s="94">
        <f>SUM(C11:C14)</f>
        <v>16895302</v>
      </c>
      <c r="D15" s="81">
        <f>SUM(D11:D14)</f>
        <v>15908458</v>
      </c>
      <c r="E15" s="65">
        <f>SUM(E11:E14)</f>
        <v>18412675</v>
      </c>
      <c r="F15" s="41">
        <f>SUM(F11:F14)</f>
        <v>18586478</v>
      </c>
      <c r="G15" s="46"/>
      <c r="H15" s="39">
        <v>18412675</v>
      </c>
      <c r="J15" s="39">
        <f t="shared" si="0"/>
        <v>0</v>
      </c>
      <c r="M15" s="39">
        <v>15908458</v>
      </c>
      <c r="N15" s="39">
        <f t="shared" si="1"/>
        <v>0</v>
      </c>
    </row>
    <row r="16" spans="1:14" ht="15.75" customHeight="1" thickBot="1">
      <c r="A16" s="1"/>
      <c r="B16" s="27" t="s">
        <v>7</v>
      </c>
      <c r="C16" s="38"/>
      <c r="D16" s="82"/>
      <c r="E16" s="66"/>
      <c r="F16" s="53"/>
      <c r="H16" s="39"/>
      <c r="I16" s="39"/>
      <c r="J16" s="39">
        <f t="shared" si="0"/>
        <v>0</v>
      </c>
      <c r="N16" s="39">
        <f t="shared" si="1"/>
        <v>0</v>
      </c>
    </row>
    <row r="17" spans="1:14" ht="15">
      <c r="A17" s="22" t="s">
        <v>3</v>
      </c>
      <c r="B17" s="23" t="s">
        <v>8</v>
      </c>
      <c r="C17" s="92">
        <v>3255942</v>
      </c>
      <c r="D17" s="78">
        <v>3609405</v>
      </c>
      <c r="E17" s="59">
        <v>3917838</v>
      </c>
      <c r="F17" s="71">
        <v>3586815</v>
      </c>
      <c r="H17" s="39">
        <v>3917838</v>
      </c>
      <c r="J17" s="39">
        <f t="shared" si="0"/>
        <v>0</v>
      </c>
      <c r="M17" s="39">
        <v>3609405</v>
      </c>
      <c r="N17" s="39">
        <f t="shared" si="1"/>
        <v>0</v>
      </c>
    </row>
    <row r="18" spans="1:14" ht="15">
      <c r="A18" s="19" t="s">
        <v>6</v>
      </c>
      <c r="B18" s="2" t="s">
        <v>34</v>
      </c>
      <c r="C18" s="42">
        <v>809015</v>
      </c>
      <c r="D18" s="79">
        <v>819909</v>
      </c>
      <c r="E18" s="60">
        <v>863986</v>
      </c>
      <c r="F18" s="40">
        <v>767185</v>
      </c>
      <c r="H18" s="39">
        <v>863986</v>
      </c>
      <c r="J18" s="39">
        <f t="shared" si="0"/>
        <v>0</v>
      </c>
      <c r="M18" s="39">
        <v>819909</v>
      </c>
      <c r="N18" s="39">
        <f t="shared" si="1"/>
        <v>0</v>
      </c>
    </row>
    <row r="19" spans="1:14" ht="15">
      <c r="A19" s="20" t="s">
        <v>12</v>
      </c>
      <c r="B19" s="2" t="s">
        <v>9</v>
      </c>
      <c r="C19" s="42">
        <v>8590101</v>
      </c>
      <c r="D19" s="79">
        <v>9589916</v>
      </c>
      <c r="E19" s="60">
        <v>11102946</v>
      </c>
      <c r="F19" s="40">
        <v>10505599</v>
      </c>
      <c r="H19" s="39">
        <v>11102946</v>
      </c>
      <c r="J19" s="39">
        <f t="shared" si="0"/>
        <v>0</v>
      </c>
      <c r="M19" s="39">
        <v>9589916</v>
      </c>
      <c r="N19" s="39">
        <f t="shared" si="1"/>
        <v>0</v>
      </c>
    </row>
    <row r="20" spans="1:14" ht="15">
      <c r="A20" s="22" t="s">
        <v>16</v>
      </c>
      <c r="B20" s="21" t="s">
        <v>10</v>
      </c>
      <c r="C20" s="93">
        <v>520640</v>
      </c>
      <c r="D20" s="79">
        <v>605068</v>
      </c>
      <c r="E20" s="60">
        <v>605038</v>
      </c>
      <c r="F20" s="40">
        <v>426796</v>
      </c>
      <c r="H20" s="39">
        <v>605038</v>
      </c>
      <c r="J20" s="39">
        <f t="shared" si="0"/>
        <v>0</v>
      </c>
      <c r="M20" s="39">
        <v>605068</v>
      </c>
      <c r="N20" s="39">
        <f t="shared" si="1"/>
        <v>0</v>
      </c>
    </row>
    <row r="21" spans="1:14" ht="15">
      <c r="A21" s="22" t="s">
        <v>33</v>
      </c>
      <c r="B21" s="2" t="s">
        <v>11</v>
      </c>
      <c r="C21" s="42">
        <f>SUM(C22:C25)</f>
        <v>1209762</v>
      </c>
      <c r="D21" s="79">
        <v>1593951</v>
      </c>
      <c r="E21" s="60">
        <v>2543969</v>
      </c>
      <c r="F21" s="40">
        <f>SUM(F22:F26)</f>
        <v>1298674</v>
      </c>
      <c r="H21" s="39">
        <v>2543969</v>
      </c>
      <c r="J21" s="39">
        <f t="shared" si="0"/>
        <v>0</v>
      </c>
      <c r="M21" s="39">
        <v>1593951</v>
      </c>
      <c r="N21" s="39">
        <f t="shared" si="1"/>
        <v>0</v>
      </c>
    </row>
    <row r="22" spans="1:14" ht="15">
      <c r="A22" s="24"/>
      <c r="B22" s="16" t="s">
        <v>35</v>
      </c>
      <c r="C22" s="42">
        <v>66623</v>
      </c>
      <c r="D22" s="79"/>
      <c r="E22" s="60">
        <v>65268</v>
      </c>
      <c r="F22" s="40">
        <f>65254+1</f>
        <v>65255</v>
      </c>
      <c r="H22" s="39">
        <v>65268</v>
      </c>
      <c r="I22" s="39"/>
      <c r="J22" s="39">
        <f t="shared" si="0"/>
        <v>0</v>
      </c>
      <c r="N22" s="39">
        <f t="shared" si="1"/>
        <v>0</v>
      </c>
    </row>
    <row r="23" spans="1:14" ht="15">
      <c r="A23" s="24"/>
      <c r="B23" s="16" t="s">
        <v>36</v>
      </c>
      <c r="C23" s="42">
        <v>424304</v>
      </c>
      <c r="D23" s="79">
        <v>308500</v>
      </c>
      <c r="E23" s="60">
        <v>435000</v>
      </c>
      <c r="F23" s="40">
        <v>428204</v>
      </c>
      <c r="H23" s="39">
        <v>435000</v>
      </c>
      <c r="J23" s="39">
        <f t="shared" si="0"/>
        <v>0</v>
      </c>
      <c r="M23" s="39">
        <v>308500</v>
      </c>
      <c r="N23" s="39">
        <f t="shared" si="1"/>
        <v>0</v>
      </c>
    </row>
    <row r="24" spans="1:14" ht="15">
      <c r="A24" s="24"/>
      <c r="B24" s="16" t="s">
        <v>37</v>
      </c>
      <c r="C24" s="42"/>
      <c r="D24" s="79"/>
      <c r="E24" s="60"/>
      <c r="F24" s="40"/>
      <c r="H24" s="39"/>
      <c r="I24" s="39"/>
      <c r="J24" s="39">
        <f t="shared" si="0"/>
        <v>0</v>
      </c>
      <c r="N24" s="39">
        <f t="shared" si="1"/>
        <v>0</v>
      </c>
    </row>
    <row r="25" spans="1:14" ht="15">
      <c r="A25" s="24"/>
      <c r="B25" s="16" t="s">
        <v>38</v>
      </c>
      <c r="C25" s="42">
        <v>718835</v>
      </c>
      <c r="D25" s="79">
        <v>689712</v>
      </c>
      <c r="E25" s="60">
        <v>811357</v>
      </c>
      <c r="F25" s="40">
        <v>805215</v>
      </c>
      <c r="H25" s="39">
        <v>811357</v>
      </c>
      <c r="J25" s="39">
        <f t="shared" si="0"/>
        <v>0</v>
      </c>
      <c r="M25" s="39">
        <v>689712</v>
      </c>
      <c r="N25" s="39">
        <f t="shared" si="1"/>
        <v>0</v>
      </c>
    </row>
    <row r="26" spans="1:14" ht="15">
      <c r="A26" s="24"/>
      <c r="B26" s="16" t="s">
        <v>39</v>
      </c>
      <c r="C26" s="42"/>
      <c r="D26" s="79">
        <v>595739</v>
      </c>
      <c r="E26" s="60">
        <v>1232344</v>
      </c>
      <c r="F26" s="40">
        <v>0</v>
      </c>
      <c r="H26" s="39">
        <v>1232344</v>
      </c>
      <c r="I26" s="39"/>
      <c r="J26" s="39">
        <f t="shared" si="0"/>
        <v>0</v>
      </c>
      <c r="K26" s="39"/>
      <c r="M26" s="39">
        <v>595739</v>
      </c>
      <c r="N26" s="39">
        <f t="shared" si="1"/>
        <v>0</v>
      </c>
    </row>
    <row r="27" spans="1:14" ht="15">
      <c r="A27" s="24"/>
      <c r="B27" s="16" t="s">
        <v>40</v>
      </c>
      <c r="C27" s="42"/>
      <c r="D27" s="79">
        <v>100000</v>
      </c>
      <c r="E27" s="60">
        <v>63962</v>
      </c>
      <c r="F27" s="40">
        <v>0</v>
      </c>
      <c r="H27" s="39">
        <v>63962</v>
      </c>
      <c r="J27" s="39">
        <f t="shared" si="0"/>
        <v>0</v>
      </c>
      <c r="M27" s="39">
        <v>100000</v>
      </c>
      <c r="N27" s="39">
        <f t="shared" si="1"/>
        <v>0</v>
      </c>
    </row>
    <row r="28" spans="1:14" ht="15.75" thickBot="1">
      <c r="A28" s="24"/>
      <c r="B28" s="17" t="s">
        <v>41</v>
      </c>
      <c r="C28" s="95"/>
      <c r="D28" s="80">
        <v>495739</v>
      </c>
      <c r="E28" s="61">
        <v>1168382</v>
      </c>
      <c r="F28" s="72">
        <v>0</v>
      </c>
      <c r="H28" s="39">
        <v>1168382</v>
      </c>
      <c r="J28" s="39">
        <f t="shared" si="0"/>
        <v>0</v>
      </c>
      <c r="M28" s="39">
        <v>495739</v>
      </c>
      <c r="N28" s="39">
        <f t="shared" si="1"/>
        <v>0</v>
      </c>
    </row>
    <row r="29" spans="1:14" ht="18" customHeight="1" thickBot="1">
      <c r="A29" s="1" t="s">
        <v>44</v>
      </c>
      <c r="B29" s="7" t="s">
        <v>42</v>
      </c>
      <c r="C29" s="41">
        <f>SUM(C17:C21)</f>
        <v>14385460</v>
      </c>
      <c r="D29" s="81">
        <f>SUM(D17:D21)</f>
        <v>16218249</v>
      </c>
      <c r="E29" s="65">
        <f>SUM(E17:E21)</f>
        <v>19033777</v>
      </c>
      <c r="F29" s="41">
        <f>SUM(F17:F21)</f>
        <v>16585069</v>
      </c>
      <c r="G29" s="46"/>
      <c r="H29" s="39">
        <v>19033777</v>
      </c>
      <c r="I29" s="39"/>
      <c r="J29" s="39">
        <f t="shared" si="0"/>
        <v>0</v>
      </c>
      <c r="K29" s="39"/>
      <c r="M29" s="39">
        <v>16218249</v>
      </c>
      <c r="N29" s="39">
        <f t="shared" si="1"/>
        <v>0</v>
      </c>
    </row>
    <row r="30" spans="1:14" ht="16.5" thickBot="1">
      <c r="A30" s="25"/>
      <c r="B30" s="74" t="s">
        <v>45</v>
      </c>
      <c r="C30" s="41">
        <f>SUM(C15-C29)</f>
        <v>2509842</v>
      </c>
      <c r="D30" s="83">
        <f>SUM(D15-D29)</f>
        <v>-309791</v>
      </c>
      <c r="E30" s="67">
        <f>SUM(E15-E29)</f>
        <v>-621102</v>
      </c>
      <c r="F30" s="52">
        <f>SUM(F15-F29)</f>
        <v>2001409</v>
      </c>
      <c r="G30" s="46"/>
      <c r="H30" s="39">
        <v>-621102</v>
      </c>
      <c r="I30" s="39"/>
      <c r="J30" s="39">
        <f t="shared" si="0"/>
        <v>0</v>
      </c>
      <c r="K30" s="39"/>
      <c r="M30" s="39">
        <v>-309791</v>
      </c>
      <c r="N30" s="39">
        <f t="shared" si="1"/>
        <v>0</v>
      </c>
    </row>
    <row r="31" spans="1:14" ht="17.25" customHeight="1" thickBot="1">
      <c r="A31" s="26"/>
      <c r="B31" s="27" t="s">
        <v>13</v>
      </c>
      <c r="C31" s="38"/>
      <c r="D31" s="82"/>
      <c r="E31" s="66"/>
      <c r="F31" s="53"/>
      <c r="H31" s="39"/>
      <c r="I31" s="39"/>
      <c r="J31" s="39">
        <f t="shared" si="0"/>
        <v>0</v>
      </c>
      <c r="K31" s="39"/>
      <c r="L31" s="39"/>
      <c r="N31" s="39">
        <f t="shared" si="1"/>
        <v>0</v>
      </c>
    </row>
    <row r="32" spans="1:14" ht="17.25" customHeight="1">
      <c r="A32" s="3" t="s">
        <v>33</v>
      </c>
      <c r="B32" s="4" t="s">
        <v>46</v>
      </c>
      <c r="C32" s="96">
        <v>1612034</v>
      </c>
      <c r="D32" s="78">
        <v>3457896</v>
      </c>
      <c r="E32" s="59">
        <v>3158968</v>
      </c>
      <c r="F32" s="71">
        <v>3158968</v>
      </c>
      <c r="H32" s="39">
        <v>3158968</v>
      </c>
      <c r="J32" s="39">
        <f t="shared" si="0"/>
        <v>0</v>
      </c>
      <c r="M32" s="39">
        <v>3457896</v>
      </c>
      <c r="N32" s="39">
        <f t="shared" si="1"/>
        <v>0</v>
      </c>
    </row>
    <row r="33" spans="1:14" ht="15" customHeight="1">
      <c r="A33" s="24" t="s">
        <v>47</v>
      </c>
      <c r="B33" s="28" t="s">
        <v>14</v>
      </c>
      <c r="C33" s="97">
        <v>926163</v>
      </c>
      <c r="D33" s="79">
        <v>953456</v>
      </c>
      <c r="E33" s="60">
        <v>2197217</v>
      </c>
      <c r="F33" s="40">
        <v>2207742</v>
      </c>
      <c r="H33" s="39">
        <v>2197217</v>
      </c>
      <c r="I33" s="39"/>
      <c r="J33" s="39">
        <f t="shared" si="0"/>
        <v>0</v>
      </c>
      <c r="M33" s="39">
        <v>953456</v>
      </c>
      <c r="N33" s="39">
        <f t="shared" si="1"/>
        <v>0</v>
      </c>
    </row>
    <row r="34" spans="1:14" ht="15.75" thickBot="1">
      <c r="A34" s="24" t="s">
        <v>48</v>
      </c>
      <c r="B34" s="2" t="s">
        <v>15</v>
      </c>
      <c r="C34" s="93">
        <v>35050</v>
      </c>
      <c r="D34" s="80">
        <v>27638</v>
      </c>
      <c r="E34" s="61">
        <v>247638</v>
      </c>
      <c r="F34" s="72">
        <v>245828</v>
      </c>
      <c r="H34" s="39">
        <v>247638</v>
      </c>
      <c r="J34" s="39">
        <f t="shared" si="0"/>
        <v>0</v>
      </c>
      <c r="M34" s="39">
        <v>27638</v>
      </c>
      <c r="N34" s="39">
        <f t="shared" si="1"/>
        <v>0</v>
      </c>
    </row>
    <row r="35" spans="1:14" ht="15.75" customHeight="1" thickBot="1">
      <c r="A35" s="5" t="s">
        <v>50</v>
      </c>
      <c r="B35" s="7" t="s">
        <v>49</v>
      </c>
      <c r="C35" s="94">
        <f>SUM(C32:C34)</f>
        <v>2573247</v>
      </c>
      <c r="D35" s="81">
        <f>SUM(D32:D34)</f>
        <v>4438990</v>
      </c>
      <c r="E35" s="65">
        <f>SUM(E32:E34)</f>
        <v>5603823</v>
      </c>
      <c r="F35" s="41">
        <f>SUM(F32:F34)</f>
        <v>5612538</v>
      </c>
      <c r="G35" s="46"/>
      <c r="H35" s="39">
        <v>5603823</v>
      </c>
      <c r="J35" s="39">
        <f t="shared" si="0"/>
        <v>0</v>
      </c>
      <c r="M35" s="39">
        <v>4438990</v>
      </c>
      <c r="N35" s="39">
        <f t="shared" si="1"/>
        <v>0</v>
      </c>
    </row>
    <row r="36" spans="1:14" ht="17.25" customHeight="1" thickBot="1">
      <c r="A36" s="26"/>
      <c r="B36" s="27" t="s">
        <v>29</v>
      </c>
      <c r="C36" s="98"/>
      <c r="D36" s="82"/>
      <c r="E36" s="66"/>
      <c r="F36" s="53"/>
      <c r="H36" s="39"/>
      <c r="I36" s="39"/>
      <c r="J36" s="39">
        <f t="shared" si="0"/>
        <v>0</v>
      </c>
      <c r="N36" s="39">
        <f t="shared" si="1"/>
        <v>0</v>
      </c>
    </row>
    <row r="37" spans="1:14" ht="13.5" customHeight="1">
      <c r="A37" s="22" t="s">
        <v>47</v>
      </c>
      <c r="B37" s="56" t="s">
        <v>19</v>
      </c>
      <c r="C37" s="45">
        <v>1454678</v>
      </c>
      <c r="D37" s="78">
        <v>12831530</v>
      </c>
      <c r="E37" s="59">
        <v>13203969</v>
      </c>
      <c r="F37" s="71">
        <v>3485813</v>
      </c>
      <c r="H37" s="39">
        <v>13203969</v>
      </c>
      <c r="I37" s="39"/>
      <c r="J37" s="39">
        <f t="shared" si="0"/>
        <v>0</v>
      </c>
      <c r="M37" s="39">
        <v>12831530</v>
      </c>
      <c r="N37" s="39">
        <f t="shared" si="1"/>
        <v>0</v>
      </c>
    </row>
    <row r="38" spans="1:14" ht="13.5" customHeight="1">
      <c r="A38" s="22" t="s">
        <v>48</v>
      </c>
      <c r="B38" s="57" t="s">
        <v>73</v>
      </c>
      <c r="C38" s="99">
        <v>352436</v>
      </c>
      <c r="D38" s="79">
        <v>249997</v>
      </c>
      <c r="E38" s="60">
        <v>555546</v>
      </c>
      <c r="F38" s="40">
        <v>341099</v>
      </c>
      <c r="H38" s="39">
        <v>555546</v>
      </c>
      <c r="I38" s="39"/>
      <c r="J38" s="39">
        <f t="shared" si="0"/>
        <v>0</v>
      </c>
      <c r="M38" s="39">
        <v>249997</v>
      </c>
      <c r="N38" s="39">
        <f t="shared" si="1"/>
        <v>0</v>
      </c>
    </row>
    <row r="39" spans="1:14" ht="13.5" customHeight="1">
      <c r="A39" s="19" t="s">
        <v>51</v>
      </c>
      <c r="B39" s="2" t="s">
        <v>17</v>
      </c>
      <c r="C39" s="42">
        <f>SUM(C40:C42)</f>
        <v>425357</v>
      </c>
      <c r="D39" s="79">
        <v>2270281</v>
      </c>
      <c r="E39" s="60">
        <v>3153118</v>
      </c>
      <c r="F39" s="40">
        <f>SUM(F41:F45)</f>
        <v>303951</v>
      </c>
      <c r="H39" s="39">
        <v>3153118</v>
      </c>
      <c r="J39" s="39">
        <f t="shared" si="0"/>
        <v>0</v>
      </c>
      <c r="M39" s="39">
        <v>2270281</v>
      </c>
      <c r="N39" s="39">
        <f t="shared" si="1"/>
        <v>0</v>
      </c>
    </row>
    <row r="40" spans="1:14" ht="13.5" customHeight="1">
      <c r="A40" s="20"/>
      <c r="B40" s="2" t="s">
        <v>52</v>
      </c>
      <c r="C40" s="42">
        <v>120</v>
      </c>
      <c r="D40" s="79"/>
      <c r="E40" s="60"/>
      <c r="F40" s="40"/>
      <c r="H40" s="39"/>
      <c r="J40" s="39">
        <f t="shared" si="0"/>
        <v>0</v>
      </c>
      <c r="N40" s="39">
        <f t="shared" si="1"/>
        <v>0</v>
      </c>
    </row>
    <row r="41" spans="1:14" ht="13.5" customHeight="1">
      <c r="A41" s="24"/>
      <c r="B41" s="2" t="s">
        <v>75</v>
      </c>
      <c r="C41" s="42">
        <v>12200</v>
      </c>
      <c r="D41" s="79">
        <v>10000</v>
      </c>
      <c r="E41" s="60">
        <v>10000</v>
      </c>
      <c r="F41" s="40">
        <v>6200</v>
      </c>
      <c r="H41" s="39">
        <v>10000</v>
      </c>
      <c r="J41" s="39">
        <f t="shared" si="0"/>
        <v>0</v>
      </c>
      <c r="M41" s="39">
        <v>10000</v>
      </c>
      <c r="N41" s="39">
        <f t="shared" si="1"/>
        <v>0</v>
      </c>
    </row>
    <row r="42" spans="1:14" ht="13.5" customHeight="1">
      <c r="A42" s="24"/>
      <c r="B42" s="2" t="s">
        <v>53</v>
      </c>
      <c r="C42" s="42">
        <v>413037</v>
      </c>
      <c r="D42" s="79">
        <v>894407</v>
      </c>
      <c r="E42" s="60">
        <v>986608</v>
      </c>
      <c r="F42" s="40">
        <v>297751</v>
      </c>
      <c r="H42" s="39">
        <v>986608</v>
      </c>
      <c r="J42" s="39">
        <f t="shared" si="0"/>
        <v>0</v>
      </c>
      <c r="M42" s="39">
        <v>894407</v>
      </c>
      <c r="N42" s="39">
        <f t="shared" si="1"/>
        <v>0</v>
      </c>
    </row>
    <row r="43" spans="1:14" ht="13.5" customHeight="1">
      <c r="A43" s="24"/>
      <c r="B43" s="2" t="s">
        <v>74</v>
      </c>
      <c r="C43" s="42"/>
      <c r="D43" s="79"/>
      <c r="E43" s="60"/>
      <c r="F43" s="40"/>
      <c r="H43" s="39"/>
      <c r="J43" s="39">
        <f t="shared" si="0"/>
        <v>0</v>
      </c>
      <c r="N43" s="39">
        <f t="shared" si="1"/>
        <v>0</v>
      </c>
    </row>
    <row r="44" spans="1:14" ht="13.5" customHeight="1">
      <c r="A44" s="24"/>
      <c r="B44" s="2" t="s">
        <v>54</v>
      </c>
      <c r="C44" s="42"/>
      <c r="D44" s="79"/>
      <c r="E44" s="60"/>
      <c r="F44" s="40"/>
      <c r="H44" s="39"/>
      <c r="J44" s="39">
        <f t="shared" si="0"/>
        <v>0</v>
      </c>
      <c r="N44" s="39">
        <f t="shared" si="1"/>
        <v>0</v>
      </c>
    </row>
    <row r="45" spans="1:14" ht="13.5" customHeight="1">
      <c r="A45" s="24"/>
      <c r="B45" s="2" t="s">
        <v>39</v>
      </c>
      <c r="C45" s="42"/>
      <c r="D45" s="79">
        <v>1365874</v>
      </c>
      <c r="E45" s="60">
        <v>2156510</v>
      </c>
      <c r="F45" s="40">
        <v>0</v>
      </c>
      <c r="H45" s="39">
        <v>2156510</v>
      </c>
      <c r="J45" s="39">
        <f t="shared" si="0"/>
        <v>0</v>
      </c>
      <c r="M45" s="39">
        <v>1365874</v>
      </c>
      <c r="N45" s="39">
        <f t="shared" si="1"/>
        <v>0</v>
      </c>
    </row>
    <row r="46" spans="1:14" ht="13.5" customHeight="1" thickBot="1">
      <c r="A46" s="29"/>
      <c r="B46" s="15" t="s">
        <v>41</v>
      </c>
      <c r="C46" s="95"/>
      <c r="D46" s="80">
        <v>1365874</v>
      </c>
      <c r="E46" s="61">
        <v>2156510</v>
      </c>
      <c r="F46" s="72">
        <v>0</v>
      </c>
      <c r="H46" s="39">
        <v>2156510</v>
      </c>
      <c r="J46" s="39">
        <f t="shared" si="0"/>
        <v>0</v>
      </c>
      <c r="M46" s="39">
        <v>1365874</v>
      </c>
      <c r="N46" s="39">
        <f t="shared" si="1"/>
        <v>0</v>
      </c>
    </row>
    <row r="47" spans="1:14" ht="17.25" customHeight="1" thickBot="1">
      <c r="A47" s="1" t="s">
        <v>55</v>
      </c>
      <c r="B47" s="30" t="s">
        <v>56</v>
      </c>
      <c r="C47" s="43">
        <f>SUM(C37:C39)</f>
        <v>2232471</v>
      </c>
      <c r="D47" s="84">
        <f>SUM(D37:D39)</f>
        <v>15351808</v>
      </c>
      <c r="E47" s="68">
        <f>SUM(E37:E39)</f>
        <v>16912633</v>
      </c>
      <c r="F47" s="43">
        <f>SUM(F37:F39)</f>
        <v>4130863</v>
      </c>
      <c r="G47" s="58"/>
      <c r="H47" s="39">
        <v>16912633</v>
      </c>
      <c r="J47" s="39">
        <f t="shared" si="0"/>
        <v>0</v>
      </c>
      <c r="M47" s="39">
        <v>15351808</v>
      </c>
      <c r="N47" s="39">
        <f t="shared" si="1"/>
        <v>0</v>
      </c>
    </row>
    <row r="48" spans="1:14" ht="17.25" customHeight="1" thickBot="1">
      <c r="A48" s="25"/>
      <c r="B48" s="75" t="s">
        <v>57</v>
      </c>
      <c r="C48" s="41">
        <f>SUM(C35-C47)</f>
        <v>340776</v>
      </c>
      <c r="D48" s="82">
        <f>SUM(D35-D47)</f>
        <v>-10912818</v>
      </c>
      <c r="E48" s="67">
        <f>SUM(E35-E47)</f>
        <v>-11308810</v>
      </c>
      <c r="F48" s="41">
        <f>SUM(F35-F47)</f>
        <v>1481675</v>
      </c>
      <c r="G48" s="46"/>
      <c r="H48" s="39">
        <v>-11308810</v>
      </c>
      <c r="J48" s="39">
        <f t="shared" si="0"/>
        <v>0</v>
      </c>
      <c r="M48" s="39">
        <v>-10912818</v>
      </c>
      <c r="N48" s="39">
        <f t="shared" si="1"/>
        <v>0</v>
      </c>
    </row>
    <row r="49" spans="1:14" ht="30">
      <c r="A49" s="24"/>
      <c r="B49" s="31" t="s">
        <v>24</v>
      </c>
      <c r="C49" s="101"/>
      <c r="D49" s="85">
        <f>SUM(A49:B49)</f>
        <v>0</v>
      </c>
      <c r="E49" s="59"/>
      <c r="F49" s="71"/>
      <c r="H49" s="39"/>
      <c r="J49" s="39">
        <f t="shared" si="0"/>
        <v>0</v>
      </c>
      <c r="N49" s="39">
        <f t="shared" si="1"/>
        <v>0</v>
      </c>
    </row>
    <row r="50" spans="1:14" ht="15">
      <c r="A50" s="24"/>
      <c r="B50" s="32" t="s">
        <v>20</v>
      </c>
      <c r="C50" s="102"/>
      <c r="D50" s="86">
        <f>SUM(A50:B50)</f>
        <v>0</v>
      </c>
      <c r="E50" s="60"/>
      <c r="F50" s="40"/>
      <c r="H50" s="39"/>
      <c r="J50" s="39">
        <f t="shared" si="0"/>
        <v>0</v>
      </c>
      <c r="N50" s="39">
        <f t="shared" si="1"/>
        <v>0</v>
      </c>
    </row>
    <row r="51" spans="1:14" ht="15">
      <c r="A51" s="24"/>
      <c r="B51" s="32" t="s">
        <v>86</v>
      </c>
      <c r="C51" s="102">
        <v>232780</v>
      </c>
      <c r="D51" s="86">
        <f>SUM(A51:B51)</f>
        <v>0</v>
      </c>
      <c r="E51" s="60"/>
      <c r="F51" s="40"/>
      <c r="H51" s="39"/>
      <c r="J51" s="39">
        <f t="shared" si="0"/>
        <v>0</v>
      </c>
      <c r="N51" s="39">
        <f t="shared" si="1"/>
        <v>0</v>
      </c>
    </row>
    <row r="52" spans="1:14" ht="15">
      <c r="A52" s="24"/>
      <c r="B52" s="32" t="s">
        <v>79</v>
      </c>
      <c r="C52" s="102"/>
      <c r="D52" s="86"/>
      <c r="E52" s="60"/>
      <c r="F52" s="40"/>
      <c r="H52" s="39"/>
      <c r="J52" s="39">
        <f t="shared" si="0"/>
        <v>0</v>
      </c>
      <c r="N52" s="39">
        <f t="shared" si="1"/>
        <v>0</v>
      </c>
    </row>
    <row r="53" spans="1:14" ht="15">
      <c r="A53" s="24"/>
      <c r="B53" s="33" t="s">
        <v>77</v>
      </c>
      <c r="C53" s="103">
        <v>82953</v>
      </c>
      <c r="D53" s="86"/>
      <c r="E53" s="60"/>
      <c r="F53" s="40">
        <v>96642</v>
      </c>
      <c r="H53" s="39"/>
      <c r="J53" s="39">
        <f t="shared" si="0"/>
        <v>0</v>
      </c>
      <c r="N53" s="39">
        <f t="shared" si="1"/>
        <v>0</v>
      </c>
    </row>
    <row r="54" spans="1:14" ht="15">
      <c r="A54" s="24"/>
      <c r="B54" s="33" t="s">
        <v>22</v>
      </c>
      <c r="C54" s="103">
        <v>451365</v>
      </c>
      <c r="D54" s="79">
        <v>522939</v>
      </c>
      <c r="E54" s="60">
        <v>768064</v>
      </c>
      <c r="F54" s="40">
        <v>768063</v>
      </c>
      <c r="H54" s="39">
        <v>768064</v>
      </c>
      <c r="J54" s="39">
        <f t="shared" si="0"/>
        <v>0</v>
      </c>
      <c r="M54" s="39">
        <v>522939</v>
      </c>
      <c r="N54" s="39">
        <f t="shared" si="1"/>
        <v>0</v>
      </c>
    </row>
    <row r="55" spans="1:14" ht="15.75" thickBot="1">
      <c r="A55" s="29"/>
      <c r="B55" s="34" t="s">
        <v>23</v>
      </c>
      <c r="C55" s="104">
        <v>4599640</v>
      </c>
      <c r="D55" s="80">
        <v>5064888</v>
      </c>
      <c r="E55" s="61">
        <v>5578150</v>
      </c>
      <c r="F55" s="72">
        <v>5076156</v>
      </c>
      <c r="H55" s="39">
        <v>5578150</v>
      </c>
      <c r="J55" s="39">
        <f t="shared" si="0"/>
        <v>0</v>
      </c>
      <c r="M55" s="39">
        <v>5064888</v>
      </c>
      <c r="N55" s="39">
        <f t="shared" si="1"/>
        <v>0</v>
      </c>
    </row>
    <row r="56" spans="1:14" ht="15" customHeight="1" thickBot="1">
      <c r="A56" s="6" t="s">
        <v>58</v>
      </c>
      <c r="B56" s="76" t="s">
        <v>59</v>
      </c>
      <c r="C56" s="43">
        <f>SUM(C49:C55)</f>
        <v>5366738</v>
      </c>
      <c r="D56" s="87">
        <f>SUM(D49:D55)</f>
        <v>5587827</v>
      </c>
      <c r="E56" s="68">
        <f>SUM(E49:E55)</f>
        <v>6346214</v>
      </c>
      <c r="F56" s="43">
        <f>SUM(F49:F55)</f>
        <v>5940861</v>
      </c>
      <c r="G56" s="58"/>
      <c r="H56" s="39">
        <v>6346214</v>
      </c>
      <c r="J56" s="39">
        <f t="shared" si="0"/>
        <v>0</v>
      </c>
      <c r="M56" s="39">
        <v>5587827</v>
      </c>
      <c r="N56" s="39">
        <f t="shared" si="1"/>
        <v>0</v>
      </c>
    </row>
    <row r="57" spans="1:14" ht="30">
      <c r="A57" s="13"/>
      <c r="B57" s="31" t="s">
        <v>64</v>
      </c>
      <c r="C57" s="101"/>
      <c r="D57" s="85"/>
      <c r="E57" s="62"/>
      <c r="F57" s="71"/>
      <c r="H57" s="39"/>
      <c r="J57" s="39">
        <f t="shared" si="0"/>
        <v>0</v>
      </c>
      <c r="N57" s="39">
        <f t="shared" si="1"/>
        <v>0</v>
      </c>
    </row>
    <row r="58" spans="1:14" ht="15">
      <c r="A58" s="6"/>
      <c r="B58" s="32" t="s">
        <v>25</v>
      </c>
      <c r="C58" s="102"/>
      <c r="D58" s="86"/>
      <c r="E58" s="60"/>
      <c r="F58" s="40"/>
      <c r="H58" s="39"/>
      <c r="J58" s="39">
        <f t="shared" si="0"/>
        <v>0</v>
      </c>
      <c r="N58" s="39">
        <f t="shared" si="1"/>
        <v>0</v>
      </c>
    </row>
    <row r="59" spans="1:14" ht="15">
      <c r="A59" s="6"/>
      <c r="B59" s="32" t="s">
        <v>26</v>
      </c>
      <c r="C59" s="102"/>
      <c r="D59" s="86"/>
      <c r="E59" s="60"/>
      <c r="F59" s="40"/>
      <c r="H59" s="39"/>
      <c r="J59" s="39">
        <f t="shared" si="0"/>
        <v>0</v>
      </c>
      <c r="N59" s="39">
        <f t="shared" si="1"/>
        <v>0</v>
      </c>
    </row>
    <row r="60" spans="1:14" ht="15">
      <c r="A60" s="6"/>
      <c r="B60" s="32" t="s">
        <v>76</v>
      </c>
      <c r="C60" s="102">
        <v>78915</v>
      </c>
      <c r="D60" s="79">
        <v>82953</v>
      </c>
      <c r="E60" s="60">
        <v>82953</v>
      </c>
      <c r="F60" s="40">
        <v>82953</v>
      </c>
      <c r="H60" s="39">
        <v>82953</v>
      </c>
      <c r="J60" s="39">
        <f t="shared" si="0"/>
        <v>0</v>
      </c>
      <c r="M60" s="39">
        <v>82953</v>
      </c>
      <c r="N60" s="39">
        <f t="shared" si="1"/>
        <v>0</v>
      </c>
    </row>
    <row r="61" spans="1:14" ht="15">
      <c r="A61" s="6"/>
      <c r="B61" s="33" t="s">
        <v>78</v>
      </c>
      <c r="C61" s="103"/>
      <c r="D61" s="79"/>
      <c r="E61" s="60"/>
      <c r="F61" s="40"/>
      <c r="H61" s="39"/>
      <c r="J61" s="39">
        <f t="shared" si="0"/>
        <v>0</v>
      </c>
      <c r="N61" s="39">
        <f t="shared" si="1"/>
        <v>0</v>
      </c>
    </row>
    <row r="62" spans="1:14" ht="15.75" thickBot="1">
      <c r="A62" s="6"/>
      <c r="B62" s="33" t="s">
        <v>28</v>
      </c>
      <c r="C62" s="103">
        <v>4599640</v>
      </c>
      <c r="D62" s="80">
        <v>5064888</v>
      </c>
      <c r="E62" s="61">
        <v>5578150</v>
      </c>
      <c r="F62" s="72">
        <v>5076156</v>
      </c>
      <c r="H62" s="39">
        <v>5578150</v>
      </c>
      <c r="J62" s="39">
        <f t="shared" si="0"/>
        <v>0</v>
      </c>
      <c r="M62" s="39">
        <v>5064888</v>
      </c>
      <c r="N62" s="39">
        <f t="shared" si="1"/>
        <v>0</v>
      </c>
    </row>
    <row r="63" spans="1:14" ht="15" customHeight="1" thickBot="1">
      <c r="A63" s="1" t="s">
        <v>60</v>
      </c>
      <c r="B63" s="7" t="s">
        <v>61</v>
      </c>
      <c r="C63" s="41">
        <f>SUM(C57:C62)</f>
        <v>4678555</v>
      </c>
      <c r="D63" s="81">
        <f>SUM(D57:D62)</f>
        <v>5147841</v>
      </c>
      <c r="E63" s="65">
        <f>SUM(E60:E62)</f>
        <v>5661103</v>
      </c>
      <c r="F63" s="41">
        <f>SUM(F60:F62)</f>
        <v>5159109</v>
      </c>
      <c r="G63" s="46"/>
      <c r="H63" s="39">
        <v>5661103</v>
      </c>
      <c r="J63" s="39">
        <f t="shared" si="0"/>
        <v>0</v>
      </c>
      <c r="M63" s="39">
        <v>5147841</v>
      </c>
      <c r="N63" s="39">
        <f t="shared" si="1"/>
        <v>0</v>
      </c>
    </row>
    <row r="64" spans="1:14" ht="15" customHeight="1">
      <c r="A64" s="10"/>
      <c r="B64" s="9"/>
      <c r="C64" s="106"/>
      <c r="D64" s="46"/>
      <c r="H64" s="39"/>
      <c r="J64" s="39">
        <f t="shared" si="0"/>
        <v>0</v>
      </c>
      <c r="N64" s="39">
        <f t="shared" si="1"/>
        <v>0</v>
      </c>
    </row>
    <row r="65" spans="1:14" ht="15" customHeight="1">
      <c r="A65" s="10"/>
      <c r="B65" s="9"/>
      <c r="C65" s="106"/>
      <c r="D65" s="46"/>
      <c r="H65" s="39"/>
      <c r="J65" s="39"/>
      <c r="N65" s="39"/>
    </row>
    <row r="66" spans="1:14" ht="15" customHeight="1">
      <c r="A66" s="10"/>
      <c r="B66" s="9"/>
      <c r="C66" s="106"/>
      <c r="D66" s="46"/>
      <c r="H66" s="39"/>
      <c r="J66" s="39"/>
      <c r="N66" s="39"/>
    </row>
    <row r="67" spans="1:14" ht="15" customHeight="1">
      <c r="A67" s="10"/>
      <c r="B67" s="9"/>
      <c r="C67" s="106"/>
      <c r="D67" s="46"/>
      <c r="H67" s="39"/>
      <c r="J67" s="39"/>
      <c r="N67" s="39"/>
    </row>
    <row r="68" spans="1:14" ht="15" customHeight="1">
      <c r="A68" s="10"/>
      <c r="B68" s="9"/>
      <c r="C68" s="106"/>
      <c r="D68" s="46"/>
      <c r="H68" s="39"/>
      <c r="J68" s="39"/>
      <c r="N68" s="39"/>
    </row>
    <row r="69" spans="1:14" ht="15" customHeight="1">
      <c r="A69" s="10"/>
      <c r="B69" s="9"/>
      <c r="C69" s="106"/>
      <c r="D69" s="46"/>
      <c r="H69" s="39"/>
      <c r="J69" s="39"/>
      <c r="N69" s="39"/>
    </row>
    <row r="70" spans="1:14" ht="15" customHeight="1" thickBot="1">
      <c r="A70" s="10"/>
      <c r="B70" s="9"/>
      <c r="C70" s="106"/>
      <c r="D70" s="46"/>
      <c r="H70" s="39"/>
      <c r="J70" s="39">
        <f t="shared" si="0"/>
        <v>0</v>
      </c>
      <c r="N70" s="39">
        <f t="shared" si="1"/>
        <v>0</v>
      </c>
    </row>
    <row r="71" spans="1:14" ht="12.75" customHeight="1" thickBot="1">
      <c r="A71" s="118" t="s">
        <v>2</v>
      </c>
      <c r="B71" s="119"/>
      <c r="C71" s="109" t="s">
        <v>85</v>
      </c>
      <c r="D71" s="112" t="s">
        <v>82</v>
      </c>
      <c r="E71" s="122" t="s">
        <v>81</v>
      </c>
      <c r="F71" s="114" t="s">
        <v>89</v>
      </c>
      <c r="H71" s="39"/>
      <c r="J71" s="39"/>
      <c r="N71" s="39"/>
    </row>
    <row r="72" spans="1:14" ht="30.75" customHeight="1" thickBot="1">
      <c r="A72" s="120"/>
      <c r="B72" s="121"/>
      <c r="C72" s="110"/>
      <c r="D72" s="113"/>
      <c r="E72" s="123"/>
      <c r="F72" s="115"/>
      <c r="H72" s="39"/>
      <c r="J72" s="39"/>
      <c r="N72" s="39"/>
    </row>
    <row r="73" spans="1:14" ht="30">
      <c r="A73" s="8"/>
      <c r="B73" s="31" t="s">
        <v>24</v>
      </c>
      <c r="C73" s="101"/>
      <c r="D73" s="85"/>
      <c r="E73" s="62"/>
      <c r="F73" s="44"/>
      <c r="H73" s="39"/>
      <c r="J73" s="39">
        <f t="shared" si="0"/>
        <v>0</v>
      </c>
      <c r="N73" s="39">
        <f t="shared" si="1"/>
        <v>0</v>
      </c>
    </row>
    <row r="74" spans="1:14" ht="15" customHeight="1">
      <c r="A74" s="8"/>
      <c r="B74" s="32" t="s">
        <v>20</v>
      </c>
      <c r="C74" s="102"/>
      <c r="D74" s="86"/>
      <c r="E74" s="60"/>
      <c r="F74" s="40"/>
      <c r="H74" s="39"/>
      <c r="J74" s="39">
        <f t="shared" si="0"/>
        <v>0</v>
      </c>
      <c r="N74" s="39">
        <f t="shared" si="1"/>
        <v>0</v>
      </c>
    </row>
    <row r="75" spans="1:14" ht="15" customHeight="1">
      <c r="A75" s="8"/>
      <c r="B75" s="32" t="s">
        <v>87</v>
      </c>
      <c r="C75" s="102">
        <v>8567220</v>
      </c>
      <c r="D75" s="86"/>
      <c r="E75" s="60"/>
      <c r="F75" s="40"/>
      <c r="H75" s="39"/>
      <c r="J75" s="39">
        <f t="shared" si="0"/>
        <v>0</v>
      </c>
      <c r="N75" s="39">
        <f t="shared" si="1"/>
        <v>0</v>
      </c>
    </row>
    <row r="76" spans="1:14" ht="15" customHeight="1">
      <c r="A76" s="8"/>
      <c r="B76" s="32" t="s">
        <v>21</v>
      </c>
      <c r="C76" s="102"/>
      <c r="D76" s="86"/>
      <c r="E76" s="60"/>
      <c r="F76" s="40"/>
      <c r="H76" s="39"/>
      <c r="J76" s="39">
        <f t="shared" si="0"/>
        <v>0</v>
      </c>
      <c r="N76" s="39">
        <f t="shared" si="1"/>
        <v>0</v>
      </c>
    </row>
    <row r="77" spans="1:14" ht="15" customHeight="1">
      <c r="A77" s="8"/>
      <c r="B77" s="32" t="s">
        <v>79</v>
      </c>
      <c r="C77" s="102"/>
      <c r="D77" s="79">
        <v>16600000</v>
      </c>
      <c r="E77" s="60">
        <v>21600000</v>
      </c>
      <c r="F77" s="40">
        <v>13140000</v>
      </c>
      <c r="H77" s="39">
        <v>21600000</v>
      </c>
      <c r="J77" s="39">
        <f t="shared" si="0"/>
        <v>0</v>
      </c>
      <c r="M77" s="39">
        <v>16600000</v>
      </c>
      <c r="N77" s="39">
        <f t="shared" si="1"/>
        <v>0</v>
      </c>
    </row>
    <row r="78" spans="1:14" ht="15" customHeight="1">
      <c r="A78" s="5"/>
      <c r="B78" s="32" t="s">
        <v>22</v>
      </c>
      <c r="C78" s="102">
        <v>2106842</v>
      </c>
      <c r="D78" s="79">
        <v>2182623</v>
      </c>
      <c r="E78" s="60">
        <v>2644801</v>
      </c>
      <c r="F78" s="40">
        <v>2644801</v>
      </c>
      <c r="H78" s="39">
        <v>2644801</v>
      </c>
      <c r="J78" s="39">
        <f t="shared" si="0"/>
        <v>0</v>
      </c>
      <c r="M78" s="39">
        <v>2182623</v>
      </c>
      <c r="N78" s="39">
        <f t="shared" si="1"/>
        <v>0</v>
      </c>
    </row>
    <row r="79" spans="1:14" ht="15" customHeight="1" thickBot="1">
      <c r="A79" s="8"/>
      <c r="B79" s="34" t="s">
        <v>23</v>
      </c>
      <c r="C79" s="104">
        <v>139135</v>
      </c>
      <c r="D79" s="80">
        <v>125172</v>
      </c>
      <c r="E79" s="61">
        <v>127652</v>
      </c>
      <c r="F79" s="72">
        <v>121905</v>
      </c>
      <c r="H79" s="39">
        <v>127652</v>
      </c>
      <c r="J79" s="39">
        <f t="shared" si="0"/>
        <v>0</v>
      </c>
      <c r="M79" s="39">
        <v>125172</v>
      </c>
      <c r="N79" s="39">
        <f t="shared" si="1"/>
        <v>0</v>
      </c>
    </row>
    <row r="80" spans="1:14" ht="15" customHeight="1" thickBot="1">
      <c r="A80" s="11" t="s">
        <v>62</v>
      </c>
      <c r="B80" s="30" t="s">
        <v>63</v>
      </c>
      <c r="C80" s="105">
        <f>SUM(C74:C79)</f>
        <v>10813197</v>
      </c>
      <c r="D80" s="87">
        <f>SUM(D73:D79)</f>
        <v>18907795</v>
      </c>
      <c r="E80" s="69">
        <f>SUM(E73:E79)</f>
        <v>24372453</v>
      </c>
      <c r="F80" s="43">
        <f>SUM(F73:F79)</f>
        <v>15906706</v>
      </c>
      <c r="G80" s="58"/>
      <c r="H80" s="39">
        <v>24372453</v>
      </c>
      <c r="J80" s="39">
        <f t="shared" si="0"/>
        <v>0</v>
      </c>
      <c r="M80" s="39">
        <v>18907795</v>
      </c>
      <c r="N80" s="39">
        <f t="shared" si="1"/>
        <v>0</v>
      </c>
    </row>
    <row r="81" spans="1:14" ht="28.5" customHeight="1">
      <c r="A81" s="8"/>
      <c r="B81" s="31" t="s">
        <v>64</v>
      </c>
      <c r="C81" s="107">
        <v>10800000</v>
      </c>
      <c r="D81" s="78">
        <v>8000000</v>
      </c>
      <c r="E81" s="59">
        <v>13000000</v>
      </c>
      <c r="F81" s="71">
        <v>7000000</v>
      </c>
      <c r="H81" s="39">
        <v>13000000</v>
      </c>
      <c r="J81" s="39">
        <f aca="true" t="shared" si="2" ref="J81:J95">+H81-E81</f>
        <v>0</v>
      </c>
      <c r="M81" s="39">
        <v>8000000</v>
      </c>
      <c r="N81" s="39">
        <f aca="true" t="shared" si="3" ref="N81:N95">+D81-M81</f>
        <v>0</v>
      </c>
    </row>
    <row r="82" spans="1:14" ht="15" customHeight="1">
      <c r="A82" s="8"/>
      <c r="B82" s="32" t="s">
        <v>25</v>
      </c>
      <c r="C82" s="102"/>
      <c r="D82" s="79"/>
      <c r="E82" s="60"/>
      <c r="F82" s="40"/>
      <c r="H82" s="39"/>
      <c r="J82" s="39">
        <f t="shared" si="2"/>
        <v>0</v>
      </c>
      <c r="N82" s="39">
        <f t="shared" si="3"/>
        <v>0</v>
      </c>
    </row>
    <row r="83" spans="1:14" ht="15" customHeight="1">
      <c r="A83" s="8"/>
      <c r="B83" s="32" t="s">
        <v>26</v>
      </c>
      <c r="C83" s="102"/>
      <c r="D83" s="79"/>
      <c r="E83" s="60"/>
      <c r="F83" s="40"/>
      <c r="H83" s="39"/>
      <c r="J83" s="39">
        <f t="shared" si="2"/>
        <v>0</v>
      </c>
      <c r="N83" s="39">
        <f t="shared" si="3"/>
        <v>0</v>
      </c>
    </row>
    <row r="84" spans="1:14" ht="15" customHeight="1">
      <c r="A84" s="8"/>
      <c r="B84" s="32" t="s">
        <v>27</v>
      </c>
      <c r="C84" s="102"/>
      <c r="D84" s="79"/>
      <c r="E84" s="60"/>
      <c r="F84" s="40"/>
      <c r="H84" s="39"/>
      <c r="J84" s="39">
        <f t="shared" si="2"/>
        <v>0</v>
      </c>
      <c r="N84" s="39">
        <f t="shared" si="3"/>
        <v>0</v>
      </c>
    </row>
    <row r="85" spans="1:14" ht="15" customHeight="1">
      <c r="A85" s="8"/>
      <c r="B85" s="33" t="s">
        <v>78</v>
      </c>
      <c r="C85" s="103"/>
      <c r="D85" s="79"/>
      <c r="E85" s="60"/>
      <c r="F85" s="40"/>
      <c r="H85" s="39"/>
      <c r="J85" s="39">
        <f t="shared" si="2"/>
        <v>0</v>
      </c>
      <c r="N85" s="39">
        <f t="shared" si="3"/>
        <v>0</v>
      </c>
    </row>
    <row r="86" spans="1:14" ht="15" customHeight="1" thickBot="1">
      <c r="A86" s="14"/>
      <c r="B86" s="34" t="s">
        <v>28</v>
      </c>
      <c r="C86" s="104">
        <v>139135</v>
      </c>
      <c r="D86" s="80">
        <v>125172</v>
      </c>
      <c r="E86" s="61">
        <v>127652</v>
      </c>
      <c r="F86" s="72">
        <v>121905</v>
      </c>
      <c r="H86" s="39">
        <v>127652</v>
      </c>
      <c r="J86" s="39">
        <f t="shared" si="2"/>
        <v>0</v>
      </c>
      <c r="M86" s="39">
        <v>125172</v>
      </c>
      <c r="N86" s="39">
        <f t="shared" si="3"/>
        <v>0</v>
      </c>
    </row>
    <row r="87" spans="1:14" ht="15" customHeight="1" thickBot="1">
      <c r="A87" s="1" t="s">
        <v>65</v>
      </c>
      <c r="B87" s="30" t="s">
        <v>66</v>
      </c>
      <c r="C87" s="100">
        <f>SUM(C81:C86)</f>
        <v>10939135</v>
      </c>
      <c r="D87" s="81">
        <f>SUM(D81:D86)</f>
        <v>8125172</v>
      </c>
      <c r="E87" s="65">
        <f>SUM(E81:E86)</f>
        <v>13127652</v>
      </c>
      <c r="F87" s="41">
        <f>SUM(F81:F86)</f>
        <v>7121905</v>
      </c>
      <c r="G87" s="46"/>
      <c r="H87" s="39">
        <v>13127652</v>
      </c>
      <c r="J87" s="39">
        <f t="shared" si="2"/>
        <v>0</v>
      </c>
      <c r="M87" s="39">
        <v>8125172</v>
      </c>
      <c r="N87" s="39">
        <f t="shared" si="3"/>
        <v>0</v>
      </c>
    </row>
    <row r="88" spans="1:14" ht="15" customHeight="1" thickBot="1">
      <c r="A88" s="1"/>
      <c r="B88" s="89" t="s">
        <v>67</v>
      </c>
      <c r="C88" s="41">
        <f>SUM(C29,C47,C63,C87)</f>
        <v>32235621</v>
      </c>
      <c r="D88" s="83">
        <f>SUM(D29,D47,D63,D87)</f>
        <v>44843070</v>
      </c>
      <c r="E88" s="67">
        <f>SUM(E29,E47,E63,E87)</f>
        <v>54735165</v>
      </c>
      <c r="F88" s="63">
        <f>SUM(F29,F47,F63,F87)</f>
        <v>32996946</v>
      </c>
      <c r="G88" s="46"/>
      <c r="H88" s="39">
        <v>54735165</v>
      </c>
      <c r="J88" s="39">
        <f t="shared" si="2"/>
        <v>0</v>
      </c>
      <c r="M88" s="39">
        <v>44843070</v>
      </c>
      <c r="N88" s="39">
        <f t="shared" si="3"/>
        <v>0</v>
      </c>
    </row>
    <row r="89" spans="1:14" ht="15" customHeight="1" thickBot="1">
      <c r="A89" s="1"/>
      <c r="B89" s="30" t="s">
        <v>68</v>
      </c>
      <c r="C89" s="47">
        <f>-SUM(C62,C86)</f>
        <v>-4738775</v>
      </c>
      <c r="D89" s="90">
        <f>-SUM(D62,D86)</f>
        <v>-5190060</v>
      </c>
      <c r="E89" s="70">
        <v>-5705802</v>
      </c>
      <c r="F89" s="53">
        <v>-5198061</v>
      </c>
      <c r="H89" s="39">
        <v>-5705802</v>
      </c>
      <c r="J89" s="39">
        <f t="shared" si="2"/>
        <v>0</v>
      </c>
      <c r="M89" s="39">
        <v>-5190060</v>
      </c>
      <c r="N89" s="39">
        <f t="shared" si="3"/>
        <v>0</v>
      </c>
    </row>
    <row r="90" spans="1:14" ht="28.5" customHeight="1" thickBot="1">
      <c r="A90" s="1"/>
      <c r="B90" s="30" t="s">
        <v>72</v>
      </c>
      <c r="C90" s="108">
        <v>-276837</v>
      </c>
      <c r="D90" s="90">
        <v>-380000</v>
      </c>
      <c r="E90" s="70">
        <v>-380000</v>
      </c>
      <c r="F90" s="53">
        <v>-335531</v>
      </c>
      <c r="H90" s="39">
        <v>-380000</v>
      </c>
      <c r="J90" s="39">
        <f t="shared" si="2"/>
        <v>0</v>
      </c>
      <c r="M90" s="39">
        <v>-380000</v>
      </c>
      <c r="N90" s="39">
        <f t="shared" si="3"/>
        <v>0</v>
      </c>
    </row>
    <row r="91" spans="1:14" ht="15" customHeight="1" thickBot="1">
      <c r="A91" s="1"/>
      <c r="B91" s="30" t="s">
        <v>69</v>
      </c>
      <c r="C91" s="41">
        <f>SUM(C88:C90)</f>
        <v>27220009</v>
      </c>
      <c r="D91" s="83">
        <f>SUM(D88:D90)</f>
        <v>39273010</v>
      </c>
      <c r="E91" s="67">
        <f>SUM(E88:E90)</f>
        <v>48649363</v>
      </c>
      <c r="F91" s="52">
        <f>SUM(F88:F90)</f>
        <v>27463354</v>
      </c>
      <c r="G91" s="46"/>
      <c r="H91" s="39">
        <v>48649363</v>
      </c>
      <c r="J91" s="39">
        <f t="shared" si="2"/>
        <v>0</v>
      </c>
      <c r="M91" s="39">
        <v>39273010</v>
      </c>
      <c r="N91" s="39">
        <f t="shared" si="3"/>
        <v>0</v>
      </c>
    </row>
    <row r="92" spans="1:14" ht="15" customHeight="1" thickBot="1">
      <c r="A92" s="1"/>
      <c r="B92" s="89" t="s">
        <v>70</v>
      </c>
      <c r="C92" s="41">
        <f>SUM(C15,C35,C56,C80)</f>
        <v>35648484</v>
      </c>
      <c r="D92" s="83">
        <f>SUM(D15,D35,D56,D80)</f>
        <v>44843070</v>
      </c>
      <c r="E92" s="67">
        <f>SUM(E15,E35,E56,E80)</f>
        <v>54735165</v>
      </c>
      <c r="F92" s="41">
        <f>SUM(F15,F35,F56,F80)</f>
        <v>46046583</v>
      </c>
      <c r="G92" s="46"/>
      <c r="H92" s="39">
        <v>54735165</v>
      </c>
      <c r="J92" s="39">
        <f t="shared" si="2"/>
        <v>0</v>
      </c>
      <c r="M92" s="39">
        <v>44843070</v>
      </c>
      <c r="N92" s="39">
        <f t="shared" si="3"/>
        <v>0</v>
      </c>
    </row>
    <row r="93" spans="1:14" s="50" customFormat="1" ht="18" customHeight="1" thickBot="1">
      <c r="A93" s="12"/>
      <c r="B93" s="35" t="s">
        <v>68</v>
      </c>
      <c r="C93" s="48">
        <f>-SUM(C55,C79)</f>
        <v>-4738775</v>
      </c>
      <c r="D93" s="91">
        <f>-SUM(D55,D79)</f>
        <v>-5190060</v>
      </c>
      <c r="E93" s="67">
        <f>-SUM(E55,E79)</f>
        <v>-5705802</v>
      </c>
      <c r="F93" s="49">
        <f>-SUM(F55,F79)</f>
        <v>-5198061</v>
      </c>
      <c r="G93" s="46"/>
      <c r="H93" s="51">
        <v>-5705802</v>
      </c>
      <c r="J93" s="39">
        <f t="shared" si="2"/>
        <v>0</v>
      </c>
      <c r="M93" s="51">
        <v>-5190060</v>
      </c>
      <c r="N93" s="39">
        <f t="shared" si="3"/>
        <v>0</v>
      </c>
    </row>
    <row r="94" spans="1:14" s="50" customFormat="1" ht="33.75" customHeight="1" thickBot="1">
      <c r="A94" s="12"/>
      <c r="B94" s="30" t="s">
        <v>72</v>
      </c>
      <c r="C94" s="108">
        <v>-276837</v>
      </c>
      <c r="D94" s="90">
        <v>-380000</v>
      </c>
      <c r="E94" s="70">
        <v>-380000</v>
      </c>
      <c r="F94" s="53">
        <v>-335531</v>
      </c>
      <c r="H94" s="51">
        <v>-380000</v>
      </c>
      <c r="J94" s="39">
        <f t="shared" si="2"/>
        <v>0</v>
      </c>
      <c r="M94" s="51">
        <v>-380000</v>
      </c>
      <c r="N94" s="39">
        <f t="shared" si="3"/>
        <v>0</v>
      </c>
    </row>
    <row r="95" spans="1:14" ht="16.5" thickBot="1">
      <c r="A95" s="25"/>
      <c r="B95" s="30" t="s">
        <v>71</v>
      </c>
      <c r="C95" s="41">
        <f>SUM(C92:C94)</f>
        <v>30632872</v>
      </c>
      <c r="D95" s="83">
        <f>SUM(D92:D94)</f>
        <v>39273010</v>
      </c>
      <c r="E95" s="67">
        <f>SUM(E92:E94)</f>
        <v>48649363</v>
      </c>
      <c r="F95" s="52">
        <f>SUM(F92:F94)</f>
        <v>40512991</v>
      </c>
      <c r="G95" s="46"/>
      <c r="H95" s="39">
        <v>48649363</v>
      </c>
      <c r="J95" s="39">
        <f t="shared" si="2"/>
        <v>0</v>
      </c>
      <c r="M95" s="39">
        <v>39273010</v>
      </c>
      <c r="N95" s="39">
        <f t="shared" si="3"/>
        <v>0</v>
      </c>
    </row>
    <row r="97" ht="23.25" customHeight="1">
      <c r="D97" s="39"/>
    </row>
  </sheetData>
  <sheetProtection/>
  <mergeCells count="12">
    <mergeCell ref="A8:B9"/>
    <mergeCell ref="D71:D72"/>
    <mergeCell ref="C8:C9"/>
    <mergeCell ref="C71:C72"/>
    <mergeCell ref="A4:F4"/>
    <mergeCell ref="A5:F5"/>
    <mergeCell ref="D8:D9"/>
    <mergeCell ref="F8:F9"/>
    <mergeCell ref="F71:F72"/>
    <mergeCell ref="E8:E9"/>
    <mergeCell ref="A71:B72"/>
    <mergeCell ref="E71:E72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2019-05-20T11:43:21Z</cp:lastPrinted>
  <dcterms:created xsi:type="dcterms:W3CDTF">2012-01-31T21:05:03Z</dcterms:created>
  <dcterms:modified xsi:type="dcterms:W3CDTF">2019-05-20T11:43:24Z</dcterms:modified>
  <cp:category/>
  <cp:version/>
  <cp:contentType/>
  <cp:contentStatus/>
</cp:coreProperties>
</file>