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75" tabRatio="710" firstSheet="3" activeTab="11"/>
  </bookViews>
  <sheets>
    <sheet name="1 Mérleg" sheetId="1" r:id="rId1"/>
    <sheet name="2 műk bev, kiad" sheetId="2" r:id="rId2"/>
    <sheet name="3 felh bev, kiad" sheetId="3" r:id="rId3"/>
    <sheet name="4 személyi korm funk" sheetId="4" r:id="rId4"/>
    <sheet name="5 dologi korm funk" sheetId="5" r:id="rId5"/>
    <sheet name="6 3éves " sheetId="6" r:id="rId6"/>
    <sheet name="7 havi felhasználás" sheetId="7" r:id="rId7"/>
    <sheet name="8 Bérleti díjak" sheetId="8" r:id="rId8"/>
    <sheet name="9 Támogatások" sheetId="9" r:id="rId9"/>
    <sheet name="10EU" sheetId="10" r:id="rId10"/>
    <sheet name="11 Létszámadatok" sheetId="11" r:id="rId11"/>
    <sheet name="12 Köt, Önk fel" sheetId="12" r:id="rId12"/>
    <sheet name="Munka1" sheetId="13" r:id="rId13"/>
    <sheet name="Munka2" sheetId="14" r:id="rId14"/>
  </sheets>
  <definedNames/>
  <calcPr fullCalcOnLoad="1"/>
</workbook>
</file>

<file path=xl/sharedStrings.xml><?xml version="1.0" encoding="utf-8"?>
<sst xmlns="http://schemas.openxmlformats.org/spreadsheetml/2006/main" count="725" uniqueCount="477">
  <si>
    <t>Sorsz.</t>
  </si>
  <si>
    <t>Megnevezés</t>
  </si>
  <si>
    <t>ezer Ft-ban</t>
  </si>
  <si>
    <t>2a. melléklet</t>
  </si>
  <si>
    <t>I.</t>
  </si>
  <si>
    <t>Működési támogatások</t>
  </si>
  <si>
    <t>1.</t>
  </si>
  <si>
    <t>Önkormányzat működési támogatásai</t>
  </si>
  <si>
    <t>1.1. Helyi önk működésének általános támogatása</t>
  </si>
  <si>
    <t xml:space="preserve">1.2. Települési önk egyes köznevelési feladatainak tám. </t>
  </si>
  <si>
    <t>1.3. Szociális és gyermekjóléti feladatok támogatása</t>
  </si>
  <si>
    <t>1.4. Kulturális feladatok támogatása</t>
  </si>
  <si>
    <t>2.</t>
  </si>
  <si>
    <t>Egyéb működési célú támogatások bevételei ÁH bel.</t>
  </si>
  <si>
    <t>II.</t>
  </si>
  <si>
    <t>Felhalmozási célú támogatások ÁH belülről</t>
  </si>
  <si>
    <t>Felhalmozási célú önkormányzati támogatások</t>
  </si>
  <si>
    <t xml:space="preserve"> Egyéb felhalmozási célú támogatások</t>
  </si>
  <si>
    <t>III.</t>
  </si>
  <si>
    <t>Közhatalmi bevételek</t>
  </si>
  <si>
    <t>Jövedelemadók</t>
  </si>
  <si>
    <t xml:space="preserve"> Szociális hozzájárulási adó és járulék</t>
  </si>
  <si>
    <t>3.</t>
  </si>
  <si>
    <t>Bérhez és foglalkoztatáshoz kapcsolódó adó</t>
  </si>
  <si>
    <t>4.</t>
  </si>
  <si>
    <t>Vagyoni típusú adó</t>
  </si>
  <si>
    <t>4.1. Építményadó</t>
  </si>
  <si>
    <t>4.2. Magánszemélyek kommunális adója</t>
  </si>
  <si>
    <t>5.</t>
  </si>
  <si>
    <t>5.1. Iparűzési adó</t>
  </si>
  <si>
    <t>6.</t>
  </si>
  <si>
    <t>Egyéb áruhasználati és szolgáltatási adók</t>
  </si>
  <si>
    <t>7.</t>
  </si>
  <si>
    <t>Egyéb közhatalmi bevételek</t>
  </si>
  <si>
    <t xml:space="preserve">IV. </t>
  </si>
  <si>
    <t>Működési bevételek</t>
  </si>
  <si>
    <t>Árú- és készletértékesítés ellenértéke</t>
  </si>
  <si>
    <t xml:space="preserve">2. 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</si>
  <si>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</si>
  <si>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</si>
  <si>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</si>
  <si>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</si>
  <si>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</si>
  <si>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</si>
  <si>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8.</t>
  </si>
  <si>
    <t>Egyéb működési bevételek</t>
  </si>
  <si>
    <t>V.</t>
  </si>
  <si>
    <t>Felhalmozási bevételek</t>
  </si>
  <si>
    <t>Immateriális javak értékesítése</t>
  </si>
  <si>
    <t>Ingatlanok értékesítése</t>
  </si>
  <si>
    <t>Egyéb tárgyi eszközök értékesítése</t>
  </si>
  <si>
    <t>VI.</t>
  </si>
  <si>
    <t>Működési célú átvett pénzeszközök</t>
  </si>
  <si>
    <t>Működési célú támogatások, kölcsönök visszatérülése</t>
  </si>
  <si>
    <t>Egyéb működési célú átvett pénzeszközök</t>
  </si>
  <si>
    <t>VII.</t>
  </si>
  <si>
    <t>Felhalmozási célú átvett pénzeszközök</t>
  </si>
  <si>
    <t>Felhalmozási célú támogatások, kölcsönök visszatérülése</t>
  </si>
  <si>
    <t>Egyéb felhalmozási célú átvett pénzeszközök</t>
  </si>
  <si>
    <t>VIII.</t>
  </si>
  <si>
    <t>Finanszírozási bevételek</t>
  </si>
  <si>
    <t xml:space="preserve">1. </t>
  </si>
  <si>
    <t>Belföldi finanszírozás bevételei</t>
  </si>
  <si>
    <t>1.1. Hitel, kölcsönfelvétel</t>
  </si>
  <si>
    <t>1.2. Maradvány igénybevétele</t>
  </si>
  <si>
    <t>BEVÉTELEK ÖSSZESEN</t>
  </si>
  <si>
    <t>Személyi juttatások</t>
  </si>
  <si>
    <t>Foglalkoztatottak személyi juttatásai</t>
  </si>
  <si>
    <t>Külső személyi juttatások</t>
  </si>
  <si>
    <t>Dologi kiadások</t>
  </si>
  <si>
    <t>Készletbeszerzés</t>
  </si>
  <si>
    <t>Kommunikációs szolgáltatások</t>
  </si>
  <si>
    <t>IV.</t>
  </si>
  <si>
    <t>Ellátottak pénzbeli juttatásai</t>
  </si>
  <si>
    <t>Egyéb működési célú kiadások</t>
  </si>
  <si>
    <t>Elvonások és befizetések</t>
  </si>
  <si>
    <t>Működési célú támogatások, kölcsönök nyújtása ÁH belül</t>
  </si>
  <si>
    <t>Egyéb működési célú támogatások ÁH belülre</t>
  </si>
  <si>
    <t>Működési célú támogatások, kölcsönök nyújtása ÁH kívül</t>
  </si>
  <si>
    <t>Beruházások</t>
  </si>
  <si>
    <t>Felújítások</t>
  </si>
  <si>
    <t>Egyéb felhalmozási célú kiadások</t>
  </si>
  <si>
    <t>Felhalmozási célú támogatások, kölcsönök nyújtása ÁH belül</t>
  </si>
  <si>
    <t>Egyéb felhalmozási célú támogatások ÁH belülre</t>
  </si>
  <si>
    <t>Felhalmozási célú támogatások, kölcsönök nyújtása ÁH kívül</t>
  </si>
  <si>
    <t>Egyéb felhalmozási célú támogatások ÁH kívülre</t>
  </si>
  <si>
    <t>IX.</t>
  </si>
  <si>
    <t>Finanszírozási kiadások</t>
  </si>
  <si>
    <t>KIADÁSOK ÖSSZESEN</t>
  </si>
  <si>
    <t>Önkormányzati vagyon üzemeletetés</t>
  </si>
  <si>
    <t>1. melléklet</t>
  </si>
  <si>
    <t>BEVÉTELEK</t>
  </si>
  <si>
    <t>KIADÁSOK</t>
  </si>
  <si>
    <t>Kiem. előir. Szám</t>
  </si>
  <si>
    <t>Kiemelt előirányzat neve</t>
  </si>
  <si>
    <t>A)</t>
  </si>
  <si>
    <t>MŰKÖDÉSI BEVÉTELEK</t>
  </si>
  <si>
    <t>MŰKÖDÉSI KIADÁSOK</t>
  </si>
  <si>
    <t>B)</t>
  </si>
  <si>
    <t>FELHALMOZÁSI BEVÉTELEK</t>
  </si>
  <si>
    <t>FELHALMOZÁSI CÉLÚ KIADÁSOK</t>
  </si>
  <si>
    <t>C)</t>
  </si>
  <si>
    <t xml:space="preserve">C) </t>
  </si>
  <si>
    <t>Felhalmozási célú átadások ÁH belülről</t>
  </si>
  <si>
    <t>Munkaadókat terhelő járulékok ész szha</t>
  </si>
  <si>
    <t>Egyéb felhalmozási célú kiadás</t>
  </si>
  <si>
    <t xml:space="preserve"> - Egyéb önkormányzati feladatok támogatása</t>
  </si>
  <si>
    <t xml:space="preserve"> - Falugondnoki szolgálat</t>
  </si>
  <si>
    <t xml:space="preserve"> - Szociális étkezés</t>
  </si>
  <si>
    <t xml:space="preserve"> - Mg. termény eladás</t>
  </si>
  <si>
    <t xml:space="preserve"> - Hirdetés, fénymásolás</t>
  </si>
  <si>
    <t xml:space="preserve"> - Köztemető fenntartás, működtetés</t>
  </si>
  <si>
    <t xml:space="preserve"> - Belépőjegy (Műv. Ház)</t>
  </si>
  <si>
    <t xml:space="preserve"> - Továbbszámlázott szolgáltatások ellenértéke</t>
  </si>
  <si>
    <t xml:space="preserve"> - Intézményi ellátás</t>
  </si>
  <si>
    <t xml:space="preserve"> - Fogorvosi ügyelet</t>
  </si>
  <si>
    <t xml:space="preserve"> - Balatonmagyaródi Sport Egyesület</t>
  </si>
  <si>
    <t xml:space="preserve"> - Tűzoltó Egyesület Balatonmagyaród</t>
  </si>
  <si>
    <t xml:space="preserve"> - Kisbalaton Polgárőr Egyesület</t>
  </si>
  <si>
    <t xml:space="preserve"> - Innovatív Dél-Zala Vidékfejlesztési Egyesület</t>
  </si>
  <si>
    <t xml:space="preserve"> - TÖOSZ Budapest</t>
  </si>
  <si>
    <t>3a. melléklet</t>
  </si>
  <si>
    <t>Kormányzati funkciók</t>
  </si>
  <si>
    <t>051030 Települési hulladék gyűjt.</t>
  </si>
  <si>
    <t>066010 Zöldterület-kezelés</t>
  </si>
  <si>
    <t>011130 Önkorm. Jogalkotó és ig. tev.</t>
  </si>
  <si>
    <t>064010 Közvilágítás</t>
  </si>
  <si>
    <t>066020 Város-, és község gazd.</t>
  </si>
  <si>
    <t>107051 Szociális étkezés</t>
  </si>
  <si>
    <t>107055 Falugond. szolg.</t>
  </si>
  <si>
    <t>013320 Köztem fenntart. műk.</t>
  </si>
  <si>
    <t>Törvény szerinti illetmény, munkabér</t>
  </si>
  <si>
    <t>Normatív jutalmak</t>
  </si>
  <si>
    <t>Céljuttatás</t>
  </si>
  <si>
    <t>Helyettesítési díj, túlóra</t>
  </si>
  <si>
    <t>Végkielégítés</t>
  </si>
  <si>
    <t>Jubileumi jutalom</t>
  </si>
  <si>
    <t>Béren kívüli juttatások</t>
  </si>
  <si>
    <t>9.</t>
  </si>
  <si>
    <t>Lakhatási támogatások</t>
  </si>
  <si>
    <t>10.</t>
  </si>
  <si>
    <t>Szociális támogatások</t>
  </si>
  <si>
    <t>11.</t>
  </si>
  <si>
    <t>Személyi juttatások összesen</t>
  </si>
  <si>
    <t>013350 Önkormányzati vagyon gazd</t>
  </si>
  <si>
    <t>082091 Közműv. int.</t>
  </si>
  <si>
    <t>Élelmiszerek</t>
  </si>
  <si>
    <t>Irodaszer, nyomtatvány</t>
  </si>
  <si>
    <t>Könyv, folyóírat, egyéb inf.hord.</t>
  </si>
  <si>
    <t>Hajtó- és kenőanyag</t>
  </si>
  <si>
    <t>Kisértékű tárgyi eszköz</t>
  </si>
  <si>
    <t>Munkaruha, védőruha</t>
  </si>
  <si>
    <t>Egyéb készletek (anyagok)</t>
  </si>
  <si>
    <t>1.1.</t>
  </si>
  <si>
    <t>1.2.</t>
  </si>
  <si>
    <t>Adatátviteli célú távközl (internet)</t>
  </si>
  <si>
    <t>2.1.</t>
  </si>
  <si>
    <t>Vásárolt élelmezés</t>
  </si>
  <si>
    <t>2.2.</t>
  </si>
  <si>
    <t>Gázenergia-szolgáltatás</t>
  </si>
  <si>
    <t>2.3.</t>
  </si>
  <si>
    <t>Villamosenergia-szolgáltatás</t>
  </si>
  <si>
    <t>2.4.</t>
  </si>
  <si>
    <t>Víz- és csatornadíjak</t>
  </si>
  <si>
    <t>2.5.</t>
  </si>
  <si>
    <t>Karbantartás, kisjavítás</t>
  </si>
  <si>
    <t>2.6.</t>
  </si>
  <si>
    <t>Egyéb üzemeltetés, fenntartás</t>
  </si>
  <si>
    <t>Pénzügyi szolgáltatások</t>
  </si>
  <si>
    <t>Szolgáltatások</t>
  </si>
  <si>
    <t>ÁFA kiadások</t>
  </si>
  <si>
    <t>Belföldi kiküldetés</t>
  </si>
  <si>
    <t>Reprezentáció</t>
  </si>
  <si>
    <t>Reklám- és propaganda</t>
  </si>
  <si>
    <t>Egyéb dologi kiadások</t>
  </si>
  <si>
    <t>Dologi kiadások összesen</t>
  </si>
  <si>
    <t>Sor-szám</t>
  </si>
  <si>
    <t>I. Működési bevételek és kiadások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</si>
  <si>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</si>
  <si>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</si>
  <si>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</si>
  <si>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</si>
  <si>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</si>
  <si>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</si>
  <si>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</si>
  <si>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</si>
  <si>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</si>
  <si>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</si>
  <si>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</si>
  <si>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</si>
  <si>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</si>
  <si>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</si>
  <si>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</si>
  <si>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</si>
  <si>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</si>
  <si>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</si>
  <si>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</si>
  <si>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</si>
  <si>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</si>
  <si>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</si>
  <si>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</si>
  <si>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</si>
  <si>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II. Felhalmozási célú bevételek és kiadások</t>
  </si>
  <si>
    <t>25</t>
  </si>
  <si>
    <t>26</t>
  </si>
  <si>
    <t>Támogatási kölcsönök visszatérülése</t>
  </si>
  <si>
    <t>Működési célú bevételek összesen (01+…+05)</t>
  </si>
  <si>
    <t>Munkaadókat terhelő járulékok és szha</t>
  </si>
  <si>
    <t xml:space="preserve">Dologi kiadások és egyéb folyó kiadások </t>
  </si>
  <si>
    <t>Működési célú kiadások összesen (07+…+12)</t>
  </si>
  <si>
    <t>Felhalmozási célú bevételek összesen (14+…+17)</t>
  </si>
  <si>
    <t>Felhalmozási célú kiadások összesen (18+…+22)</t>
  </si>
  <si>
    <t>Önkormányzat bevételei összesen (6+18)</t>
  </si>
  <si>
    <t>Önkormányzat kiadásai összesen (13+23)</t>
  </si>
  <si>
    <t>Január</t>
  </si>
  <si>
    <t>Február</t>
  </si>
  <si>
    <t>Március</t>
  </si>
  <si>
    <t>Április</t>
  </si>
  <si>
    <t>Május</t>
  </si>
  <si>
    <t>Június</t>
  </si>
  <si>
    <t>Július</t>
  </si>
  <si>
    <t>Auguszt</t>
  </si>
  <si>
    <t>Szeptemb</t>
  </si>
  <si>
    <t>Október</t>
  </si>
  <si>
    <t>Összesen</t>
  </si>
  <si>
    <t>Bevételek</t>
  </si>
  <si>
    <t>Bevételek összesen:</t>
  </si>
  <si>
    <t>Kiadások</t>
  </si>
  <si>
    <t>Beruházás</t>
  </si>
  <si>
    <t>Kiadások összesen:</t>
  </si>
  <si>
    <t>Össz</t>
  </si>
  <si>
    <t>Működési célú átvett pe</t>
  </si>
  <si>
    <t>Felhalm. Célú tám. ÁH bel</t>
  </si>
  <si>
    <t>Felhalmozási célú átvett pe</t>
  </si>
  <si>
    <t>Novemb</t>
  </si>
  <si>
    <t>Decemb</t>
  </si>
  <si>
    <t>Munkaadót terh jár és szha</t>
  </si>
  <si>
    <t>Ellátottak pénzbeli jutt</t>
  </si>
  <si>
    <t>Egyéb műk célú kiadások</t>
  </si>
  <si>
    <t>Egyéb felhalm célú kiad</t>
  </si>
  <si>
    <t>A sírhelyek feletti rendelkezési jog, valamint az újraváltásárt fizetendő díjak mértéke</t>
  </si>
  <si>
    <t>Egyes sírhely</t>
  </si>
  <si>
    <t>Kettes sírhely</t>
  </si>
  <si>
    <t>Gyermek sírhely</t>
  </si>
  <si>
    <t>Sírbolt</t>
  </si>
  <si>
    <t>Urnasírhely</t>
  </si>
  <si>
    <t>Urnasírbolt</t>
  </si>
  <si>
    <t>A temetőben tevékenységekért fizetendő díjak mértéke</t>
  </si>
  <si>
    <t>Temető fenntartási hozzájár díj</t>
  </si>
  <si>
    <t>3 500 Ft/alkalom</t>
  </si>
  <si>
    <t>Ravatalozó bérleti díj</t>
  </si>
  <si>
    <t>2 800 Ft/alkalom</t>
  </si>
  <si>
    <t>Hulladék elhelyezési díj</t>
  </si>
  <si>
    <t>4 800 Ft/alkalom</t>
  </si>
  <si>
    <t>Hűtő bérleti díj</t>
  </si>
  <si>
    <t>700 Ft/nap</t>
  </si>
  <si>
    <t>Kultúrház terembérleti díjak</t>
  </si>
  <si>
    <t>Bruttó/Nettó</t>
  </si>
  <si>
    <t>Minden helyiség:</t>
  </si>
  <si>
    <t xml:space="preserve"> - kulturális célra fűtéssel</t>
  </si>
  <si>
    <t xml:space="preserve"> - nem kulturális célra fűtéssel</t>
  </si>
  <si>
    <t xml:space="preserve"> - nem kulturális célra fűtés nélkül</t>
  </si>
  <si>
    <t>Előtér nem kulturális célra</t>
  </si>
  <si>
    <t>Kisterem:</t>
  </si>
  <si>
    <t>Nagyterem:</t>
  </si>
  <si>
    <t>Egyéb bérleti díjak</t>
  </si>
  <si>
    <t>Fodrászüzlet bérleti díja</t>
  </si>
  <si>
    <t>Terület bérbeadás (Műv. Ház előtt)</t>
  </si>
  <si>
    <t>Terület bérbeadás (Ovóda árkád)</t>
  </si>
  <si>
    <t>Hirdetés 20 szóig</t>
  </si>
  <si>
    <t>Hirdetés 20 szó felett szavanként</t>
  </si>
  <si>
    <t>Fénymásolás</t>
  </si>
  <si>
    <t>9. melléklet</t>
  </si>
  <si>
    <t>10. melléklet</t>
  </si>
  <si>
    <t>Magánszemélyek kommunális adója:</t>
  </si>
  <si>
    <t>Dupla telek esetén 1 telek adómentes</t>
  </si>
  <si>
    <t>20.000,- Ft</t>
  </si>
  <si>
    <t>Balatonmagyaród Község Önkormányzata térítésmentesen biztosítja az orvosi rendelő használtatát a vállalkozó orvos részére</t>
  </si>
  <si>
    <t>11. melléklet</t>
  </si>
  <si>
    <t>Kormányzati funkció</t>
  </si>
  <si>
    <t>Feladat neve</t>
  </si>
  <si>
    <t>Köztisztviselő</t>
  </si>
  <si>
    <t>Közalkalmazott</t>
  </si>
  <si>
    <t>Munka tv hatálya</t>
  </si>
  <si>
    <t>Összesen:</t>
  </si>
  <si>
    <t>Teljes</t>
  </si>
  <si>
    <t>Rész</t>
  </si>
  <si>
    <t>munkaidős</t>
  </si>
  <si>
    <t>miunkaidős</t>
  </si>
  <si>
    <t>107055</t>
  </si>
  <si>
    <t>Falugondnoki szolgáltatás</t>
  </si>
  <si>
    <t>Közművelődési intézmény</t>
  </si>
  <si>
    <t>082091</t>
  </si>
  <si>
    <t>Startmunka program, közfoglalkoztatás</t>
  </si>
  <si>
    <t>041232</t>
  </si>
  <si>
    <t>Európai Uniós forrásból megvalósuló programok, projektek bevételei és kiadásai</t>
  </si>
  <si>
    <t>Megnevezsé</t>
  </si>
  <si>
    <t>12. melléklet</t>
  </si>
  <si>
    <t xml:space="preserve"> Kötelező feladatok</t>
  </si>
  <si>
    <t>1. Önkormányzati hivatal</t>
  </si>
  <si>
    <t xml:space="preserve">  - Hivatal működési tám</t>
  </si>
  <si>
    <t xml:space="preserve">  - személyi, járulék, dologi kiadás</t>
  </si>
  <si>
    <t>2. Település-üzemeltetés (Levonás: beszámítás után)</t>
  </si>
  <si>
    <t>2. Település-üzemeltetés</t>
  </si>
  <si>
    <t xml:space="preserve"> -  közvilágítás</t>
  </si>
  <si>
    <t xml:space="preserve"> - köztemető fenntartása </t>
  </si>
  <si>
    <t xml:space="preserve"> - köztemető fenntartása</t>
  </si>
  <si>
    <t xml:space="preserve"> - közutak fenntartása</t>
  </si>
  <si>
    <t>3. Egyéb önkormányzati feladatok</t>
  </si>
  <si>
    <t>5. Hozzájár pénzbeli szociális ellátás</t>
  </si>
  <si>
    <t xml:space="preserve">  - költségvetési támogatás</t>
  </si>
  <si>
    <t xml:space="preserve"> - személyi juttatás</t>
  </si>
  <si>
    <t xml:space="preserve">  - saját bevételek</t>
  </si>
  <si>
    <t xml:space="preserve"> - munkaadói járulékok</t>
  </si>
  <si>
    <t xml:space="preserve">  - önkormányzati hozzájárulások</t>
  </si>
  <si>
    <t xml:space="preserve"> - dologi kiadások</t>
  </si>
  <si>
    <t xml:space="preserve"> - étkeztetés</t>
  </si>
  <si>
    <t xml:space="preserve">   - étkeztetés</t>
  </si>
  <si>
    <t xml:space="preserve"> - térítési díj</t>
  </si>
  <si>
    <t xml:space="preserve">   - hozzájárulás</t>
  </si>
  <si>
    <t>8. OEP-től átvett pénzeszköz</t>
  </si>
  <si>
    <t>8. Egészségügyi ellátások</t>
  </si>
  <si>
    <t xml:space="preserve">  - fogorvosi ügyelet</t>
  </si>
  <si>
    <t xml:space="preserve">  - háziorvosi ügyelet hozzájárulás</t>
  </si>
  <si>
    <t>9. Helyi adók</t>
  </si>
  <si>
    <t>11. Hulladékszállítás</t>
  </si>
  <si>
    <t>12. Vagyonhasznosítás</t>
  </si>
  <si>
    <t>Likvid hitel</t>
  </si>
  <si>
    <t>Bevételek összesen</t>
  </si>
  <si>
    <t>Kiadások összesen</t>
  </si>
  <si>
    <t>Önként vállalt feladatok</t>
  </si>
  <si>
    <t>1. Beruházás</t>
  </si>
  <si>
    <t xml:space="preserve"> - Kis-Balaton Alapítvány támogatása</t>
  </si>
  <si>
    <t xml:space="preserve"> - Ágazati pótlék</t>
  </si>
  <si>
    <t>Értékesítési és forglami adók</t>
  </si>
  <si>
    <t>Gépjárműadó</t>
  </si>
  <si>
    <t>Munkaadót terhelő jár. és SZHA</t>
  </si>
  <si>
    <t xml:space="preserve"> 7.1. Talajterhelési díj</t>
  </si>
  <si>
    <t xml:space="preserve"> 8.1. Pótlék, bírság</t>
  </si>
  <si>
    <t>Egyéb szolgáltatás</t>
  </si>
  <si>
    <t xml:space="preserve"> - Rendszeres gyermekvédelmi támogatás természetben</t>
  </si>
  <si>
    <t>Adók, díjak egyéb befizetések</t>
  </si>
  <si>
    <t>Nem adatátvit célú távközl (telefon)</t>
  </si>
  <si>
    <t xml:space="preserve"> - Felhalmozási célú pénzeszköz átvétel háztartásoktól</t>
  </si>
  <si>
    <t>Szociális hozzájárulási adó</t>
  </si>
  <si>
    <t>Egészségügyi hozzájárulás</t>
  </si>
  <si>
    <t>Munkaadót terhelő SZJA</t>
  </si>
  <si>
    <t xml:space="preserve"> 8.2. Igazgatási szolgáltatási díj</t>
  </si>
  <si>
    <t>5. melléklet</t>
  </si>
  <si>
    <t>a 7/2013. (IV.30.) önkormányzati rendelet a helyi adókról alapján</t>
  </si>
  <si>
    <t>066020</t>
  </si>
  <si>
    <t>Város-és Községgazdálkodás</t>
  </si>
  <si>
    <t>EU-s forrásból megvalósuló programok, projektek</t>
  </si>
  <si>
    <t xml:space="preserve"> - Vashulladék</t>
  </si>
  <si>
    <t xml:space="preserve"> - Egyéb bevétel</t>
  </si>
  <si>
    <t xml:space="preserve"> - Anyakönyvi szolgáltatás</t>
  </si>
  <si>
    <t>Lakó ingatlan</t>
  </si>
  <si>
    <t xml:space="preserve"> - Nem lakó ingatlan bérbeadás</t>
  </si>
  <si>
    <t xml:space="preserve"> - Lakó ingatlan bérbeadás</t>
  </si>
  <si>
    <t>Ruházati költségtérítés</t>
  </si>
  <si>
    <t>Közlekedési költségtérítés</t>
  </si>
  <si>
    <t>Egyéb költségtérítés</t>
  </si>
  <si>
    <t>Egyéb személyi juttatás</t>
  </si>
  <si>
    <t>12.</t>
  </si>
  <si>
    <t>13.</t>
  </si>
  <si>
    <t>Választott tisztségviselők juttatásai</t>
  </si>
  <si>
    <t>Nem saját foglalkoztatott juttatásai</t>
  </si>
  <si>
    <t>Egyéb külső személyi juttatás</t>
  </si>
  <si>
    <t>Szakmai anyagok</t>
  </si>
  <si>
    <t>2.7.</t>
  </si>
  <si>
    <t>Üzemeltetési anyagok</t>
  </si>
  <si>
    <t>1.3.</t>
  </si>
  <si>
    <t>Közüzemi díjak</t>
  </si>
  <si>
    <t>Közvetített szolgáltatások</t>
  </si>
  <si>
    <t>ÁH belül</t>
  </si>
  <si>
    <t>ÁH kívül</t>
  </si>
  <si>
    <t>4.1.</t>
  </si>
  <si>
    <t>4.2.</t>
  </si>
  <si>
    <t>5.1.</t>
  </si>
  <si>
    <t>5.2.</t>
  </si>
  <si>
    <t>5.3.</t>
  </si>
  <si>
    <t>Kiküldetés, Reklám- és propaganda</t>
  </si>
  <si>
    <t>Műk. Célú előzetesen felsz. Áfa</t>
  </si>
  <si>
    <t>Fizetendő Áfa</t>
  </si>
  <si>
    <t>Különféle befizetések, egyéb dologi</t>
  </si>
  <si>
    <t xml:space="preserve"> - Település-üzemeltetéshez kapcs. feladatellátás tám</t>
  </si>
  <si>
    <t xml:space="preserve"> - Rászoruló gyermekek szünidei étkeztetése</t>
  </si>
  <si>
    <t xml:space="preserve"> - Kiegészítő ágaztai pótlék</t>
  </si>
  <si>
    <t>2.1. Elkülönített állami pénzalaptól (közmunka)</t>
  </si>
  <si>
    <t>2.2. Központi kezeléstől (Gyermekvédelmi természetben)</t>
  </si>
  <si>
    <t xml:space="preserve"> - Beiskolázási támogatás (Települési tám)</t>
  </si>
  <si>
    <t xml:space="preserve"> - Pénzbeli temetési segély (Települési tám)</t>
  </si>
  <si>
    <t>Balatonmagyaród Község Önkormányzata által 2016. évben nyújtott közvetett támogatásokról</t>
  </si>
  <si>
    <t xml:space="preserve"> - Ovódakezdési támogatás (Települési tám)</t>
  </si>
  <si>
    <t xml:space="preserve"> - Első nyelvvizsga támogatása (Települési tám)</t>
  </si>
  <si>
    <t xml:space="preserve"> - Szoiális étkeztetés támogatása (Települési tám)</t>
  </si>
  <si>
    <t xml:space="preserve"> - Egyszeri pénzbeli segély (Települési tám)</t>
  </si>
  <si>
    <t xml:space="preserve"> - Idősek egyszeri támogatása (Települési tám)</t>
  </si>
  <si>
    <t>4. melléklet</t>
  </si>
  <si>
    <t>7. melléklet</t>
  </si>
  <si>
    <t>2019. évre</t>
  </si>
  <si>
    <t xml:space="preserve"> -  Egyéb szociális feldatatok támogatása</t>
  </si>
  <si>
    <t xml:space="preserve"> - Bérkompenzáció  </t>
  </si>
  <si>
    <t>1.5. Működési célú és kiegészítő támogatása</t>
  </si>
  <si>
    <t xml:space="preserve">  - Bérleti díjak</t>
  </si>
  <si>
    <t>041233 Közfoglalkoztat.</t>
  </si>
  <si>
    <t>1. oldal</t>
  </si>
  <si>
    <t>081045 Sport lét. műk.</t>
  </si>
  <si>
    <t>2020. évre</t>
  </si>
  <si>
    <t>6. melléklet</t>
  </si>
  <si>
    <t>2. oldal</t>
  </si>
  <si>
    <t>4. Szociális feladatok</t>
  </si>
  <si>
    <t>1. Felhalmozási pénzeszközátvétel</t>
  </si>
  <si>
    <t xml:space="preserve">ebből: </t>
  </si>
  <si>
    <t>kötelező feladatellátáshoz kapcs.</t>
  </si>
  <si>
    <t>önként vállalt feladatellát. Kapcs</t>
  </si>
  <si>
    <t xml:space="preserve"> ezer Ft-ban</t>
  </si>
  <si>
    <t>2021. évre</t>
  </si>
  <si>
    <t>2018. évi kedvezmény összesen:</t>
  </si>
  <si>
    <t xml:space="preserve"> - polgármesteri iiletmény támogatása</t>
  </si>
  <si>
    <t xml:space="preserve"> - Tankerület utazási támogatás</t>
  </si>
  <si>
    <t xml:space="preserve"> - Szociális alapellátó szolgálat</t>
  </si>
  <si>
    <t xml:space="preserve"> - Rákóczi Szövetség</t>
  </si>
  <si>
    <t>3</t>
  </si>
  <si>
    <t>.</t>
  </si>
  <si>
    <t xml:space="preserve"> - Háziorvosi ügyelet</t>
  </si>
  <si>
    <t xml:space="preserve"> - Zalakaros: házi segítségnyújtás adminisztr. Hozzáj.</t>
  </si>
  <si>
    <t xml:space="preserve"> -Országos Mentőszolgálat Alapítvány</t>
  </si>
  <si>
    <t xml:space="preserve"> - Művelődési Ház felújítása</t>
  </si>
  <si>
    <t xml:space="preserve"> - Járdaépítés</t>
  </si>
  <si>
    <t>042180 Állategészségügy</t>
  </si>
  <si>
    <t xml:space="preserve">072111 Háziorvosi ellátás </t>
  </si>
  <si>
    <t xml:space="preserve"> -  útfelújítások támogatása</t>
  </si>
  <si>
    <t>9. Állategészségügy</t>
  </si>
  <si>
    <t>Balatonmagyaród Község Önkormányzat működési és felhalmozási költségvetésének 2019. évi BEVÉTELEIT és KIADÁSAIT bemutató pénzügyi mérleg</t>
  </si>
  <si>
    <t>2019. évi előir.</t>
  </si>
  <si>
    <t>Balatonmagyaród Község Önkormányzat 2019. évi működési célú kiadásai</t>
  </si>
  <si>
    <t xml:space="preserve">Balatonmagyaród Község Önkormányzat 2019. évi működési célú bevételei </t>
  </si>
  <si>
    <t>Balatonmagyaród Község Önkormányzat 2019. évi felhalmozási célú bevételei</t>
  </si>
  <si>
    <t>Balatonmagyaród Község Önkormányzat 2019. évi felhalmozási célú kiadásai</t>
  </si>
  <si>
    <t>Balatonmagyaród Község Önkormányzatának 2019. évi Személyi juttatásai és Munkaadót terhelő járulékai</t>
  </si>
  <si>
    <t>2019. évi előir</t>
  </si>
  <si>
    <t>Balatonmagyaród Község Önkormányzatának 2019. évi Dologi kiadásai</t>
  </si>
  <si>
    <t>A működési célú bevételek 2019-2022. évi alakulását külön bemutató mérleg</t>
  </si>
  <si>
    <t>2022. évre</t>
  </si>
  <si>
    <t>A felhalmozási célú kiadások 2019-2022 évi alakulását külön bemutató mérleg</t>
  </si>
  <si>
    <t>Balatonmagyaród Község Önkormányzatának 2019. évi előirányzat felhasználási ütemterve</t>
  </si>
  <si>
    <t>Bérleti díjak 2019.01.01.-től</t>
  </si>
  <si>
    <t>Létszámadatok 2019.</t>
  </si>
  <si>
    <t>Balatonmagyaród Község Önkormányzat 2019. évi kötelező és önként vállalat feladatai</t>
  </si>
  <si>
    <t xml:space="preserve"> - Óvodai hozzájárulás</t>
  </si>
  <si>
    <t xml:space="preserve">  - Vidékfejlesztési Egyesület</t>
  </si>
  <si>
    <t xml:space="preserve">  - Polgári Védelmi Szövetség</t>
  </si>
  <si>
    <t xml:space="preserve"> - hivatal kerítés</t>
  </si>
  <si>
    <t xml:space="preserve"> - járdafelújítás</t>
  </si>
  <si>
    <t xml:space="preserve"> - kultúrház lépcső</t>
  </si>
  <si>
    <t xml:space="preserve"> - községgazdálkodás</t>
  </si>
  <si>
    <t>7.-szociális étkeztetés</t>
  </si>
  <si>
    <t>7.  Szociális étkeztetés</t>
  </si>
  <si>
    <t>10. Kulturális feladatok</t>
  </si>
  <si>
    <t xml:space="preserve"> - támogatás</t>
  </si>
  <si>
    <t>6. Óvodai , iskolai ellátás</t>
  </si>
  <si>
    <t>Mindösszesen</t>
  </si>
  <si>
    <t>13. Falugondnok</t>
  </si>
  <si>
    <t>14. Sport</t>
  </si>
  <si>
    <t>15. Közfoglalkoztatás</t>
  </si>
  <si>
    <t>16. ÁH előleg visszafizetése</t>
  </si>
  <si>
    <t>2. Önkormányzati jogalkotás</t>
  </si>
  <si>
    <t>3. Felújítás</t>
  </si>
  <si>
    <t>4.Pénzmaradvány</t>
  </si>
  <si>
    <t>5.Védett természeti területek</t>
  </si>
  <si>
    <t>2. Áht kívüli támogatások</t>
  </si>
  <si>
    <t>3. Felújítások</t>
  </si>
  <si>
    <t>4. Lekötött betét elhelyezése</t>
  </si>
  <si>
    <t>5. Finanszírozási kiadás</t>
  </si>
  <si>
    <t>5 adózó</t>
  </si>
  <si>
    <t>100.000,- Ft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</si>
</sst>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,##0.00&quot;     &quot;;\-#,##0.00&quot;     &quot;;&quot; -&quot;#&quot;     &quot;;@\ "/>
    <numFmt numFmtId="165" formatCode="#,##0\ &quot;Ft&quot;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E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Calibri"/>
      <family val="2"/>
    </font>
    <font>
      <i/>
      <sz val="10"/>
      <color indexed="8"/>
      <name val="Calibri"/>
      <family val="2"/>
    </font>
    <font>
      <b/>
      <i/>
      <sz val="10"/>
      <name val="Times New Roman"/>
      <family val="1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Calibri"/>
      <family val="2"/>
    </font>
    <font>
      <b/>
      <i/>
      <sz val="10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"/>
      <family val="1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4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1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1" fillId="0" borderId="0" applyFont="0" applyFill="0" applyBorder="0" applyAlignment="0" applyProtection="0"/>
  </cellStyleXfs>
  <cellXfs count="27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vertical="center" wrapText="1"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9" fontId="6" fillId="0" borderId="10" xfId="65" applyFont="1" applyBorder="1" applyAlignment="1">
      <alignment horizontal="center"/>
    </xf>
    <xf numFmtId="0" fontId="5" fillId="0" borderId="10" xfId="0" applyFont="1" applyBorder="1" applyAlignment="1">
      <alignment/>
    </xf>
    <xf numFmtId="6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6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49" fontId="9" fillId="0" borderId="0" xfId="0" applyNumberFormat="1" applyFont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Alignment="1">
      <alignment wrapText="1"/>
    </xf>
    <xf numFmtId="3" fontId="9" fillId="0" borderId="0" xfId="0" applyNumberFormat="1" applyFont="1" applyAlignment="1">
      <alignment wrapText="1"/>
    </xf>
    <xf numFmtId="3" fontId="9" fillId="0" borderId="13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left" wrapText="1"/>
    </xf>
    <xf numFmtId="3" fontId="9" fillId="33" borderId="10" xfId="0" applyNumberFormat="1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left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3" fontId="8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3" fontId="9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/>
    </xf>
    <xf numFmtId="49" fontId="8" fillId="33" borderId="10" xfId="0" applyNumberFormat="1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right" wrapText="1"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49" fontId="15" fillId="33" borderId="10" xfId="58" applyNumberFormat="1" applyFont="1" applyFill="1" applyBorder="1" applyAlignment="1">
      <alignment horizontal="center"/>
      <protection/>
    </xf>
    <xf numFmtId="3" fontId="15" fillId="33" borderId="10" xfId="42" applyNumberFormat="1" applyFont="1" applyFill="1" applyBorder="1" applyAlignment="1" applyProtection="1">
      <alignment/>
      <protection/>
    </xf>
    <xf numFmtId="49" fontId="16" fillId="0" borderId="10" xfId="58" applyNumberFormat="1" applyFont="1" applyBorder="1" applyAlignment="1">
      <alignment horizontal="center"/>
      <protection/>
    </xf>
    <xf numFmtId="3" fontId="16" fillId="0" borderId="10" xfId="42" applyNumberFormat="1" applyFont="1" applyFill="1" applyBorder="1" applyAlignment="1" applyProtection="1">
      <alignment/>
      <protection/>
    </xf>
    <xf numFmtId="49" fontId="16" fillId="0" borderId="10" xfId="42" applyNumberFormat="1" applyFont="1" applyFill="1" applyBorder="1" applyAlignment="1" applyProtection="1">
      <alignment/>
      <protection/>
    </xf>
    <xf numFmtId="0" fontId="16" fillId="0" borderId="10" xfId="58" applyFont="1" applyFill="1" applyBorder="1">
      <alignment/>
      <protection/>
    </xf>
    <xf numFmtId="49" fontId="16" fillId="0" borderId="10" xfId="58" applyNumberFormat="1" applyFont="1" applyFill="1" applyBorder="1">
      <alignment/>
      <protection/>
    </xf>
    <xf numFmtId="0" fontId="15" fillId="33" borderId="10" xfId="58" applyFont="1" applyFill="1" applyBorder="1">
      <alignment/>
      <protection/>
    </xf>
    <xf numFmtId="3" fontId="15" fillId="33" borderId="10" xfId="58" applyNumberFormat="1" applyFont="1" applyFill="1" applyBorder="1" applyAlignment="1">
      <alignment/>
      <protection/>
    </xf>
    <xf numFmtId="3" fontId="16" fillId="0" borderId="10" xfId="58" applyNumberFormat="1" applyFont="1" applyBorder="1" applyAlignment="1">
      <alignment/>
      <protection/>
    </xf>
    <xf numFmtId="49" fontId="15" fillId="33" borderId="14" xfId="57" applyNumberFormat="1" applyFont="1" applyFill="1" applyBorder="1" applyAlignment="1">
      <alignment horizontal="center" vertical="center"/>
      <protection/>
    </xf>
    <xf numFmtId="49" fontId="15" fillId="33" borderId="15" xfId="57" applyNumberFormat="1" applyFont="1" applyFill="1" applyBorder="1" applyAlignment="1">
      <alignment vertical="center"/>
      <protection/>
    </xf>
    <xf numFmtId="49" fontId="16" fillId="0" borderId="14" xfId="57" applyNumberFormat="1" applyFont="1" applyBorder="1" applyAlignment="1">
      <alignment horizontal="center" vertical="center"/>
      <protection/>
    </xf>
    <xf numFmtId="49" fontId="16" fillId="0" borderId="15" xfId="57" applyNumberFormat="1" applyFont="1" applyBorder="1" applyAlignment="1">
      <alignment vertical="center"/>
      <protection/>
    </xf>
    <xf numFmtId="49" fontId="15" fillId="33" borderId="15" xfId="57" applyNumberFormat="1" applyFont="1" applyFill="1" applyBorder="1" applyAlignment="1">
      <alignment vertical="center" wrapText="1"/>
      <protection/>
    </xf>
    <xf numFmtId="49" fontId="16" fillId="0" borderId="16" xfId="57" applyNumberFormat="1" applyFont="1" applyBorder="1" applyAlignment="1">
      <alignment vertical="center"/>
      <protection/>
    </xf>
    <xf numFmtId="49" fontId="16" fillId="0" borderId="15" xfId="57" applyNumberFormat="1" applyFont="1" applyBorder="1" applyAlignment="1">
      <alignment horizontal="center" vertical="center"/>
      <protection/>
    </xf>
    <xf numFmtId="49" fontId="15" fillId="33" borderId="15" xfId="57" applyNumberFormat="1" applyFont="1" applyFill="1" applyBorder="1" applyAlignment="1">
      <alignment horizontal="center" vertical="center"/>
      <protection/>
    </xf>
    <xf numFmtId="49" fontId="16" fillId="34" borderId="15" xfId="57" applyNumberFormat="1" applyFont="1" applyFill="1" applyBorder="1" applyAlignment="1">
      <alignment horizontal="center" vertical="center"/>
      <protection/>
    </xf>
    <xf numFmtId="49" fontId="16" fillId="34" borderId="15" xfId="57" applyNumberFormat="1" applyFont="1" applyFill="1" applyBorder="1" applyAlignment="1">
      <alignment vertical="center"/>
      <protection/>
    </xf>
    <xf numFmtId="49" fontId="15" fillId="33" borderId="15" xfId="57" applyNumberFormat="1" applyFont="1" applyFill="1" applyBorder="1" applyAlignment="1">
      <alignment/>
      <protection/>
    </xf>
    <xf numFmtId="49" fontId="13" fillId="0" borderId="15" xfId="57" applyNumberFormat="1" applyFont="1" applyBorder="1" applyAlignment="1">
      <alignment horizontal="center" vertical="center"/>
      <protection/>
    </xf>
    <xf numFmtId="49" fontId="13" fillId="0" borderId="15" xfId="57" applyNumberFormat="1" applyFont="1" applyBorder="1" applyAlignment="1">
      <alignment vertical="center"/>
      <protection/>
    </xf>
    <xf numFmtId="49" fontId="16" fillId="0" borderId="15" xfId="57" applyNumberFormat="1" applyFont="1" applyBorder="1" applyAlignment="1">
      <alignment horizontal="center"/>
      <protection/>
    </xf>
    <xf numFmtId="49" fontId="15" fillId="33" borderId="14" xfId="57" applyNumberFormat="1" applyFont="1" applyFill="1" applyBorder="1" applyAlignment="1">
      <alignment horizontal="center"/>
      <protection/>
    </xf>
    <xf numFmtId="3" fontId="15" fillId="33" borderId="15" xfId="57" applyNumberFormat="1" applyFont="1" applyFill="1" applyBorder="1" applyAlignment="1">
      <alignment/>
      <protection/>
    </xf>
    <xf numFmtId="49" fontId="15" fillId="33" borderId="14" xfId="57" applyNumberFormat="1" applyFont="1" applyFill="1" applyBorder="1">
      <alignment/>
      <protection/>
    </xf>
    <xf numFmtId="0" fontId="15" fillId="33" borderId="10" xfId="58" applyFont="1" applyFill="1" applyBorder="1" applyAlignment="1">
      <alignment horizontal="center"/>
      <protection/>
    </xf>
    <xf numFmtId="0" fontId="16" fillId="0" borderId="10" xfId="58" applyFont="1" applyBorder="1" applyAlignment="1">
      <alignment horizontal="center"/>
      <protection/>
    </xf>
    <xf numFmtId="49" fontId="16" fillId="0" borderId="16" xfId="57" applyNumberFormat="1" applyFont="1" applyBorder="1" applyAlignment="1">
      <alignment horizontal="center"/>
      <protection/>
    </xf>
    <xf numFmtId="49" fontId="16" fillId="0" borderId="14" xfId="57" applyNumberFormat="1" applyFont="1" applyBorder="1" applyAlignment="1">
      <alignment horizontal="center"/>
      <protection/>
    </xf>
    <xf numFmtId="0" fontId="15" fillId="33" borderId="14" xfId="57" applyFont="1" applyFill="1" applyBorder="1">
      <alignment/>
      <protection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3" fontId="14" fillId="0" borderId="10" xfId="0" applyNumberFormat="1" applyFont="1" applyBorder="1" applyAlignment="1">
      <alignment horizontal="center" wrapText="1"/>
    </xf>
    <xf numFmtId="3" fontId="14" fillId="33" borderId="10" xfId="0" applyNumberFormat="1" applyFont="1" applyFill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13" fillId="34" borderId="10" xfId="0" applyNumberFormat="1" applyFont="1" applyFill="1" applyBorder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3" fontId="8" fillId="35" borderId="10" xfId="0" applyNumberFormat="1" applyFont="1" applyFill="1" applyBorder="1" applyAlignment="1">
      <alignment wrapText="1"/>
    </xf>
    <xf numFmtId="3" fontId="13" fillId="0" borderId="10" xfId="0" applyNumberFormat="1" applyFont="1" applyFill="1" applyBorder="1" applyAlignment="1">
      <alignment/>
    </xf>
    <xf numFmtId="3" fontId="14" fillId="35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3" fontId="8" fillId="36" borderId="10" xfId="0" applyNumberFormat="1" applyFont="1" applyFill="1" applyBorder="1" applyAlignment="1">
      <alignment/>
    </xf>
    <xf numFmtId="49" fontId="16" fillId="37" borderId="10" xfId="58" applyNumberFormat="1" applyFont="1" applyFill="1" applyBorder="1" applyAlignment="1">
      <alignment horizontal="center"/>
      <protection/>
    </xf>
    <xf numFmtId="3" fontId="16" fillId="37" borderId="10" xfId="42" applyNumberFormat="1" applyFont="1" applyFill="1" applyBorder="1" applyAlignment="1" applyProtection="1">
      <alignment/>
      <protection/>
    </xf>
    <xf numFmtId="3" fontId="13" fillId="37" borderId="10" xfId="0" applyNumberFormat="1" applyFont="1" applyFill="1" applyBorder="1" applyAlignment="1">
      <alignment/>
    </xf>
    <xf numFmtId="49" fontId="16" fillId="37" borderId="15" xfId="57" applyNumberFormat="1" applyFont="1" applyFill="1" applyBorder="1" applyAlignment="1">
      <alignment vertical="center"/>
      <protection/>
    </xf>
    <xf numFmtId="0" fontId="13" fillId="0" borderId="0" xfId="0" applyFont="1" applyAlignment="1">
      <alignment horizontal="center"/>
    </xf>
    <xf numFmtId="49" fontId="16" fillId="37" borderId="14" xfId="57" applyNumberFormat="1" applyFont="1" applyFill="1" applyBorder="1" applyAlignment="1">
      <alignment horizontal="center" vertical="center"/>
      <protection/>
    </xf>
    <xf numFmtId="3" fontId="16" fillId="37" borderId="10" xfId="42" applyNumberFormat="1" applyFont="1" applyFill="1" applyBorder="1" applyAlignment="1" applyProtection="1">
      <alignment wrapText="1"/>
      <protection/>
    </xf>
    <xf numFmtId="0" fontId="16" fillId="37" borderId="10" xfId="58" applyFont="1" applyFill="1" applyBorder="1">
      <alignment/>
      <protection/>
    </xf>
    <xf numFmtId="3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3" fontId="13" fillId="0" borderId="0" xfId="0" applyNumberFormat="1" applyFont="1" applyAlignment="1">
      <alignment horizontal="right"/>
    </xf>
    <xf numFmtId="3" fontId="9" fillId="37" borderId="10" xfId="0" applyNumberFormat="1" applyFont="1" applyFill="1" applyBorder="1" applyAlignment="1">
      <alignment/>
    </xf>
    <xf numFmtId="3" fontId="11" fillId="37" borderId="10" xfId="0" applyNumberFormat="1" applyFont="1" applyFill="1" applyBorder="1" applyAlignment="1">
      <alignment/>
    </xf>
    <xf numFmtId="0" fontId="10" fillId="37" borderId="0" xfId="0" applyFont="1" applyFill="1" applyBorder="1" applyAlignment="1">
      <alignment/>
    </xf>
    <xf numFmtId="3" fontId="13" fillId="0" borderId="13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6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8" fillId="36" borderId="10" xfId="0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/>
    </xf>
    <xf numFmtId="49" fontId="8" fillId="36" borderId="11" xfId="0" applyNumberFormat="1" applyFont="1" applyFill="1" applyBorder="1" applyAlignment="1">
      <alignment horizontal="center"/>
    </xf>
    <xf numFmtId="3" fontId="8" fillId="36" borderId="11" xfId="0" applyNumberFormat="1" applyFont="1" applyFill="1" applyBorder="1" applyAlignment="1">
      <alignment/>
    </xf>
    <xf numFmtId="49" fontId="11" fillId="0" borderId="12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/>
    </xf>
    <xf numFmtId="49" fontId="8" fillId="36" borderId="12" xfId="0" applyNumberFormat="1" applyFont="1" applyFill="1" applyBorder="1" applyAlignment="1">
      <alignment horizontal="center"/>
    </xf>
    <xf numFmtId="3" fontId="8" fillId="36" borderId="12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3" fontId="8" fillId="35" borderId="1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68" fillId="0" borderId="0" xfId="0" applyNumberFormat="1" applyFont="1" applyFill="1" applyBorder="1" applyAlignment="1">
      <alignment/>
    </xf>
    <xf numFmtId="0" fontId="9" fillId="0" borderId="13" xfId="0" applyFont="1" applyBorder="1" applyAlignment="1">
      <alignment horizontal="left"/>
    </xf>
    <xf numFmtId="3" fontId="16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" fontId="19" fillId="35" borderId="10" xfId="0" applyNumberFormat="1" applyFont="1" applyFill="1" applyBorder="1" applyAlignment="1">
      <alignment/>
    </xf>
    <xf numFmtId="0" fontId="2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49" fontId="13" fillId="0" borderId="15" xfId="57" applyNumberFormat="1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24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3" fontId="19" fillId="36" borderId="10" xfId="0" applyNumberFormat="1" applyFont="1" applyFill="1" applyBorder="1" applyAlignment="1">
      <alignment/>
    </xf>
    <xf numFmtId="3" fontId="11" fillId="36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35" borderId="10" xfId="0" applyNumberFormat="1" applyFont="1" applyFill="1" applyBorder="1" applyAlignment="1">
      <alignment/>
    </xf>
    <xf numFmtId="0" fontId="9" fillId="0" borderId="0" xfId="0" applyFont="1" applyAlignment="1">
      <alignment horizontal="right" wrapText="1"/>
    </xf>
    <xf numFmtId="0" fontId="9" fillId="0" borderId="13" xfId="0" applyFont="1" applyBorder="1" applyAlignment="1">
      <alignment horizontal="right" wrapText="1"/>
    </xf>
    <xf numFmtId="3" fontId="27" fillId="0" borderId="0" xfId="0" applyNumberFormat="1" applyFont="1" applyAlignment="1">
      <alignment horizontal="right"/>
    </xf>
    <xf numFmtId="3" fontId="19" fillId="0" borderId="17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0" fontId="13" fillId="0" borderId="0" xfId="0" applyFont="1" applyFill="1" applyAlignment="1">
      <alignment/>
    </xf>
    <xf numFmtId="49" fontId="16" fillId="0" borderId="15" xfId="57" applyNumberFormat="1" applyFont="1" applyFill="1" applyBorder="1" applyAlignment="1">
      <alignment horizontal="center" vertical="center"/>
      <protection/>
    </xf>
    <xf numFmtId="49" fontId="16" fillId="0" borderId="15" xfId="57" applyNumberFormat="1" applyFont="1" applyFill="1" applyBorder="1" applyAlignment="1">
      <alignment vertical="center"/>
      <protection/>
    </xf>
    <xf numFmtId="0" fontId="29" fillId="0" borderId="0" xfId="0" applyFont="1" applyAlignment="1">
      <alignment/>
    </xf>
    <xf numFmtId="0" fontId="2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2" fontId="22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2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2" fillId="0" borderId="0" xfId="0" applyFont="1" applyAlignment="1">
      <alignment horizontal="center" vertical="center" wrapText="1"/>
    </xf>
    <xf numFmtId="0" fontId="69" fillId="0" borderId="0" xfId="0" applyFont="1" applyAlignment="1">
      <alignment/>
    </xf>
    <xf numFmtId="0" fontId="0" fillId="0" borderId="0" xfId="0" applyAlignment="1">
      <alignment/>
    </xf>
    <xf numFmtId="0" fontId="5" fillId="0" borderId="13" xfId="0" applyFont="1" applyBorder="1" applyAlignment="1">
      <alignment horizontal="right"/>
    </xf>
    <xf numFmtId="3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_Munka1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_kiadás" xfId="57"/>
    <cellStyle name="Normál_Munka1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7.57421875" style="88" customWidth="1"/>
    <col min="2" max="2" width="31.57421875" style="88" bestFit="1" customWidth="1"/>
    <col min="3" max="3" width="12.57421875" style="88" bestFit="1" customWidth="1"/>
    <col min="4" max="4" width="7.57421875" style="88" customWidth="1"/>
    <col min="5" max="5" width="31.28125" style="88" customWidth="1"/>
    <col min="6" max="6" width="12.28125" style="88" customWidth="1"/>
    <col min="7" max="16384" width="9.140625" style="88" customWidth="1"/>
  </cols>
  <sheetData>
    <row r="1" spans="1:6" ht="12.75">
      <c r="A1" s="89"/>
      <c r="B1" s="89"/>
      <c r="C1" s="90"/>
      <c r="D1" s="89"/>
      <c r="E1" s="231"/>
      <c r="F1" s="231" t="s">
        <v>90</v>
      </c>
    </row>
    <row r="2" spans="1:6" ht="24.75" customHeight="1">
      <c r="A2" s="89"/>
      <c r="B2" s="89"/>
      <c r="C2" s="90"/>
      <c r="D2" s="90"/>
      <c r="E2" s="89"/>
      <c r="F2" s="90"/>
    </row>
    <row r="3" spans="1:6" ht="35.25" customHeight="1">
      <c r="A3" s="240" t="s">
        <v>434</v>
      </c>
      <c r="B3" s="240"/>
      <c r="C3" s="240"/>
      <c r="D3" s="240"/>
      <c r="E3" s="240"/>
      <c r="F3" s="240"/>
    </row>
    <row r="4" spans="1:6" ht="27.75" customHeight="1">
      <c r="A4" s="89"/>
      <c r="B4" s="89"/>
      <c r="C4" s="90"/>
      <c r="D4" s="90"/>
      <c r="E4" s="89"/>
      <c r="F4" s="90"/>
    </row>
    <row r="5" spans="1:6" ht="12.75">
      <c r="A5" s="89"/>
      <c r="B5" s="89"/>
      <c r="C5" s="91"/>
      <c r="D5" s="92"/>
      <c r="E5" s="232"/>
      <c r="F5" s="232" t="s">
        <v>416</v>
      </c>
    </row>
    <row r="6" spans="1:6" ht="27.75" customHeight="1">
      <c r="A6" s="93"/>
      <c r="B6" s="94" t="s">
        <v>91</v>
      </c>
      <c r="C6" s="95"/>
      <c r="D6" s="96"/>
      <c r="E6" s="96" t="s">
        <v>92</v>
      </c>
      <c r="F6" s="95"/>
    </row>
    <row r="7" spans="1:6" ht="45" customHeight="1">
      <c r="A7" s="97" t="s">
        <v>93</v>
      </c>
      <c r="B7" s="97" t="s">
        <v>94</v>
      </c>
      <c r="C7" s="98" t="s">
        <v>435</v>
      </c>
      <c r="D7" s="96" t="s">
        <v>93</v>
      </c>
      <c r="E7" s="99" t="s">
        <v>94</v>
      </c>
      <c r="F7" s="98" t="s">
        <v>435</v>
      </c>
    </row>
    <row r="8" spans="1:6" ht="12.75">
      <c r="A8" s="96" t="s">
        <v>95</v>
      </c>
      <c r="B8" s="96" t="s">
        <v>96</v>
      </c>
      <c r="C8" s="100">
        <f>SUM(C9:C13)</f>
        <v>48296</v>
      </c>
      <c r="D8" s="96" t="s">
        <v>95</v>
      </c>
      <c r="E8" s="96" t="s">
        <v>97</v>
      </c>
      <c r="F8" s="100">
        <f>SUM(F9:F13)</f>
        <v>48308</v>
      </c>
    </row>
    <row r="9" spans="1:6" ht="12.75">
      <c r="A9" s="101" t="s">
        <v>4</v>
      </c>
      <c r="B9" s="101" t="s">
        <v>5</v>
      </c>
      <c r="C9" s="102">
        <v>24539</v>
      </c>
      <c r="D9" s="103" t="s">
        <v>4</v>
      </c>
      <c r="E9" s="101" t="s">
        <v>66</v>
      </c>
      <c r="F9" s="102">
        <v>19113</v>
      </c>
    </row>
    <row r="10" spans="1:6" ht="12.75" customHeight="1">
      <c r="A10" s="104" t="s">
        <v>14</v>
      </c>
      <c r="B10" s="101" t="s">
        <v>19</v>
      </c>
      <c r="C10" s="102">
        <v>20700</v>
      </c>
      <c r="D10" s="103" t="s">
        <v>14</v>
      </c>
      <c r="E10" s="101" t="s">
        <v>104</v>
      </c>
      <c r="F10" s="102">
        <v>3486</v>
      </c>
    </row>
    <row r="11" spans="1:6" ht="12.75">
      <c r="A11" s="101" t="s">
        <v>18</v>
      </c>
      <c r="B11" s="101" t="s">
        <v>35</v>
      </c>
      <c r="C11" s="102">
        <v>3057</v>
      </c>
      <c r="D11" s="103" t="s">
        <v>18</v>
      </c>
      <c r="E11" s="101" t="s">
        <v>69</v>
      </c>
      <c r="F11" s="102">
        <v>17187</v>
      </c>
    </row>
    <row r="12" spans="1:6" ht="12.75">
      <c r="A12" s="101" t="s">
        <v>72</v>
      </c>
      <c r="B12" s="101" t="s">
        <v>52</v>
      </c>
      <c r="C12" s="102"/>
      <c r="D12" s="103" t="s">
        <v>72</v>
      </c>
      <c r="E12" s="101" t="s">
        <v>73</v>
      </c>
      <c r="F12" s="102">
        <v>4520</v>
      </c>
    </row>
    <row r="13" spans="1:6" ht="12.75">
      <c r="A13" s="105"/>
      <c r="B13" s="106"/>
      <c r="C13" s="102"/>
      <c r="D13" s="105" t="s">
        <v>46</v>
      </c>
      <c r="E13" s="101" t="s">
        <v>74</v>
      </c>
      <c r="F13" s="102">
        <v>4002</v>
      </c>
    </row>
    <row r="14" spans="1:6" ht="12.75">
      <c r="A14" s="107" t="s">
        <v>98</v>
      </c>
      <c r="B14" s="96" t="s">
        <v>99</v>
      </c>
      <c r="C14" s="100">
        <f>SUM(C15:C17)</f>
        <v>0</v>
      </c>
      <c r="D14" s="96" t="s">
        <v>98</v>
      </c>
      <c r="E14" s="96" t="s">
        <v>100</v>
      </c>
      <c r="F14" s="100">
        <f>SUM(F15:F17)</f>
        <v>6530</v>
      </c>
    </row>
    <row r="15" spans="1:6" ht="13.5" customHeight="1">
      <c r="A15" s="103" t="s">
        <v>4</v>
      </c>
      <c r="B15" s="101" t="s">
        <v>103</v>
      </c>
      <c r="C15" s="102"/>
      <c r="D15" s="103" t="s">
        <v>4</v>
      </c>
      <c r="E15" s="101" t="s">
        <v>79</v>
      </c>
      <c r="F15" s="102"/>
    </row>
    <row r="16" spans="1:6" ht="12.75">
      <c r="A16" s="105" t="s">
        <v>14</v>
      </c>
      <c r="B16" s="101" t="s">
        <v>47</v>
      </c>
      <c r="C16" s="102"/>
      <c r="D16" s="103" t="s">
        <v>14</v>
      </c>
      <c r="E16" s="101" t="s">
        <v>80</v>
      </c>
      <c r="F16" s="102">
        <v>6530</v>
      </c>
    </row>
    <row r="17" spans="1:6" ht="12.75">
      <c r="A17" s="105" t="s">
        <v>18</v>
      </c>
      <c r="B17" s="101" t="s">
        <v>56</v>
      </c>
      <c r="C17" s="102"/>
      <c r="D17" s="102" t="s">
        <v>18</v>
      </c>
      <c r="E17" s="101" t="s">
        <v>105</v>
      </c>
      <c r="F17" s="102"/>
    </row>
    <row r="18" spans="1:6" ht="12.75">
      <c r="A18" s="108" t="s">
        <v>101</v>
      </c>
      <c r="B18" s="96" t="s">
        <v>60</v>
      </c>
      <c r="C18" s="162">
        <v>26381</v>
      </c>
      <c r="D18" s="107" t="s">
        <v>102</v>
      </c>
      <c r="E18" s="96" t="s">
        <v>87</v>
      </c>
      <c r="F18" s="162">
        <v>19839</v>
      </c>
    </row>
    <row r="19" spans="1:6" ht="12.75">
      <c r="A19" s="96"/>
      <c r="B19" s="109" t="s">
        <v>65</v>
      </c>
      <c r="C19" s="100">
        <f>C8+C14+C18</f>
        <v>74677</v>
      </c>
      <c r="D19" s="100"/>
      <c r="E19" s="109" t="s">
        <v>88</v>
      </c>
      <c r="F19" s="100">
        <f>F8+F14+F18</f>
        <v>74677</v>
      </c>
    </row>
  </sheetData>
  <sheetProtection/>
  <mergeCells count="1">
    <mergeCell ref="A3:F3"/>
  </mergeCells>
  <printOptions/>
  <pageMargins left="0.5905511811023623" right="0.1968503937007874" top="0.984251968503937" bottom="0.984251968503937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6.7109375" style="1" bestFit="1" customWidth="1"/>
    <col min="2" max="2" width="29.28125" style="1" customWidth="1"/>
    <col min="3" max="3" width="9.28125" style="1" customWidth="1"/>
    <col min="4" max="5" width="9.421875" style="1" customWidth="1"/>
    <col min="6" max="6" width="12.57421875" style="1" customWidth="1"/>
    <col min="7" max="8" width="10.140625" style="1" customWidth="1"/>
    <col min="9" max="9" width="9.7109375" style="1" customWidth="1"/>
    <col min="10" max="10" width="11.00390625" style="1" customWidth="1"/>
    <col min="11" max="16384" width="9.140625" style="1" customWidth="1"/>
  </cols>
  <sheetData>
    <row r="1" spans="2:10" ht="15.75">
      <c r="B1" s="50"/>
      <c r="C1" s="50"/>
      <c r="D1" s="261" t="s">
        <v>278</v>
      </c>
      <c r="E1" s="261"/>
      <c r="F1" s="261"/>
      <c r="G1" s="261"/>
      <c r="H1" s="261"/>
      <c r="I1" s="261"/>
      <c r="J1" s="261"/>
    </row>
    <row r="3" spans="1:10" ht="18.75">
      <c r="A3" s="262" t="s">
        <v>295</v>
      </c>
      <c r="B3" s="262"/>
      <c r="C3" s="262"/>
      <c r="D3" s="262"/>
      <c r="E3" s="262"/>
      <c r="F3" s="262"/>
      <c r="G3" s="262"/>
      <c r="H3" s="262"/>
      <c r="I3" s="262"/>
      <c r="J3" s="262"/>
    </row>
    <row r="4" spans="1:10" ht="15.75">
      <c r="A4" s="51"/>
      <c r="B4" s="51"/>
      <c r="C4" s="51"/>
      <c r="D4" s="51"/>
      <c r="E4" s="51"/>
      <c r="F4" s="51"/>
      <c r="G4" s="51"/>
      <c r="H4" s="51"/>
      <c r="I4" s="51"/>
      <c r="J4" s="51"/>
    </row>
    <row r="5" spans="1:10" ht="15.75">
      <c r="A5" s="51"/>
      <c r="B5" s="51"/>
      <c r="C5" s="51"/>
      <c r="D5" s="51"/>
      <c r="E5" s="51"/>
      <c r="F5" s="51"/>
      <c r="G5" s="51"/>
      <c r="H5" s="51"/>
      <c r="I5" s="51"/>
      <c r="J5" s="51"/>
    </row>
    <row r="6" ht="15.75">
      <c r="J6" s="219" t="s">
        <v>2</v>
      </c>
    </row>
    <row r="7" spans="1:10" ht="15.75">
      <c r="A7" s="263" t="s">
        <v>0</v>
      </c>
      <c r="B7" s="264" t="s">
        <v>296</v>
      </c>
      <c r="C7" s="266" t="s">
        <v>225</v>
      </c>
      <c r="D7" s="267"/>
      <c r="E7" s="267"/>
      <c r="F7" s="268"/>
      <c r="G7" s="263" t="s">
        <v>227</v>
      </c>
      <c r="H7" s="263"/>
      <c r="I7" s="263"/>
      <c r="J7" s="263"/>
    </row>
    <row r="8" spans="1:10" ht="15.75">
      <c r="A8" s="263"/>
      <c r="B8" s="265"/>
      <c r="C8" s="52">
        <v>2017</v>
      </c>
      <c r="D8" s="52">
        <v>2018</v>
      </c>
      <c r="E8" s="52">
        <v>2019</v>
      </c>
      <c r="F8" s="52" t="s">
        <v>224</v>
      </c>
      <c r="G8" s="53">
        <v>2017</v>
      </c>
      <c r="H8" s="53">
        <v>2018</v>
      </c>
      <c r="I8" s="53">
        <v>2019</v>
      </c>
      <c r="J8" s="53" t="s">
        <v>224</v>
      </c>
    </row>
    <row r="9" spans="1:10" ht="31.5">
      <c r="A9" s="54" t="s">
        <v>6</v>
      </c>
      <c r="B9" s="161" t="s">
        <v>352</v>
      </c>
      <c r="C9" s="56"/>
      <c r="D9" s="56">
        <v>0</v>
      </c>
      <c r="E9" s="56">
        <v>0</v>
      </c>
      <c r="F9" s="56">
        <v>0</v>
      </c>
      <c r="G9" s="56"/>
      <c r="H9" s="55">
        <v>0</v>
      </c>
      <c r="I9" s="55">
        <v>0</v>
      </c>
      <c r="J9" s="56">
        <v>0</v>
      </c>
    </row>
    <row r="10" spans="1:10" ht="15.75">
      <c r="A10" s="57"/>
      <c r="B10" s="58" t="s">
        <v>284</v>
      </c>
      <c r="C10" s="59">
        <f>SUM(C9:C9)</f>
        <v>0</v>
      </c>
      <c r="D10" s="59">
        <f>SUM(D9:D9)</f>
        <v>0</v>
      </c>
      <c r="E10" s="59">
        <v>0</v>
      </c>
      <c r="F10" s="59">
        <f>SUM(F9)</f>
        <v>0</v>
      </c>
      <c r="G10" s="60">
        <f>SUM(G9)</f>
        <v>0</v>
      </c>
      <c r="H10" s="60">
        <f>SUM(H9)</f>
        <v>0</v>
      </c>
      <c r="I10" s="60">
        <v>0</v>
      </c>
      <c r="J10" s="60">
        <f>SUM(J9)</f>
        <v>0</v>
      </c>
    </row>
  </sheetData>
  <sheetProtection/>
  <mergeCells count="6">
    <mergeCell ref="D1:J1"/>
    <mergeCell ref="A3:J3"/>
    <mergeCell ref="A7:A8"/>
    <mergeCell ref="B7:B8"/>
    <mergeCell ref="C7:F7"/>
    <mergeCell ref="G7:J7"/>
  </mergeCells>
  <printOptions/>
  <pageMargins left="0.7874015748031497" right="0.787401574803149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O8" sqref="O8"/>
    </sheetView>
  </sheetViews>
  <sheetFormatPr defaultColWidth="9.140625" defaultRowHeight="15"/>
  <cols>
    <col min="1" max="1" width="13.57421875" style="1" customWidth="1"/>
    <col min="2" max="2" width="27.57421875" style="1" customWidth="1"/>
    <col min="3" max="11" width="9.7109375" style="1" customWidth="1"/>
    <col min="12" max="16384" width="9.140625" style="1" customWidth="1"/>
  </cols>
  <sheetData>
    <row r="1" spans="1:11" ht="15.75">
      <c r="A1" s="28"/>
      <c r="B1" s="28"/>
      <c r="C1" s="28"/>
      <c r="D1" s="28"/>
      <c r="E1" s="28"/>
      <c r="F1" s="28"/>
      <c r="G1" s="28"/>
      <c r="H1" s="261" t="s">
        <v>273</v>
      </c>
      <c r="I1" s="261"/>
      <c r="J1" s="261"/>
      <c r="K1" s="261"/>
    </row>
    <row r="2" spans="1:11" ht="15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8.75">
      <c r="A3" s="273" t="s">
        <v>448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15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5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5.75">
      <c r="A6" s="269" t="s">
        <v>279</v>
      </c>
      <c r="B6" s="269" t="s">
        <v>280</v>
      </c>
      <c r="C6" s="269" t="s">
        <v>281</v>
      </c>
      <c r="D6" s="269"/>
      <c r="E6" s="269" t="s">
        <v>282</v>
      </c>
      <c r="F6" s="269"/>
      <c r="G6" s="269" t="s">
        <v>283</v>
      </c>
      <c r="H6" s="269"/>
      <c r="I6" s="269" t="s">
        <v>284</v>
      </c>
      <c r="J6" s="269"/>
      <c r="K6" s="270" t="s">
        <v>224</v>
      </c>
    </row>
    <row r="7" spans="1:11" ht="15.75">
      <c r="A7" s="269"/>
      <c r="B7" s="269"/>
      <c r="C7" s="45" t="s">
        <v>285</v>
      </c>
      <c r="D7" s="45" t="s">
        <v>286</v>
      </c>
      <c r="E7" s="45" t="s">
        <v>285</v>
      </c>
      <c r="F7" s="45" t="s">
        <v>286</v>
      </c>
      <c r="G7" s="45" t="s">
        <v>285</v>
      </c>
      <c r="H7" s="45" t="s">
        <v>286</v>
      </c>
      <c r="I7" s="45" t="s">
        <v>285</v>
      </c>
      <c r="J7" s="45" t="s">
        <v>286</v>
      </c>
      <c r="K7" s="271"/>
    </row>
    <row r="8" spans="1:11" ht="15.75">
      <c r="A8" s="269"/>
      <c r="B8" s="269"/>
      <c r="C8" s="269" t="s">
        <v>287</v>
      </c>
      <c r="D8" s="269"/>
      <c r="E8" s="269" t="s">
        <v>288</v>
      </c>
      <c r="F8" s="269"/>
      <c r="G8" s="269" t="s">
        <v>287</v>
      </c>
      <c r="H8" s="269"/>
      <c r="I8" s="269" t="s">
        <v>287</v>
      </c>
      <c r="J8" s="269"/>
      <c r="K8" s="272"/>
    </row>
    <row r="9" spans="1:11" ht="15.75">
      <c r="A9" s="160" t="s">
        <v>350</v>
      </c>
      <c r="B9" s="55" t="s">
        <v>351</v>
      </c>
      <c r="C9" s="29"/>
      <c r="D9" s="29"/>
      <c r="E9" s="29"/>
      <c r="F9" s="29"/>
      <c r="G9" s="29">
        <v>2</v>
      </c>
      <c r="H9" s="29"/>
      <c r="I9" s="30">
        <f aca="true" t="shared" si="0" ref="I9:J12">SUM(C9,E9,G9)</f>
        <v>2</v>
      </c>
      <c r="J9" s="30">
        <f t="shared" si="0"/>
        <v>0</v>
      </c>
      <c r="K9" s="30">
        <f>SUM(I9:J9)</f>
        <v>2</v>
      </c>
    </row>
    <row r="10" spans="1:11" ht="15.75">
      <c r="A10" s="46" t="s">
        <v>289</v>
      </c>
      <c r="B10" s="29" t="s">
        <v>290</v>
      </c>
      <c r="C10" s="29"/>
      <c r="D10" s="29"/>
      <c r="E10" s="29">
        <v>1</v>
      </c>
      <c r="F10" s="29"/>
      <c r="G10" s="29"/>
      <c r="H10" s="29"/>
      <c r="I10" s="30">
        <f t="shared" si="0"/>
        <v>1</v>
      </c>
      <c r="J10" s="30">
        <f t="shared" si="0"/>
        <v>0</v>
      </c>
      <c r="K10" s="30">
        <f>SUM(I10:J10)</f>
        <v>1</v>
      </c>
    </row>
    <row r="11" spans="1:11" ht="15.75">
      <c r="A11" s="46" t="s">
        <v>292</v>
      </c>
      <c r="B11" s="29" t="s">
        <v>291</v>
      </c>
      <c r="C11" s="29"/>
      <c r="D11" s="29"/>
      <c r="E11" s="29"/>
      <c r="F11" s="29"/>
      <c r="G11" s="29"/>
      <c r="H11" s="29">
        <v>1</v>
      </c>
      <c r="I11" s="30">
        <f t="shared" si="0"/>
        <v>0</v>
      </c>
      <c r="J11" s="30">
        <f t="shared" si="0"/>
        <v>1</v>
      </c>
      <c r="K11" s="30">
        <f>SUM(I11:J11)</f>
        <v>1</v>
      </c>
    </row>
    <row r="12" spans="1:11" ht="31.5">
      <c r="A12" s="46" t="s">
        <v>294</v>
      </c>
      <c r="B12" s="47" t="s">
        <v>293</v>
      </c>
      <c r="C12" s="29"/>
      <c r="D12" s="29"/>
      <c r="E12" s="29"/>
      <c r="F12" s="29"/>
      <c r="G12" s="29">
        <v>3</v>
      </c>
      <c r="H12" s="29"/>
      <c r="I12" s="30">
        <f t="shared" si="0"/>
        <v>3</v>
      </c>
      <c r="J12" s="30">
        <f t="shared" si="0"/>
        <v>0</v>
      </c>
      <c r="K12" s="30">
        <f>SUM(I12:J12)</f>
        <v>3</v>
      </c>
    </row>
    <row r="13" spans="1:11" ht="15.75">
      <c r="A13" s="48"/>
      <c r="B13" s="48" t="s">
        <v>284</v>
      </c>
      <c r="C13" s="48">
        <f aca="true" t="shared" si="1" ref="C13:J13">SUM(C9:C12)</f>
        <v>0</v>
      </c>
      <c r="D13" s="48">
        <f t="shared" si="1"/>
        <v>0</v>
      </c>
      <c r="E13" s="48">
        <f t="shared" si="1"/>
        <v>1</v>
      </c>
      <c r="F13" s="48">
        <f t="shared" si="1"/>
        <v>0</v>
      </c>
      <c r="G13" s="48">
        <f t="shared" si="1"/>
        <v>5</v>
      </c>
      <c r="H13" s="48">
        <f t="shared" si="1"/>
        <v>1</v>
      </c>
      <c r="I13" s="48">
        <f t="shared" si="1"/>
        <v>6</v>
      </c>
      <c r="J13" s="48">
        <f t="shared" si="1"/>
        <v>1</v>
      </c>
      <c r="K13" s="48">
        <f>SUM(I13:J13)</f>
        <v>7</v>
      </c>
    </row>
    <row r="14" spans="1:11" ht="15.75">
      <c r="A14" s="55"/>
      <c r="B14" s="55" t="s">
        <v>413</v>
      </c>
      <c r="C14" s="55"/>
      <c r="D14" s="55"/>
      <c r="E14" s="55"/>
      <c r="F14" s="55"/>
      <c r="G14" s="55"/>
      <c r="H14" s="55"/>
      <c r="I14" s="55"/>
      <c r="J14" s="55"/>
      <c r="K14" s="55"/>
    </row>
    <row r="15" spans="1:11" ht="15.75">
      <c r="A15" s="55"/>
      <c r="B15" s="55" t="s">
        <v>414</v>
      </c>
      <c r="C15" s="55"/>
      <c r="D15" s="55"/>
      <c r="E15" s="55">
        <v>1</v>
      </c>
      <c r="F15" s="55"/>
      <c r="G15" s="55">
        <v>5</v>
      </c>
      <c r="H15" s="55">
        <v>1</v>
      </c>
      <c r="I15" s="55">
        <v>6</v>
      </c>
      <c r="J15" s="55">
        <v>1</v>
      </c>
      <c r="K15" s="55">
        <v>7</v>
      </c>
    </row>
    <row r="16" spans="1:11" ht="15.75">
      <c r="A16" s="55"/>
      <c r="B16" s="55" t="s">
        <v>415</v>
      </c>
      <c r="C16" s="55"/>
      <c r="D16" s="55"/>
      <c r="E16" s="55"/>
      <c r="F16" s="55"/>
      <c r="G16" s="55"/>
      <c r="H16" s="55"/>
      <c r="I16" s="55"/>
      <c r="J16" s="55"/>
      <c r="K16" s="55"/>
    </row>
  </sheetData>
  <sheetProtection/>
  <mergeCells count="13">
    <mergeCell ref="G8:H8"/>
    <mergeCell ref="I8:J8"/>
    <mergeCell ref="A3:K3"/>
    <mergeCell ref="H1:K1"/>
    <mergeCell ref="A6:A8"/>
    <mergeCell ref="B6:B8"/>
    <mergeCell ref="C6:D6"/>
    <mergeCell ref="E6:F6"/>
    <mergeCell ref="G6:H6"/>
    <mergeCell ref="I6:J6"/>
    <mergeCell ref="K6:K8"/>
    <mergeCell ref="C8:D8"/>
    <mergeCell ref="E8:F8"/>
  </mergeCells>
  <printOptions/>
  <pageMargins left="0.7874015748031497" right="0.787401574803149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J40" sqref="J40"/>
    </sheetView>
  </sheetViews>
  <sheetFormatPr defaultColWidth="9.140625" defaultRowHeight="15"/>
  <cols>
    <col min="1" max="1" width="28.57421875" style="62" bestFit="1" customWidth="1"/>
    <col min="2" max="2" width="9.7109375" style="62" customWidth="1"/>
    <col min="3" max="3" width="27.140625" style="62" bestFit="1" customWidth="1"/>
    <col min="4" max="4" width="9.7109375" style="62" customWidth="1"/>
    <col min="5" max="16384" width="9.140625" style="88" customWidth="1"/>
  </cols>
  <sheetData>
    <row r="1" spans="3:5" ht="12.75">
      <c r="C1" s="216"/>
      <c r="D1" s="216" t="s">
        <v>297</v>
      </c>
      <c r="E1" s="216"/>
    </row>
    <row r="3" spans="1:4" ht="40.5" customHeight="1">
      <c r="A3" s="240" t="s">
        <v>449</v>
      </c>
      <c r="B3" s="240"/>
      <c r="C3" s="240"/>
      <c r="D3" s="240"/>
    </row>
    <row r="5" spans="1:4" ht="12.75">
      <c r="A5" s="275" t="s">
        <v>91</v>
      </c>
      <c r="B5" s="276"/>
      <c r="C5" s="275" t="s">
        <v>92</v>
      </c>
      <c r="D5" s="276"/>
    </row>
    <row r="6" spans="1:4" ht="12.75">
      <c r="A6" s="194" t="s">
        <v>298</v>
      </c>
      <c r="B6" s="235">
        <v>2019</v>
      </c>
      <c r="C6" s="194" t="s">
        <v>298</v>
      </c>
      <c r="D6" s="235">
        <v>2019</v>
      </c>
    </row>
    <row r="7" spans="1:4" ht="12.75">
      <c r="A7" s="69" t="s">
        <v>299</v>
      </c>
      <c r="B7" s="70">
        <v>2156</v>
      </c>
      <c r="C7" s="69" t="s">
        <v>299</v>
      </c>
      <c r="D7" s="70">
        <v>8929</v>
      </c>
    </row>
    <row r="8" spans="1:4" ht="12.75">
      <c r="A8" s="69" t="s">
        <v>300</v>
      </c>
      <c r="B8" s="70">
        <v>2156</v>
      </c>
      <c r="C8" s="69" t="s">
        <v>301</v>
      </c>
      <c r="D8" s="70">
        <v>8929</v>
      </c>
    </row>
    <row r="9" spans="1:4" ht="25.5">
      <c r="A9" s="101" t="s">
        <v>302</v>
      </c>
      <c r="B9" s="70">
        <f>B10+B11+B12+B13</f>
        <v>5323</v>
      </c>
      <c r="C9" s="69" t="s">
        <v>303</v>
      </c>
      <c r="D9" s="70">
        <f>D10+D11+D12</f>
        <v>9413</v>
      </c>
    </row>
    <row r="10" spans="1:4" ht="12.75">
      <c r="A10" s="69" t="s">
        <v>456</v>
      </c>
      <c r="B10" s="70">
        <v>3124</v>
      </c>
      <c r="C10" s="69" t="s">
        <v>456</v>
      </c>
      <c r="D10" s="70">
        <v>7836</v>
      </c>
    </row>
    <row r="11" spans="1:4" ht="12.75">
      <c r="A11" s="69" t="s">
        <v>304</v>
      </c>
      <c r="B11" s="70">
        <v>1024</v>
      </c>
      <c r="C11" s="69" t="s">
        <v>304</v>
      </c>
      <c r="D11" s="70">
        <v>1359</v>
      </c>
    </row>
    <row r="12" spans="1:4" ht="12.75">
      <c r="A12" s="69" t="s">
        <v>305</v>
      </c>
      <c r="B12" s="70">
        <v>619</v>
      </c>
      <c r="C12" s="69" t="s">
        <v>306</v>
      </c>
      <c r="D12" s="70">
        <v>218</v>
      </c>
    </row>
    <row r="13" spans="1:4" ht="12.75">
      <c r="A13" s="69" t="s">
        <v>307</v>
      </c>
      <c r="B13" s="70">
        <v>556</v>
      </c>
      <c r="C13" s="69" t="s">
        <v>307</v>
      </c>
      <c r="D13" s="86"/>
    </row>
    <row r="14" spans="1:4" ht="12.75">
      <c r="A14" s="69" t="s">
        <v>308</v>
      </c>
      <c r="B14" s="70">
        <v>3541</v>
      </c>
      <c r="C14" s="69" t="s">
        <v>22</v>
      </c>
      <c r="D14" s="69"/>
    </row>
    <row r="15" spans="1:4" ht="12.75">
      <c r="A15" s="69" t="s">
        <v>411</v>
      </c>
      <c r="B15" s="70">
        <v>4520</v>
      </c>
      <c r="C15" s="69" t="s">
        <v>411</v>
      </c>
      <c r="D15" s="70">
        <v>4720</v>
      </c>
    </row>
    <row r="16" spans="1:4" ht="12.75">
      <c r="A16" s="69" t="s">
        <v>309</v>
      </c>
      <c r="B16" s="86"/>
      <c r="C16" s="69" t="s">
        <v>28</v>
      </c>
      <c r="D16" s="69"/>
    </row>
    <row r="17" spans="1:4" ht="12.75">
      <c r="A17" s="69" t="s">
        <v>461</v>
      </c>
      <c r="B17" s="70"/>
      <c r="C17" s="69" t="s">
        <v>461</v>
      </c>
      <c r="D17" s="70">
        <v>1523</v>
      </c>
    </row>
    <row r="18" spans="1:4" ht="12.75">
      <c r="A18" s="69" t="s">
        <v>310</v>
      </c>
      <c r="B18" s="70"/>
      <c r="C18" s="69" t="s">
        <v>311</v>
      </c>
      <c r="D18" s="70"/>
    </row>
    <row r="19" spans="1:4" ht="12.75">
      <c r="A19" s="69" t="s">
        <v>312</v>
      </c>
      <c r="B19" s="70"/>
      <c r="C19" s="69" t="s">
        <v>313</v>
      </c>
      <c r="D19" s="70"/>
    </row>
    <row r="20" spans="1:4" ht="12.75">
      <c r="A20" s="69" t="s">
        <v>314</v>
      </c>
      <c r="B20" s="70"/>
      <c r="C20" s="69" t="s">
        <v>315</v>
      </c>
      <c r="D20" s="70"/>
    </row>
    <row r="21" spans="1:4" ht="12.75">
      <c r="A21" s="69"/>
      <c r="B21" s="70"/>
      <c r="C21" s="69" t="s">
        <v>460</v>
      </c>
      <c r="D21" s="70">
        <v>1523</v>
      </c>
    </row>
    <row r="22" spans="1:4" ht="12.75">
      <c r="A22" s="69" t="s">
        <v>457</v>
      </c>
      <c r="B22" s="70">
        <v>3813</v>
      </c>
      <c r="C22" s="69" t="s">
        <v>458</v>
      </c>
      <c r="D22" s="70">
        <v>3810</v>
      </c>
    </row>
    <row r="23" spans="1:4" ht="12.75">
      <c r="A23" s="69" t="s">
        <v>316</v>
      </c>
      <c r="B23" s="70"/>
      <c r="C23" s="69" t="s">
        <v>317</v>
      </c>
      <c r="D23" s="70"/>
    </row>
    <row r="24" spans="1:4" ht="12.75">
      <c r="A24" s="69" t="s">
        <v>318</v>
      </c>
      <c r="B24" s="70"/>
      <c r="C24" s="69" t="s">
        <v>319</v>
      </c>
      <c r="D24" s="70"/>
    </row>
    <row r="25" spans="1:4" ht="12.75">
      <c r="A25" s="69" t="s">
        <v>320</v>
      </c>
      <c r="B25" s="70"/>
      <c r="C25" s="69" t="s">
        <v>321</v>
      </c>
      <c r="D25" s="70">
        <v>1132</v>
      </c>
    </row>
    <row r="26" spans="1:4" ht="12.75">
      <c r="A26" s="69"/>
      <c r="B26" s="69"/>
      <c r="C26" s="69" t="s">
        <v>322</v>
      </c>
      <c r="D26" s="70">
        <v>48</v>
      </c>
    </row>
    <row r="27" spans="1:4" ht="12.75">
      <c r="A27" s="69"/>
      <c r="B27" s="69"/>
      <c r="C27" s="69" t="s">
        <v>323</v>
      </c>
      <c r="D27" s="70">
        <v>1084</v>
      </c>
    </row>
    <row r="28" spans="1:4" ht="12.75">
      <c r="A28" s="69" t="s">
        <v>324</v>
      </c>
      <c r="B28" s="70">
        <v>20700</v>
      </c>
      <c r="C28" s="69" t="s">
        <v>433</v>
      </c>
      <c r="D28" s="70">
        <v>275</v>
      </c>
    </row>
    <row r="29" spans="1:4" ht="12.75">
      <c r="A29" s="69" t="s">
        <v>459</v>
      </c>
      <c r="B29" s="70">
        <v>1800</v>
      </c>
      <c r="C29" s="69" t="s">
        <v>459</v>
      </c>
      <c r="D29" s="70">
        <v>5928</v>
      </c>
    </row>
    <row r="30" spans="1:4" ht="12.75">
      <c r="A30" s="69" t="s">
        <v>325</v>
      </c>
      <c r="B30" s="70"/>
      <c r="C30" s="69" t="s">
        <v>325</v>
      </c>
      <c r="D30" s="70">
        <v>2920</v>
      </c>
    </row>
    <row r="31" spans="1:4" ht="12.75">
      <c r="A31" s="69" t="s">
        <v>326</v>
      </c>
      <c r="B31" s="70">
        <v>122</v>
      </c>
      <c r="C31" s="69" t="s">
        <v>326</v>
      </c>
      <c r="D31" s="70">
        <v>350</v>
      </c>
    </row>
    <row r="32" spans="1:4" ht="12.75">
      <c r="A32" s="69" t="s">
        <v>463</v>
      </c>
      <c r="B32" s="70">
        <v>3100</v>
      </c>
      <c r="C32" s="69" t="s">
        <v>463</v>
      </c>
      <c r="D32" s="70">
        <v>4758</v>
      </c>
    </row>
    <row r="33" spans="1:4" ht="12.75">
      <c r="A33" s="69" t="s">
        <v>464</v>
      </c>
      <c r="B33" s="70"/>
      <c r="C33" s="69" t="s">
        <v>464</v>
      </c>
      <c r="D33" s="70">
        <v>2</v>
      </c>
    </row>
    <row r="34" spans="1:4" ht="12.75">
      <c r="A34" s="69" t="s">
        <v>465</v>
      </c>
      <c r="B34" s="70">
        <v>3221</v>
      </c>
      <c r="C34" s="69" t="s">
        <v>465</v>
      </c>
      <c r="D34" s="70">
        <v>3401</v>
      </c>
    </row>
    <row r="35" spans="1:4" ht="12.75">
      <c r="A35" s="69"/>
      <c r="B35" s="70"/>
      <c r="C35" s="69" t="s">
        <v>466</v>
      </c>
      <c r="D35" s="70">
        <v>751</v>
      </c>
    </row>
    <row r="36" spans="1:4" ht="12.75">
      <c r="A36" s="79" t="s">
        <v>224</v>
      </c>
      <c r="B36" s="80">
        <f>B7+B9+B14+B15+B16+B17+B22+B25+B28+B29+B30+B31+B32+B33+B34</f>
        <v>48296</v>
      </c>
      <c r="C36" s="79" t="s">
        <v>224</v>
      </c>
      <c r="D36" s="80">
        <f>D7+D9+D17+D22+D25+D28+D29+D30+D31+D15+D32+D33+D34+D35</f>
        <v>47912</v>
      </c>
    </row>
    <row r="37" spans="1:4" ht="12.75">
      <c r="A37" s="69" t="s">
        <v>327</v>
      </c>
      <c r="B37" s="70">
        <v>0</v>
      </c>
      <c r="C37" s="69"/>
      <c r="D37" s="69"/>
    </row>
    <row r="38" spans="1:4" ht="12.75">
      <c r="A38" s="73" t="s">
        <v>328</v>
      </c>
      <c r="B38" s="74">
        <f>B36+B37</f>
        <v>48296</v>
      </c>
      <c r="C38" s="73" t="s">
        <v>329</v>
      </c>
      <c r="D38" s="74">
        <f>D36</f>
        <v>47912</v>
      </c>
    </row>
    <row r="40" spans="1:4" ht="12.75">
      <c r="A40" s="275" t="s">
        <v>91</v>
      </c>
      <c r="B40" s="276"/>
      <c r="C40" s="274" t="s">
        <v>92</v>
      </c>
      <c r="D40" s="274"/>
    </row>
    <row r="41" spans="1:4" ht="12.75">
      <c r="A41" s="194" t="s">
        <v>330</v>
      </c>
      <c r="B41" s="235">
        <v>2019</v>
      </c>
      <c r="C41" s="194" t="s">
        <v>330</v>
      </c>
      <c r="D41" s="235">
        <v>2019</v>
      </c>
    </row>
    <row r="42" spans="1:4" ht="12.75">
      <c r="A42" s="69" t="s">
        <v>412</v>
      </c>
      <c r="B42" s="70"/>
      <c r="C42" s="69" t="s">
        <v>331</v>
      </c>
      <c r="D42" s="70"/>
    </row>
    <row r="43" spans="1:4" ht="12.75">
      <c r="A43" s="69" t="s">
        <v>467</v>
      </c>
      <c r="B43" s="70"/>
      <c r="C43" s="69" t="s">
        <v>471</v>
      </c>
      <c r="D43" s="70">
        <v>1147</v>
      </c>
    </row>
    <row r="44" spans="1:4" ht="12.75">
      <c r="A44" s="69" t="s">
        <v>468</v>
      </c>
      <c r="B44" s="70"/>
      <c r="C44" s="69" t="s">
        <v>472</v>
      </c>
      <c r="D44" s="70">
        <v>6530</v>
      </c>
    </row>
    <row r="45" spans="1:4" ht="12.75">
      <c r="A45" s="69" t="s">
        <v>469</v>
      </c>
      <c r="B45" s="86">
        <v>26381</v>
      </c>
      <c r="C45" s="69" t="s">
        <v>473</v>
      </c>
      <c r="D45" s="70"/>
    </row>
    <row r="46" spans="1:4" ht="12.75">
      <c r="A46" s="69" t="s">
        <v>470</v>
      </c>
      <c r="B46" s="70">
        <v>0</v>
      </c>
      <c r="C46" s="69" t="s">
        <v>474</v>
      </c>
      <c r="D46" s="70">
        <v>19088</v>
      </c>
    </row>
    <row r="47" spans="1:4" ht="12.75">
      <c r="A47" s="73" t="s">
        <v>224</v>
      </c>
      <c r="B47" s="74">
        <f>SUM(B42:B46)</f>
        <v>26381</v>
      </c>
      <c r="C47" s="73" t="s">
        <v>224</v>
      </c>
      <c r="D47" s="74">
        <f>SUM(D42:D46)</f>
        <v>26765</v>
      </c>
    </row>
    <row r="48" spans="1:4" s="239" customFormat="1" ht="12.75">
      <c r="A48" s="194" t="s">
        <v>462</v>
      </c>
      <c r="B48" s="168">
        <f>B47+B38</f>
        <v>74677</v>
      </c>
      <c r="C48" s="194" t="s">
        <v>462</v>
      </c>
      <c r="D48" s="168">
        <f>D47+D38</f>
        <v>74677</v>
      </c>
    </row>
  </sheetData>
  <sheetProtection/>
  <mergeCells count="5">
    <mergeCell ref="C40:D40"/>
    <mergeCell ref="C5:D5"/>
    <mergeCell ref="A5:B5"/>
    <mergeCell ref="A40:B40"/>
    <mergeCell ref="A3:D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7" sqref="N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2"/>
  <sheetViews>
    <sheetView zoomScalePageLayoutView="0" workbookViewId="0" topLeftCell="A69">
      <selection activeCell="A76" sqref="A76:C76"/>
    </sheetView>
  </sheetViews>
  <sheetFormatPr defaultColWidth="9.140625" defaultRowHeight="15"/>
  <cols>
    <col min="1" max="1" width="5.7109375" style="110" bestFit="1" customWidth="1"/>
    <col min="2" max="2" width="47.57421875" style="111" customWidth="1"/>
    <col min="3" max="3" width="13.140625" style="157" customWidth="1"/>
    <col min="4" max="16384" width="9.140625" style="111" customWidth="1"/>
  </cols>
  <sheetData>
    <row r="1" ht="12">
      <c r="C1" s="179" t="s">
        <v>3</v>
      </c>
    </row>
    <row r="3" spans="1:3" ht="30" customHeight="1">
      <c r="A3" s="241" t="s">
        <v>437</v>
      </c>
      <c r="B3" s="241"/>
      <c r="C3" s="241"/>
    </row>
    <row r="5" ht="12">
      <c r="C5" s="183" t="s">
        <v>2</v>
      </c>
    </row>
    <row r="6" spans="1:3" ht="12">
      <c r="A6" s="112" t="s">
        <v>0</v>
      </c>
      <c r="B6" s="113" t="s">
        <v>1</v>
      </c>
      <c r="C6" s="159" t="s">
        <v>435</v>
      </c>
    </row>
    <row r="7" spans="1:3" ht="12">
      <c r="A7" s="114" t="s">
        <v>4</v>
      </c>
      <c r="B7" s="115" t="s">
        <v>5</v>
      </c>
      <c r="C7" s="155">
        <f>C8+C24+C14+C9+C21</f>
        <v>24539</v>
      </c>
    </row>
    <row r="8" spans="1:3" ht="12">
      <c r="A8" s="169" t="s">
        <v>6</v>
      </c>
      <c r="B8" s="170" t="s">
        <v>7</v>
      </c>
      <c r="C8" s="171"/>
    </row>
    <row r="9" spans="1:3" ht="12">
      <c r="A9" s="169"/>
      <c r="B9" s="170" t="s">
        <v>8</v>
      </c>
      <c r="C9" s="171">
        <f>C10+C11+C12</f>
        <v>10735</v>
      </c>
    </row>
    <row r="10" spans="1:3" ht="12">
      <c r="A10" s="169"/>
      <c r="B10" s="170" t="s">
        <v>106</v>
      </c>
      <c r="C10" s="171">
        <v>3541</v>
      </c>
    </row>
    <row r="11" spans="1:3" ht="11.25" customHeight="1">
      <c r="A11" s="169"/>
      <c r="B11" s="170" t="s">
        <v>385</v>
      </c>
      <c r="C11" s="171">
        <v>5213</v>
      </c>
    </row>
    <row r="12" spans="1:3" ht="11.25" customHeight="1">
      <c r="A12" s="169"/>
      <c r="B12" s="170" t="s">
        <v>419</v>
      </c>
      <c r="C12" s="171">
        <v>1981</v>
      </c>
    </row>
    <row r="13" spans="1:3" ht="12">
      <c r="A13" s="169"/>
      <c r="B13" s="170" t="s">
        <v>9</v>
      </c>
      <c r="C13" s="171"/>
    </row>
    <row r="14" spans="1:3" ht="12">
      <c r="A14" s="169"/>
      <c r="B14" s="170" t="s">
        <v>10</v>
      </c>
      <c r="C14" s="171">
        <f>SUM(C15:C20)</f>
        <v>8783</v>
      </c>
    </row>
    <row r="15" spans="1:3" ht="12">
      <c r="A15" s="169"/>
      <c r="B15" s="170" t="s">
        <v>107</v>
      </c>
      <c r="C15" s="171">
        <v>3100</v>
      </c>
    </row>
    <row r="16" spans="1:3" ht="12">
      <c r="A16" s="169"/>
      <c r="B16" s="170" t="s">
        <v>108</v>
      </c>
      <c r="C16" s="171">
        <v>1163</v>
      </c>
    </row>
    <row r="17" spans="1:3" ht="12">
      <c r="A17" s="169"/>
      <c r="B17" s="170" t="s">
        <v>386</v>
      </c>
      <c r="C17" s="171"/>
    </row>
    <row r="18" spans="1:3" ht="12">
      <c r="A18" s="169"/>
      <c r="B18" s="170" t="s">
        <v>333</v>
      </c>
      <c r="C18" s="171"/>
    </row>
    <row r="19" spans="1:3" ht="12">
      <c r="A19" s="169"/>
      <c r="B19" s="170" t="s">
        <v>387</v>
      </c>
      <c r="C19" s="171"/>
    </row>
    <row r="20" spans="1:3" ht="12">
      <c r="A20" s="169"/>
      <c r="B20" s="170" t="s">
        <v>401</v>
      </c>
      <c r="C20" s="171">
        <v>4520</v>
      </c>
    </row>
    <row r="21" spans="1:3" ht="12">
      <c r="A21" s="169"/>
      <c r="B21" s="170" t="s">
        <v>11</v>
      </c>
      <c r="C21" s="171">
        <v>1800</v>
      </c>
    </row>
    <row r="22" spans="1:3" ht="12">
      <c r="A22" s="169"/>
      <c r="B22" s="170" t="s">
        <v>403</v>
      </c>
      <c r="C22" s="171"/>
    </row>
    <row r="23" spans="1:3" ht="12">
      <c r="A23" s="169"/>
      <c r="B23" s="170" t="s">
        <v>402</v>
      </c>
      <c r="C23" s="171"/>
    </row>
    <row r="24" spans="1:3" ht="12">
      <c r="A24" s="116" t="s">
        <v>12</v>
      </c>
      <c r="B24" s="117" t="s">
        <v>13</v>
      </c>
      <c r="C24" s="156">
        <v>3221</v>
      </c>
    </row>
    <row r="25" spans="1:3" ht="12">
      <c r="A25" s="116"/>
      <c r="B25" s="118" t="s">
        <v>388</v>
      </c>
      <c r="C25" s="156">
        <v>3221</v>
      </c>
    </row>
    <row r="26" spans="1:3" ht="12">
      <c r="A26" s="116"/>
      <c r="B26" s="118" t="s">
        <v>389</v>
      </c>
      <c r="C26" s="156"/>
    </row>
    <row r="27" spans="1:3" ht="12">
      <c r="A27" s="114" t="s">
        <v>18</v>
      </c>
      <c r="B27" s="115" t="s">
        <v>19</v>
      </c>
      <c r="C27" s="155">
        <f>C28+C29+C30+C31+C34+C37+C39</f>
        <v>20700</v>
      </c>
    </row>
    <row r="28" spans="1:3" ht="12">
      <c r="A28" s="116" t="s">
        <v>6</v>
      </c>
      <c r="B28" s="117" t="s">
        <v>20</v>
      </c>
      <c r="C28" s="156"/>
    </row>
    <row r="29" spans="1:3" ht="12">
      <c r="A29" s="116" t="s">
        <v>12</v>
      </c>
      <c r="B29" s="117" t="s">
        <v>21</v>
      </c>
      <c r="C29" s="156"/>
    </row>
    <row r="30" spans="1:3" ht="12">
      <c r="A30" s="116" t="s">
        <v>22</v>
      </c>
      <c r="B30" s="117" t="s">
        <v>23</v>
      </c>
      <c r="C30" s="156"/>
    </row>
    <row r="31" spans="1:3" ht="12">
      <c r="A31" s="116" t="s">
        <v>24</v>
      </c>
      <c r="B31" s="117" t="s">
        <v>25</v>
      </c>
      <c r="C31" s="156">
        <v>6500</v>
      </c>
    </row>
    <row r="32" spans="1:3" ht="12">
      <c r="A32" s="116"/>
      <c r="B32" s="117" t="s">
        <v>26</v>
      </c>
      <c r="C32" s="156">
        <v>1800</v>
      </c>
    </row>
    <row r="33" spans="1:3" ht="12">
      <c r="A33" s="116"/>
      <c r="B33" s="117" t="s">
        <v>27</v>
      </c>
      <c r="C33" s="156">
        <v>4700</v>
      </c>
    </row>
    <row r="34" spans="1:3" ht="12">
      <c r="A34" s="116" t="s">
        <v>28</v>
      </c>
      <c r="B34" s="119" t="s">
        <v>334</v>
      </c>
      <c r="C34" s="156">
        <v>14200</v>
      </c>
    </row>
    <row r="35" spans="1:3" ht="12">
      <c r="A35" s="116"/>
      <c r="B35" s="119" t="s">
        <v>29</v>
      </c>
      <c r="C35" s="156">
        <v>13000</v>
      </c>
    </row>
    <row r="36" spans="1:3" ht="12">
      <c r="A36" s="116" t="s">
        <v>30</v>
      </c>
      <c r="B36" s="119" t="s">
        <v>335</v>
      </c>
      <c r="C36" s="156">
        <v>1200</v>
      </c>
    </row>
    <row r="37" spans="1:3" ht="12">
      <c r="A37" s="116" t="s">
        <v>32</v>
      </c>
      <c r="B37" s="119" t="s">
        <v>31</v>
      </c>
      <c r="C37" s="156"/>
    </row>
    <row r="38" spans="1:3" ht="12">
      <c r="A38" s="116"/>
      <c r="B38" s="120" t="s">
        <v>337</v>
      </c>
      <c r="C38" s="156"/>
    </row>
    <row r="39" spans="1:3" ht="12">
      <c r="A39" s="116" t="s">
        <v>44</v>
      </c>
      <c r="B39" s="119" t="s">
        <v>33</v>
      </c>
      <c r="C39" s="156"/>
    </row>
    <row r="40" spans="1:3" ht="12">
      <c r="A40" s="116"/>
      <c r="B40" s="119" t="s">
        <v>338</v>
      </c>
      <c r="C40" s="156"/>
    </row>
    <row r="41" spans="1:3" ht="12">
      <c r="A41" s="116"/>
      <c r="B41" s="119" t="s">
        <v>347</v>
      </c>
      <c r="C41" s="156"/>
    </row>
    <row r="42" spans="1:3" ht="12">
      <c r="A42" s="114" t="s">
        <v>34</v>
      </c>
      <c r="B42" s="121" t="s">
        <v>35</v>
      </c>
      <c r="C42" s="155">
        <f>C43+C46+C52+C55+C54+C58+C57+C59</f>
        <v>3057</v>
      </c>
    </row>
    <row r="43" spans="1:3" ht="12">
      <c r="A43" s="116" t="s">
        <v>6</v>
      </c>
      <c r="B43" s="119" t="s">
        <v>36</v>
      </c>
      <c r="C43" s="156"/>
    </row>
    <row r="44" spans="1:3" ht="12">
      <c r="A44" s="116"/>
      <c r="B44" s="119" t="s">
        <v>109</v>
      </c>
      <c r="C44" s="156"/>
    </row>
    <row r="45" spans="1:3" ht="12">
      <c r="A45" s="169"/>
      <c r="B45" s="176" t="s">
        <v>353</v>
      </c>
      <c r="C45" s="171"/>
    </row>
    <row r="46" spans="1:3" ht="12">
      <c r="A46" s="169" t="s">
        <v>37</v>
      </c>
      <c r="B46" s="170" t="s">
        <v>38</v>
      </c>
      <c r="C46" s="171">
        <v>407</v>
      </c>
    </row>
    <row r="47" spans="1:3" ht="12">
      <c r="A47" s="169"/>
      <c r="B47" s="170" t="s">
        <v>404</v>
      </c>
      <c r="C47" s="171"/>
    </row>
    <row r="48" spans="1:3" ht="12">
      <c r="A48" s="169"/>
      <c r="B48" s="170" t="s">
        <v>110</v>
      </c>
      <c r="C48" s="171"/>
    </row>
    <row r="49" spans="1:3" ht="12">
      <c r="A49" s="169"/>
      <c r="B49" s="170" t="s">
        <v>111</v>
      </c>
      <c r="C49" s="171"/>
    </row>
    <row r="50" spans="1:3" ht="12">
      <c r="A50" s="169"/>
      <c r="B50" s="170" t="s">
        <v>112</v>
      </c>
      <c r="C50" s="171"/>
    </row>
    <row r="51" spans="1:3" ht="12">
      <c r="A51" s="169"/>
      <c r="B51" s="170" t="s">
        <v>355</v>
      </c>
      <c r="C51" s="171"/>
    </row>
    <row r="52" spans="1:3" ht="12">
      <c r="A52" s="169" t="s">
        <v>22</v>
      </c>
      <c r="B52" s="170" t="s">
        <v>39</v>
      </c>
      <c r="C52" s="171"/>
    </row>
    <row r="53" spans="1:3" ht="12">
      <c r="A53" s="169"/>
      <c r="B53" s="170" t="s">
        <v>113</v>
      </c>
      <c r="C53" s="171"/>
    </row>
    <row r="54" spans="1:3" ht="12">
      <c r="A54" s="116" t="s">
        <v>24</v>
      </c>
      <c r="B54" s="117" t="s">
        <v>40</v>
      </c>
      <c r="C54" s="156"/>
    </row>
    <row r="55" spans="1:3" ht="12">
      <c r="A55" s="116" t="s">
        <v>28</v>
      </c>
      <c r="B55" s="117" t="s">
        <v>41</v>
      </c>
      <c r="C55" s="156">
        <v>2650</v>
      </c>
    </row>
    <row r="56" spans="1:3" ht="12">
      <c r="A56" s="116"/>
      <c r="B56" s="117" t="s">
        <v>114</v>
      </c>
      <c r="C56" s="156"/>
    </row>
    <row r="57" spans="1:3" ht="12">
      <c r="A57" s="169" t="s">
        <v>30</v>
      </c>
      <c r="B57" s="175" t="s">
        <v>42</v>
      </c>
      <c r="C57" s="171"/>
    </row>
    <row r="58" spans="1:3" ht="12">
      <c r="A58" s="169" t="s">
        <v>32</v>
      </c>
      <c r="B58" s="170" t="s">
        <v>43</v>
      </c>
      <c r="C58" s="171"/>
    </row>
    <row r="59" spans="1:3" ht="12">
      <c r="A59" s="169" t="s">
        <v>44</v>
      </c>
      <c r="B59" s="170" t="s">
        <v>45</v>
      </c>
      <c r="C59" s="171"/>
    </row>
    <row r="60" spans="1:3" ht="12">
      <c r="A60" s="169"/>
      <c r="B60" s="170" t="s">
        <v>357</v>
      </c>
      <c r="C60" s="171"/>
    </row>
    <row r="61" spans="1:3" ht="12">
      <c r="A61" s="169"/>
      <c r="B61" s="170" t="s">
        <v>358</v>
      </c>
      <c r="C61" s="171"/>
    </row>
    <row r="62" spans="1:3" ht="12">
      <c r="A62" s="169"/>
      <c r="B62" s="170" t="s">
        <v>354</v>
      </c>
      <c r="C62" s="171"/>
    </row>
    <row r="63" spans="1:3" ht="12">
      <c r="A63" s="114" t="s">
        <v>51</v>
      </c>
      <c r="B63" s="115" t="s">
        <v>52</v>
      </c>
      <c r="C63" s="155">
        <f>C64+C65</f>
        <v>0</v>
      </c>
    </row>
    <row r="64" spans="1:3" ht="12">
      <c r="A64" s="116" t="s">
        <v>6</v>
      </c>
      <c r="B64" s="117" t="s">
        <v>53</v>
      </c>
      <c r="C64" s="156">
        <v>0</v>
      </c>
    </row>
    <row r="65" spans="1:3" ht="12">
      <c r="A65" s="116" t="s">
        <v>37</v>
      </c>
      <c r="B65" s="117" t="s">
        <v>54</v>
      </c>
      <c r="C65" s="156">
        <v>0</v>
      </c>
    </row>
    <row r="66" spans="1:3" ht="12">
      <c r="A66" s="114" t="s">
        <v>59</v>
      </c>
      <c r="B66" s="122" t="s">
        <v>60</v>
      </c>
      <c r="C66" s="155">
        <v>26381</v>
      </c>
    </row>
    <row r="67" spans="1:3" ht="12">
      <c r="A67" s="116" t="s">
        <v>61</v>
      </c>
      <c r="B67" s="123" t="s">
        <v>62</v>
      </c>
      <c r="C67" s="156"/>
    </row>
    <row r="68" spans="1:3" ht="12">
      <c r="A68" s="116"/>
      <c r="B68" s="123" t="s">
        <v>63</v>
      </c>
      <c r="C68" s="156"/>
    </row>
    <row r="69" spans="1:3" ht="12">
      <c r="A69" s="116"/>
      <c r="B69" s="123" t="s">
        <v>64</v>
      </c>
      <c r="C69" s="163">
        <v>26381</v>
      </c>
    </row>
    <row r="70" spans="1:3" ht="12">
      <c r="A70" s="114"/>
      <c r="B70" s="122" t="s">
        <v>65</v>
      </c>
      <c r="C70" s="155">
        <f>C7+C27+C42+C63+C66</f>
        <v>74677</v>
      </c>
    </row>
    <row r="74" spans="2:3" ht="12">
      <c r="B74" s="173"/>
      <c r="C74" s="179"/>
    </row>
    <row r="76" spans="1:3" ht="40.5" customHeight="1">
      <c r="A76" s="242" t="s">
        <v>436</v>
      </c>
      <c r="B76" s="242"/>
      <c r="C76" s="242"/>
    </row>
    <row r="78" ht="12">
      <c r="C78" s="183"/>
    </row>
    <row r="79" spans="1:3" ht="12">
      <c r="A79" s="112" t="s">
        <v>0</v>
      </c>
      <c r="B79" s="113" t="s">
        <v>1</v>
      </c>
      <c r="C79" s="154" t="s">
        <v>435</v>
      </c>
    </row>
    <row r="80" spans="1:3" ht="12">
      <c r="A80" s="124" t="s">
        <v>4</v>
      </c>
      <c r="B80" s="125" t="s">
        <v>66</v>
      </c>
      <c r="C80" s="155">
        <f>C81+C82</f>
        <v>19113</v>
      </c>
    </row>
    <row r="81" spans="1:3" ht="12">
      <c r="A81" s="174" t="s">
        <v>6</v>
      </c>
      <c r="B81" s="172" t="s">
        <v>67</v>
      </c>
      <c r="C81" s="171">
        <v>11549</v>
      </c>
    </row>
    <row r="82" spans="1:3" ht="12">
      <c r="A82" s="174" t="s">
        <v>37</v>
      </c>
      <c r="B82" s="172" t="s">
        <v>68</v>
      </c>
      <c r="C82" s="171">
        <v>7564</v>
      </c>
    </row>
    <row r="83" spans="1:3" ht="12">
      <c r="A83" s="124" t="s">
        <v>14</v>
      </c>
      <c r="B83" s="128" t="s">
        <v>207</v>
      </c>
      <c r="C83" s="155">
        <v>3486</v>
      </c>
    </row>
    <row r="84" spans="1:3" ht="12">
      <c r="A84" s="124" t="s">
        <v>18</v>
      </c>
      <c r="B84" s="125" t="s">
        <v>69</v>
      </c>
      <c r="C84" s="155">
        <f>C85+C86+C87+C88+C89</f>
        <v>17187</v>
      </c>
    </row>
    <row r="85" spans="1:3" ht="12">
      <c r="A85" s="126" t="s">
        <v>61</v>
      </c>
      <c r="B85" s="127" t="s">
        <v>70</v>
      </c>
      <c r="C85" s="156">
        <v>2438</v>
      </c>
    </row>
    <row r="86" spans="1:3" ht="12">
      <c r="A86" s="126" t="s">
        <v>37</v>
      </c>
      <c r="B86" s="129" t="s">
        <v>71</v>
      </c>
      <c r="C86" s="156">
        <v>295</v>
      </c>
    </row>
    <row r="87" spans="1:3" ht="12">
      <c r="A87" s="130" t="s">
        <v>22</v>
      </c>
      <c r="B87" s="127" t="s">
        <v>169</v>
      </c>
      <c r="C87" s="156">
        <v>11102</v>
      </c>
    </row>
    <row r="88" spans="1:3" ht="12">
      <c r="A88" s="130" t="s">
        <v>24</v>
      </c>
      <c r="B88" s="127" t="s">
        <v>381</v>
      </c>
      <c r="C88" s="156"/>
    </row>
    <row r="89" spans="1:3" ht="12">
      <c r="A89" s="130" t="s">
        <v>28</v>
      </c>
      <c r="B89" s="127" t="s">
        <v>384</v>
      </c>
      <c r="C89" s="156">
        <v>3352</v>
      </c>
    </row>
    <row r="90" spans="1:3" ht="12">
      <c r="A90" s="131" t="s">
        <v>72</v>
      </c>
      <c r="B90" s="125" t="s">
        <v>73</v>
      </c>
      <c r="C90" s="155">
        <v>4520</v>
      </c>
    </row>
    <row r="91" spans="1:3" ht="12">
      <c r="A91" s="132"/>
      <c r="B91" s="170" t="s">
        <v>386</v>
      </c>
      <c r="C91" s="158"/>
    </row>
    <row r="92" spans="1:3" ht="12">
      <c r="A92" s="132"/>
      <c r="B92" s="133" t="s">
        <v>340</v>
      </c>
      <c r="C92" s="158"/>
    </row>
    <row r="93" spans="1:3" ht="12">
      <c r="A93" s="132"/>
      <c r="B93" s="133" t="s">
        <v>390</v>
      </c>
      <c r="C93" s="158"/>
    </row>
    <row r="94" spans="1:3" ht="12">
      <c r="A94" s="132"/>
      <c r="B94" s="133" t="s">
        <v>393</v>
      </c>
      <c r="C94" s="158"/>
    </row>
    <row r="95" spans="1:3" ht="12">
      <c r="A95" s="132"/>
      <c r="B95" s="133" t="s">
        <v>391</v>
      </c>
      <c r="C95" s="158"/>
    </row>
    <row r="96" spans="1:3" ht="12">
      <c r="A96" s="132"/>
      <c r="B96" s="133" t="s">
        <v>394</v>
      </c>
      <c r="C96" s="158"/>
    </row>
    <row r="97" spans="1:3" ht="12">
      <c r="A97" s="132"/>
      <c r="B97" s="133" t="s">
        <v>395</v>
      </c>
      <c r="C97" s="158"/>
    </row>
    <row r="98" spans="1:3" ht="12">
      <c r="A98" s="132"/>
      <c r="B98" s="133" t="s">
        <v>396</v>
      </c>
      <c r="C98" s="158"/>
    </row>
    <row r="99" spans="1:3" ht="12">
      <c r="A99" s="132"/>
      <c r="B99" s="133" t="s">
        <v>397</v>
      </c>
      <c r="C99" s="158"/>
    </row>
    <row r="100" spans="1:3" ht="12">
      <c r="A100" s="131" t="s">
        <v>46</v>
      </c>
      <c r="B100" s="134" t="s">
        <v>74</v>
      </c>
      <c r="C100" s="155">
        <f>C102+C109</f>
        <v>4002</v>
      </c>
    </row>
    <row r="101" spans="1:3" ht="12">
      <c r="A101" s="135" t="s">
        <v>61</v>
      </c>
      <c r="B101" s="136" t="s">
        <v>75</v>
      </c>
      <c r="C101" s="210"/>
    </row>
    <row r="102" spans="1:3" ht="12">
      <c r="A102" s="135" t="s">
        <v>12</v>
      </c>
      <c r="B102" s="136" t="s">
        <v>76</v>
      </c>
      <c r="C102" s="210">
        <f>SUM(C103:C107)</f>
        <v>2807</v>
      </c>
    </row>
    <row r="103" spans="1:3" ht="12">
      <c r="A103" s="135"/>
      <c r="B103" s="220" t="s">
        <v>420</v>
      </c>
      <c r="C103" s="210">
        <v>473</v>
      </c>
    </row>
    <row r="104" spans="1:3" s="211" customFormat="1" ht="12">
      <c r="A104" s="130"/>
      <c r="B104" s="127" t="s">
        <v>421</v>
      </c>
      <c r="C104" s="210">
        <v>200</v>
      </c>
    </row>
    <row r="105" spans="1:3" s="211" customFormat="1" ht="12">
      <c r="A105" s="130"/>
      <c r="B105" s="127" t="s">
        <v>425</v>
      </c>
      <c r="C105" s="210">
        <v>1084</v>
      </c>
    </row>
    <row r="106" spans="1:3" s="211" customFormat="1" ht="12">
      <c r="A106" s="130"/>
      <c r="B106" s="221" t="s">
        <v>426</v>
      </c>
      <c r="C106" s="210"/>
    </row>
    <row r="107" spans="1:3" s="211" customFormat="1" ht="12">
      <c r="A107" s="130"/>
      <c r="B107" s="127" t="s">
        <v>450</v>
      </c>
      <c r="C107" s="210">
        <v>1050</v>
      </c>
    </row>
    <row r="108" spans="1:3" s="211" customFormat="1" ht="12">
      <c r="A108" s="130" t="s">
        <v>424</v>
      </c>
      <c r="B108" s="127" t="s">
        <v>77</v>
      </c>
      <c r="C108" s="210"/>
    </row>
    <row r="109" spans="1:3" s="211" customFormat="1" ht="12">
      <c r="A109" s="137" t="s">
        <v>423</v>
      </c>
      <c r="B109" s="127" t="s">
        <v>78</v>
      </c>
      <c r="C109" s="210">
        <f>SUM(C110:C120)</f>
        <v>1195</v>
      </c>
    </row>
    <row r="110" spans="1:3" s="211" customFormat="1" ht="12">
      <c r="A110" s="137"/>
      <c r="B110" s="127" t="s">
        <v>116</v>
      </c>
      <c r="C110" s="210"/>
    </row>
    <row r="111" spans="1:3" s="211" customFormat="1" ht="12">
      <c r="A111" s="137"/>
      <c r="B111" s="127" t="s">
        <v>117</v>
      </c>
      <c r="C111" s="210">
        <v>500</v>
      </c>
    </row>
    <row r="112" spans="1:3" s="211" customFormat="1" ht="12">
      <c r="A112" s="137"/>
      <c r="B112" s="127" t="s">
        <v>118</v>
      </c>
      <c r="C112" s="210">
        <v>260</v>
      </c>
    </row>
    <row r="113" spans="1:3" s="211" customFormat="1" ht="12">
      <c r="A113" s="137"/>
      <c r="B113" s="127" t="s">
        <v>332</v>
      </c>
      <c r="C113" s="210">
        <v>300</v>
      </c>
    </row>
    <row r="114" spans="1:3" s="211" customFormat="1" ht="12">
      <c r="A114" s="137"/>
      <c r="B114" s="127" t="s">
        <v>422</v>
      </c>
      <c r="C114" s="210">
        <v>15</v>
      </c>
    </row>
    <row r="115" spans="1:3" s="211" customFormat="1" ht="12">
      <c r="A115" s="137"/>
      <c r="B115" s="127" t="s">
        <v>119</v>
      </c>
      <c r="C115" s="210"/>
    </row>
    <row r="116" spans="1:3" s="211" customFormat="1" ht="12">
      <c r="A116" s="137"/>
      <c r="B116" s="127" t="s">
        <v>120</v>
      </c>
      <c r="C116" s="210">
        <v>12</v>
      </c>
    </row>
    <row r="117" spans="1:3" s="211" customFormat="1" ht="12">
      <c r="A117" s="137"/>
      <c r="B117" s="127" t="s">
        <v>115</v>
      </c>
      <c r="C117" s="210">
        <v>48</v>
      </c>
    </row>
    <row r="118" spans="1:3" s="211" customFormat="1" ht="12">
      <c r="A118" s="137"/>
      <c r="B118" s="127" t="s">
        <v>452</v>
      </c>
      <c r="C118" s="210">
        <v>10</v>
      </c>
    </row>
    <row r="119" spans="1:3" s="211" customFormat="1" ht="12">
      <c r="A119" s="137"/>
      <c r="B119" s="221" t="s">
        <v>427</v>
      </c>
      <c r="C119" s="210">
        <v>30</v>
      </c>
    </row>
    <row r="120" spans="1:3" ht="12">
      <c r="A120" s="137"/>
      <c r="B120" s="127" t="s">
        <v>451</v>
      </c>
      <c r="C120" s="156">
        <v>20</v>
      </c>
    </row>
    <row r="121" spans="1:3" ht="12">
      <c r="A121" s="138" t="s">
        <v>86</v>
      </c>
      <c r="B121" s="139" t="s">
        <v>87</v>
      </c>
      <c r="C121" s="164">
        <v>19839</v>
      </c>
    </row>
    <row r="122" spans="1:3" ht="12">
      <c r="A122" s="140"/>
      <c r="B122" s="139" t="s">
        <v>88</v>
      </c>
      <c r="C122" s="155">
        <f>C121+C100+C90+C84+C83+C80</f>
        <v>68147</v>
      </c>
    </row>
  </sheetData>
  <sheetProtection/>
  <mergeCells count="2">
    <mergeCell ref="A3:C3"/>
    <mergeCell ref="A76:C76"/>
  </mergeCells>
  <printOptions/>
  <pageMargins left="0.984251968503937" right="0.984251968503937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30">
      <selection activeCell="C26" sqref="C26"/>
    </sheetView>
  </sheetViews>
  <sheetFormatPr defaultColWidth="9.140625" defaultRowHeight="15"/>
  <cols>
    <col min="1" max="1" width="5.7109375" style="111" bestFit="1" customWidth="1"/>
    <col min="2" max="2" width="47.140625" style="111" customWidth="1"/>
    <col min="3" max="3" width="14.8515625" style="157" customWidth="1"/>
    <col min="4" max="16384" width="9.140625" style="111" customWidth="1"/>
  </cols>
  <sheetData>
    <row r="1" ht="12">
      <c r="C1" s="179" t="s">
        <v>121</v>
      </c>
    </row>
    <row r="3" spans="1:3" ht="34.5" customHeight="1">
      <c r="A3" s="243" t="s">
        <v>438</v>
      </c>
      <c r="B3" s="243"/>
      <c r="C3" s="243"/>
    </row>
    <row r="5" ht="12">
      <c r="C5" s="183" t="s">
        <v>2</v>
      </c>
    </row>
    <row r="6" spans="1:3" ht="12">
      <c r="A6" s="113" t="s">
        <v>0</v>
      </c>
      <c r="B6" s="113" t="s">
        <v>1</v>
      </c>
      <c r="C6" s="154" t="s">
        <v>435</v>
      </c>
    </row>
    <row r="7" spans="1:3" ht="12">
      <c r="A7" s="114" t="s">
        <v>14</v>
      </c>
      <c r="B7" s="115" t="s">
        <v>15</v>
      </c>
      <c r="C7" s="155">
        <f>C8+C9</f>
        <v>0</v>
      </c>
    </row>
    <row r="8" spans="1:3" ht="12">
      <c r="A8" s="116" t="s">
        <v>6</v>
      </c>
      <c r="B8" s="117" t="s">
        <v>16</v>
      </c>
      <c r="C8" s="156">
        <v>0</v>
      </c>
    </row>
    <row r="9" spans="1:3" ht="12">
      <c r="A9" s="116" t="s">
        <v>12</v>
      </c>
      <c r="B9" s="117" t="s">
        <v>17</v>
      </c>
      <c r="C9" s="156"/>
    </row>
    <row r="10" spans="1:3" ht="12">
      <c r="A10" s="116"/>
      <c r="B10" s="117" t="s">
        <v>432</v>
      </c>
      <c r="C10" s="156">
        <v>0</v>
      </c>
    </row>
    <row r="11" spans="1:3" ht="12">
      <c r="A11" s="116"/>
      <c r="B11" s="117"/>
      <c r="C11" s="156">
        <v>0</v>
      </c>
    </row>
    <row r="12" spans="1:3" ht="12">
      <c r="A12" s="114" t="s">
        <v>46</v>
      </c>
      <c r="B12" s="115" t="s">
        <v>47</v>
      </c>
      <c r="C12" s="155">
        <f>C13+C14+C15+C16</f>
        <v>0</v>
      </c>
    </row>
    <row r="13" spans="1:3" ht="12">
      <c r="A13" s="116" t="s">
        <v>6</v>
      </c>
      <c r="B13" s="117" t="s">
        <v>48</v>
      </c>
      <c r="C13" s="156">
        <v>0</v>
      </c>
    </row>
    <row r="14" spans="1:3" ht="12">
      <c r="A14" s="116" t="s">
        <v>37</v>
      </c>
      <c r="B14" s="117" t="s">
        <v>49</v>
      </c>
      <c r="C14" s="156">
        <v>0</v>
      </c>
    </row>
    <row r="15" spans="1:3" ht="12">
      <c r="A15" s="116" t="s">
        <v>22</v>
      </c>
      <c r="B15" s="117" t="s">
        <v>50</v>
      </c>
      <c r="C15" s="156">
        <v>0</v>
      </c>
    </row>
    <row r="16" spans="1:3" ht="12">
      <c r="A16" s="116" t="s">
        <v>24</v>
      </c>
      <c r="B16" s="117" t="s">
        <v>89</v>
      </c>
      <c r="C16" s="156">
        <v>0</v>
      </c>
    </row>
    <row r="17" spans="1:3" ht="12">
      <c r="A17" s="114" t="s">
        <v>55</v>
      </c>
      <c r="B17" s="122" t="s">
        <v>56</v>
      </c>
      <c r="C17" s="155">
        <f>C18+C19</f>
        <v>0</v>
      </c>
    </row>
    <row r="18" spans="1:3" ht="12">
      <c r="A18" s="116" t="s">
        <v>6</v>
      </c>
      <c r="B18" s="117" t="s">
        <v>57</v>
      </c>
      <c r="C18" s="156">
        <v>0</v>
      </c>
    </row>
    <row r="19" spans="1:3" ht="12">
      <c r="A19" s="116" t="s">
        <v>37</v>
      </c>
      <c r="B19" s="117" t="s">
        <v>58</v>
      </c>
      <c r="C19" s="156"/>
    </row>
    <row r="20" spans="1:3" ht="12">
      <c r="A20" s="116"/>
      <c r="B20" s="117" t="s">
        <v>343</v>
      </c>
      <c r="C20" s="156"/>
    </row>
    <row r="21" spans="1:3" ht="12">
      <c r="A21" s="141" t="s">
        <v>59</v>
      </c>
      <c r="B21" s="122" t="s">
        <v>60</v>
      </c>
      <c r="C21" s="155">
        <f>C22</f>
        <v>0</v>
      </c>
    </row>
    <row r="22" spans="1:3" ht="12">
      <c r="A22" s="116" t="s">
        <v>61</v>
      </c>
      <c r="B22" s="123" t="s">
        <v>62</v>
      </c>
      <c r="C22" s="156"/>
    </row>
    <row r="23" spans="1:3" ht="12">
      <c r="A23" s="142"/>
      <c r="B23" s="123" t="s">
        <v>63</v>
      </c>
      <c r="C23" s="156">
        <v>0</v>
      </c>
    </row>
    <row r="24" spans="1:3" ht="12">
      <c r="A24" s="142"/>
      <c r="B24" s="123" t="s">
        <v>64</v>
      </c>
      <c r="C24" s="163">
        <v>0</v>
      </c>
    </row>
    <row r="25" spans="1:3" ht="12">
      <c r="A25" s="141"/>
      <c r="B25" s="122" t="s">
        <v>65</v>
      </c>
      <c r="C25" s="155">
        <v>0</v>
      </c>
    </row>
    <row r="31" ht="12">
      <c r="C31" s="179"/>
    </row>
    <row r="33" spans="1:3" ht="38.25" customHeight="1">
      <c r="A33" s="241" t="s">
        <v>439</v>
      </c>
      <c r="B33" s="241"/>
      <c r="C33" s="241"/>
    </row>
    <row r="35" ht="12">
      <c r="C35" s="183"/>
    </row>
    <row r="36" spans="1:3" ht="12">
      <c r="A36" s="113" t="s">
        <v>0</v>
      </c>
      <c r="B36" s="113" t="s">
        <v>1</v>
      </c>
      <c r="C36" s="154" t="s">
        <v>435</v>
      </c>
    </row>
    <row r="37" spans="1:3" ht="12">
      <c r="A37" s="131" t="s">
        <v>51</v>
      </c>
      <c r="B37" s="125" t="s">
        <v>79</v>
      </c>
      <c r="C37" s="155">
        <f>SUM(C38:C39)</f>
        <v>0</v>
      </c>
    </row>
    <row r="38" spans="1:3" ht="12">
      <c r="A38" s="132"/>
      <c r="B38" s="133" t="s">
        <v>429</v>
      </c>
      <c r="C38" s="158"/>
    </row>
    <row r="39" spans="1:3" ht="12">
      <c r="A39" s="132"/>
      <c r="B39" s="133" t="s">
        <v>428</v>
      </c>
      <c r="C39" s="158"/>
    </row>
    <row r="40" spans="1:3" ht="12">
      <c r="A40" s="131" t="s">
        <v>55</v>
      </c>
      <c r="B40" s="125" t="s">
        <v>80</v>
      </c>
      <c r="C40" s="155">
        <f>C41+C42+C43</f>
        <v>6530</v>
      </c>
    </row>
    <row r="41" spans="1:3" s="236" customFormat="1" ht="12">
      <c r="A41" s="237"/>
      <c r="B41" s="238" t="s">
        <v>454</v>
      </c>
      <c r="C41" s="163">
        <v>3000</v>
      </c>
    </row>
    <row r="42" spans="1:3" s="236" customFormat="1" ht="12">
      <c r="A42" s="237"/>
      <c r="B42" s="238" t="s">
        <v>455</v>
      </c>
      <c r="C42" s="163">
        <v>3302</v>
      </c>
    </row>
    <row r="43" spans="1:3" s="236" customFormat="1" ht="12">
      <c r="A43" s="237"/>
      <c r="B43" s="238" t="s">
        <v>453</v>
      </c>
      <c r="C43" s="163">
        <v>228</v>
      </c>
    </row>
    <row r="44" spans="1:3" ht="12">
      <c r="A44" s="131" t="s">
        <v>59</v>
      </c>
      <c r="B44" s="125" t="s">
        <v>81</v>
      </c>
      <c r="C44" s="155">
        <f>C45+C46+C47+C48</f>
        <v>0</v>
      </c>
    </row>
    <row r="45" spans="1:3" ht="12">
      <c r="A45" s="137" t="s">
        <v>61</v>
      </c>
      <c r="B45" s="136" t="s">
        <v>82</v>
      </c>
      <c r="C45" s="156">
        <v>0</v>
      </c>
    </row>
    <row r="46" spans="1:3" ht="12">
      <c r="A46" s="143" t="s">
        <v>12</v>
      </c>
      <c r="B46" s="129" t="s">
        <v>83</v>
      </c>
      <c r="C46" s="156">
        <v>0</v>
      </c>
    </row>
    <row r="47" spans="1:3" ht="12">
      <c r="A47" s="144" t="s">
        <v>22</v>
      </c>
      <c r="B47" s="136" t="s">
        <v>84</v>
      </c>
      <c r="C47" s="156">
        <v>0</v>
      </c>
    </row>
    <row r="48" spans="1:3" ht="12">
      <c r="A48" s="144" t="s">
        <v>24</v>
      </c>
      <c r="B48" s="127" t="s">
        <v>85</v>
      </c>
      <c r="C48" s="156">
        <v>0</v>
      </c>
    </row>
    <row r="49" spans="1:3" ht="12">
      <c r="A49" s="138" t="s">
        <v>86</v>
      </c>
      <c r="B49" s="139" t="s">
        <v>87</v>
      </c>
      <c r="C49" s="164">
        <v>0</v>
      </c>
    </row>
    <row r="50" spans="1:3" ht="12">
      <c r="A50" s="145"/>
      <c r="B50" s="139" t="s">
        <v>88</v>
      </c>
      <c r="C50" s="155">
        <f>C37+C40+C44+C49</f>
        <v>6530</v>
      </c>
    </row>
  </sheetData>
  <sheetProtection/>
  <mergeCells count="2">
    <mergeCell ref="A33:C33"/>
    <mergeCell ref="A3:C3"/>
  </mergeCells>
  <printOptions/>
  <pageMargins left="0.984251968503937" right="0.984251968503937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1">
      <selection activeCell="G10" sqref="G10"/>
    </sheetView>
  </sheetViews>
  <sheetFormatPr defaultColWidth="9.140625" defaultRowHeight="15"/>
  <cols>
    <col min="1" max="1" width="3.57421875" style="63" bestFit="1" customWidth="1"/>
    <col min="2" max="2" width="31.140625" style="63" customWidth="1"/>
    <col min="3" max="3" width="9.8515625" style="63" customWidth="1"/>
    <col min="4" max="4" width="3.28125" style="63" customWidth="1"/>
    <col min="5" max="9" width="9.8515625" style="212" customWidth="1"/>
    <col min="10" max="10" width="7.57421875" style="212" customWidth="1"/>
    <col min="11" max="13" width="7.57421875" style="63" customWidth="1"/>
    <col min="14" max="15" width="7.00390625" style="63" customWidth="1"/>
    <col min="16" max="16" width="7.57421875" style="63" customWidth="1"/>
    <col min="17" max="16384" width="9.140625" style="63" customWidth="1"/>
  </cols>
  <sheetData>
    <row r="1" ht="12.75">
      <c r="I1" s="215" t="s">
        <v>398</v>
      </c>
    </row>
    <row r="2" ht="12.75">
      <c r="I2" s="215" t="s">
        <v>406</v>
      </c>
    </row>
    <row r="3" spans="1:13" ht="12.75">
      <c r="A3" s="61"/>
      <c r="B3" s="62"/>
      <c r="C3" s="62"/>
      <c r="D3" s="62"/>
      <c r="E3" s="62"/>
      <c r="F3" s="62"/>
      <c r="G3" s="62"/>
      <c r="H3" s="62"/>
      <c r="I3" s="215"/>
      <c r="J3" s="62"/>
      <c r="K3" s="62"/>
      <c r="L3" s="62"/>
      <c r="M3" s="62"/>
    </row>
    <row r="4" spans="1:14" ht="41.25" customHeight="1">
      <c r="A4" s="240" t="s">
        <v>440</v>
      </c>
      <c r="B4" s="240"/>
      <c r="C4" s="240"/>
      <c r="D4" s="240"/>
      <c r="E4" s="240"/>
      <c r="F4" s="240"/>
      <c r="G4" s="240"/>
      <c r="H4" s="240"/>
      <c r="I4" s="240"/>
      <c r="J4" s="146"/>
      <c r="K4" s="146"/>
      <c r="L4" s="146"/>
      <c r="M4" s="146"/>
      <c r="N4" s="146"/>
    </row>
    <row r="5" spans="1:14" ht="41.25" customHeight="1">
      <c r="A5" s="167"/>
      <c r="B5" s="167"/>
      <c r="C5" s="167"/>
      <c r="D5" s="167"/>
      <c r="E5" s="167"/>
      <c r="F5" s="167"/>
      <c r="G5" s="167"/>
      <c r="H5" s="167"/>
      <c r="I5" s="167"/>
      <c r="J5" s="146"/>
      <c r="K5" s="146"/>
      <c r="L5" s="146"/>
      <c r="M5" s="146"/>
      <c r="N5" s="146"/>
    </row>
    <row r="6" spans="1:14" ht="12.75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3" ht="12.75">
      <c r="A7" s="61"/>
      <c r="B7" s="62"/>
      <c r="C7" s="62"/>
      <c r="D7" s="62"/>
      <c r="E7" s="209" t="s">
        <v>122</v>
      </c>
      <c r="F7" s="166"/>
      <c r="G7" s="62"/>
      <c r="H7" s="62"/>
      <c r="I7" s="62" t="s">
        <v>2</v>
      </c>
      <c r="J7" s="62"/>
      <c r="K7" s="62"/>
      <c r="L7" s="62"/>
      <c r="M7" s="62"/>
    </row>
    <row r="8" spans="1:9" ht="78" customHeight="1">
      <c r="A8" s="64"/>
      <c r="B8" s="65" t="s">
        <v>1</v>
      </c>
      <c r="C8" s="66" t="s">
        <v>441</v>
      </c>
      <c r="D8" s="62"/>
      <c r="E8" s="67" t="s">
        <v>125</v>
      </c>
      <c r="F8" s="67" t="s">
        <v>405</v>
      </c>
      <c r="G8" s="67" t="s">
        <v>127</v>
      </c>
      <c r="H8" s="67" t="s">
        <v>145</v>
      </c>
      <c r="I8" s="67" t="s">
        <v>129</v>
      </c>
    </row>
    <row r="9" spans="1:10" s="191" customFormat="1" ht="13.5">
      <c r="A9" s="187" t="s">
        <v>4</v>
      </c>
      <c r="B9" s="188" t="s">
        <v>67</v>
      </c>
      <c r="C9" s="189">
        <f>SUM(E9:I9)</f>
        <v>11549</v>
      </c>
      <c r="D9" s="190"/>
      <c r="E9" s="189">
        <f>SUM(E10:E22)</f>
        <v>0</v>
      </c>
      <c r="F9" s="189">
        <f>SUM(F10:F22)</f>
        <v>2935</v>
      </c>
      <c r="G9" s="189">
        <f>SUM(G10:G22)</f>
        <v>3804</v>
      </c>
      <c r="H9" s="189">
        <f>SUM(H10:H22)</f>
        <v>2100</v>
      </c>
      <c r="I9" s="189">
        <f>SUM(I10:I22)</f>
        <v>2710</v>
      </c>
      <c r="J9" s="213"/>
    </row>
    <row r="10" spans="1:9" ht="12.75">
      <c r="A10" s="68" t="s">
        <v>6</v>
      </c>
      <c r="B10" s="69" t="s">
        <v>131</v>
      </c>
      <c r="C10" s="83">
        <f aca="true" t="shared" si="0" ref="C10:C31">SUM(E10:I10)</f>
        <v>11119</v>
      </c>
      <c r="D10" s="71"/>
      <c r="E10" s="70"/>
      <c r="F10" s="70">
        <v>2935</v>
      </c>
      <c r="G10" s="70">
        <v>3654</v>
      </c>
      <c r="H10" s="70">
        <v>1970</v>
      </c>
      <c r="I10" s="70">
        <v>2560</v>
      </c>
    </row>
    <row r="11" spans="1:9" ht="12.75">
      <c r="A11" s="68" t="s">
        <v>12</v>
      </c>
      <c r="B11" s="69" t="s">
        <v>132</v>
      </c>
      <c r="C11" s="83">
        <f t="shared" si="0"/>
        <v>0</v>
      </c>
      <c r="D11" s="71"/>
      <c r="E11" s="70"/>
      <c r="F11" s="70"/>
      <c r="G11" s="70"/>
      <c r="H11" s="70"/>
      <c r="I11" s="70"/>
    </row>
    <row r="12" spans="1:9" ht="12.75">
      <c r="A12" s="68" t="s">
        <v>22</v>
      </c>
      <c r="B12" s="69" t="s">
        <v>133</v>
      </c>
      <c r="C12" s="83">
        <f t="shared" si="0"/>
        <v>0</v>
      </c>
      <c r="D12" s="71"/>
      <c r="E12" s="70"/>
      <c r="F12" s="70"/>
      <c r="G12" s="70"/>
      <c r="H12" s="70"/>
      <c r="I12" s="70"/>
    </row>
    <row r="13" spans="1:9" ht="12.75">
      <c r="A13" s="68" t="s">
        <v>24</v>
      </c>
      <c r="B13" s="69" t="s">
        <v>134</v>
      </c>
      <c r="C13" s="83">
        <f t="shared" si="0"/>
        <v>0</v>
      </c>
      <c r="D13" s="71"/>
      <c r="E13" s="70"/>
      <c r="F13" s="70"/>
      <c r="G13" s="70"/>
      <c r="H13" s="70"/>
      <c r="I13" s="70"/>
    </row>
    <row r="14" spans="1:9" ht="12.75">
      <c r="A14" s="68" t="s">
        <v>28</v>
      </c>
      <c r="B14" s="69" t="s">
        <v>135</v>
      </c>
      <c r="C14" s="83">
        <f t="shared" si="0"/>
        <v>0</v>
      </c>
      <c r="D14" s="71"/>
      <c r="E14" s="70"/>
      <c r="F14" s="70"/>
      <c r="G14" s="70"/>
      <c r="H14" s="70"/>
      <c r="I14" s="70"/>
    </row>
    <row r="15" spans="1:9" ht="12.75">
      <c r="A15" s="68" t="s">
        <v>30</v>
      </c>
      <c r="B15" s="69" t="s">
        <v>136</v>
      </c>
      <c r="C15" s="83">
        <f t="shared" si="0"/>
        <v>0</v>
      </c>
      <c r="D15" s="71"/>
      <c r="E15" s="70"/>
      <c r="F15" s="70"/>
      <c r="G15" s="70"/>
      <c r="H15" s="70"/>
      <c r="I15" s="70"/>
    </row>
    <row r="16" spans="1:9" ht="12.75">
      <c r="A16" s="68" t="s">
        <v>32</v>
      </c>
      <c r="B16" s="69" t="s">
        <v>137</v>
      </c>
      <c r="C16" s="83">
        <f t="shared" si="0"/>
        <v>430</v>
      </c>
      <c r="D16" s="71"/>
      <c r="E16" s="70"/>
      <c r="F16" s="70"/>
      <c r="G16" s="70">
        <v>150</v>
      </c>
      <c r="H16" s="70">
        <v>130</v>
      </c>
      <c r="I16" s="70">
        <v>150</v>
      </c>
    </row>
    <row r="17" spans="1:9" ht="12.75">
      <c r="A17" s="68" t="s">
        <v>44</v>
      </c>
      <c r="B17" s="69" t="s">
        <v>359</v>
      </c>
      <c r="C17" s="83">
        <f t="shared" si="0"/>
        <v>0</v>
      </c>
      <c r="D17" s="71"/>
      <c r="E17" s="70"/>
      <c r="F17" s="70"/>
      <c r="G17" s="70"/>
      <c r="H17" s="70"/>
      <c r="I17" s="70"/>
    </row>
    <row r="18" spans="1:9" ht="12.75">
      <c r="A18" s="68" t="s">
        <v>138</v>
      </c>
      <c r="B18" s="69" t="s">
        <v>360</v>
      </c>
      <c r="C18" s="83">
        <f t="shared" si="0"/>
        <v>0</v>
      </c>
      <c r="D18" s="71"/>
      <c r="E18" s="70"/>
      <c r="F18" s="70"/>
      <c r="G18" s="70"/>
      <c r="H18" s="70"/>
      <c r="I18" s="70"/>
    </row>
    <row r="19" spans="1:9" ht="12.75">
      <c r="A19" s="68" t="s">
        <v>140</v>
      </c>
      <c r="B19" s="69" t="s">
        <v>361</v>
      </c>
      <c r="C19" s="83">
        <f t="shared" si="0"/>
        <v>0</v>
      </c>
      <c r="D19" s="71"/>
      <c r="E19" s="70"/>
      <c r="F19" s="70"/>
      <c r="G19" s="70"/>
      <c r="H19" s="70"/>
      <c r="I19" s="70"/>
    </row>
    <row r="20" spans="1:9" ht="12.75">
      <c r="A20" s="68" t="s">
        <v>142</v>
      </c>
      <c r="B20" s="69" t="s">
        <v>139</v>
      </c>
      <c r="C20" s="83">
        <f t="shared" si="0"/>
        <v>0</v>
      </c>
      <c r="D20" s="71"/>
      <c r="E20" s="70"/>
      <c r="F20" s="70"/>
      <c r="G20" s="70"/>
      <c r="H20" s="70"/>
      <c r="I20" s="70"/>
    </row>
    <row r="21" spans="1:9" ht="12.75">
      <c r="A21" s="68" t="s">
        <v>363</v>
      </c>
      <c r="B21" s="69" t="s">
        <v>141</v>
      </c>
      <c r="C21" s="83">
        <f t="shared" si="0"/>
        <v>0</v>
      </c>
      <c r="D21" s="71"/>
      <c r="E21" s="70"/>
      <c r="F21" s="70"/>
      <c r="G21" s="70"/>
      <c r="H21" s="70"/>
      <c r="I21" s="70"/>
    </row>
    <row r="22" spans="1:9" ht="12.75">
      <c r="A22" s="68" t="s">
        <v>364</v>
      </c>
      <c r="B22" s="69" t="s">
        <v>362</v>
      </c>
      <c r="C22" s="83">
        <f t="shared" si="0"/>
        <v>0</v>
      </c>
      <c r="D22" s="71"/>
      <c r="E22" s="70"/>
      <c r="F22" s="70"/>
      <c r="G22" s="70"/>
      <c r="H22" s="70"/>
      <c r="I22" s="70"/>
    </row>
    <row r="23" spans="1:10" s="191" customFormat="1" ht="13.5">
      <c r="A23" s="187" t="s">
        <v>14</v>
      </c>
      <c r="B23" s="188" t="s">
        <v>68</v>
      </c>
      <c r="C23" s="189">
        <f t="shared" si="0"/>
        <v>7564</v>
      </c>
      <c r="D23" s="234"/>
      <c r="E23" s="189">
        <f>E24+E25+E26</f>
        <v>5385</v>
      </c>
      <c r="F23" s="189">
        <f>F24+F25+F26</f>
        <v>0</v>
      </c>
      <c r="G23" s="189">
        <f>G24+G25+G26</f>
        <v>1673</v>
      </c>
      <c r="H23" s="189">
        <f>H24+H25+H26</f>
        <v>506</v>
      </c>
      <c r="I23" s="189">
        <f>I24+I25+I26</f>
        <v>0</v>
      </c>
      <c r="J23" s="213"/>
    </row>
    <row r="24" spans="1:9" ht="12.75">
      <c r="A24" s="68" t="s">
        <v>6</v>
      </c>
      <c r="B24" s="69" t="s">
        <v>365</v>
      </c>
      <c r="C24" s="83">
        <f t="shared" si="0"/>
        <v>5385</v>
      </c>
      <c r="D24" s="71"/>
      <c r="E24" s="70">
        <v>5385</v>
      </c>
      <c r="F24" s="70"/>
      <c r="G24" s="70"/>
      <c r="H24" s="70"/>
      <c r="I24" s="70"/>
    </row>
    <row r="25" spans="1:9" ht="12.75">
      <c r="A25" s="68" t="s">
        <v>12</v>
      </c>
      <c r="B25" s="69" t="s">
        <v>366</v>
      </c>
      <c r="C25" s="83">
        <f t="shared" si="0"/>
        <v>2179</v>
      </c>
      <c r="D25" s="71"/>
      <c r="E25" s="70"/>
      <c r="F25" s="70"/>
      <c r="G25" s="70">
        <v>1673</v>
      </c>
      <c r="H25" s="70">
        <v>506</v>
      </c>
      <c r="I25" s="70"/>
    </row>
    <row r="26" spans="1:9" ht="12.75">
      <c r="A26" s="68" t="s">
        <v>22</v>
      </c>
      <c r="B26" s="69" t="s">
        <v>367</v>
      </c>
      <c r="C26" s="83">
        <f t="shared" si="0"/>
        <v>0</v>
      </c>
      <c r="D26" s="71"/>
      <c r="E26" s="70"/>
      <c r="F26" s="70"/>
      <c r="G26" s="70"/>
      <c r="H26" s="70"/>
      <c r="I26" s="70"/>
    </row>
    <row r="27" spans="1:9" ht="13.5">
      <c r="A27" s="72"/>
      <c r="B27" s="73" t="s">
        <v>143</v>
      </c>
      <c r="C27" s="214">
        <f t="shared" si="0"/>
        <v>19113</v>
      </c>
      <c r="D27" s="75"/>
      <c r="E27" s="74">
        <f>E9+E23</f>
        <v>5385</v>
      </c>
      <c r="F27" s="74">
        <f>F9+F23</f>
        <v>2935</v>
      </c>
      <c r="G27" s="74">
        <f>G9+G23</f>
        <v>5477</v>
      </c>
      <c r="H27" s="74">
        <f>H9+H23</f>
        <v>2606</v>
      </c>
      <c r="I27" s="74">
        <f>I9+I23</f>
        <v>2710</v>
      </c>
    </row>
    <row r="28" spans="1:9" ht="13.5">
      <c r="A28" s="152" t="s">
        <v>6</v>
      </c>
      <c r="B28" s="85" t="s">
        <v>344</v>
      </c>
      <c r="C28" s="189">
        <f t="shared" si="0"/>
        <v>3486</v>
      </c>
      <c r="D28" s="71"/>
      <c r="E28" s="86">
        <v>1050</v>
      </c>
      <c r="F28" s="86">
        <v>286</v>
      </c>
      <c r="G28" s="86">
        <v>1089</v>
      </c>
      <c r="H28" s="86">
        <v>533</v>
      </c>
      <c r="I28" s="86">
        <v>528</v>
      </c>
    </row>
    <row r="29" spans="1:9" ht="13.5">
      <c r="A29" s="152" t="s">
        <v>12</v>
      </c>
      <c r="B29" s="85" t="s">
        <v>345</v>
      </c>
      <c r="C29" s="189">
        <f t="shared" si="0"/>
        <v>0</v>
      </c>
      <c r="D29" s="71"/>
      <c r="E29" s="86"/>
      <c r="F29" s="86"/>
      <c r="G29" s="86"/>
      <c r="H29" s="86"/>
      <c r="I29" s="86"/>
    </row>
    <row r="30" spans="1:9" ht="13.5">
      <c r="A30" s="152" t="s">
        <v>22</v>
      </c>
      <c r="B30" s="85" t="s">
        <v>346</v>
      </c>
      <c r="C30" s="189">
        <f t="shared" si="0"/>
        <v>0</v>
      </c>
      <c r="D30" s="71"/>
      <c r="E30" s="86"/>
      <c r="F30" s="86"/>
      <c r="G30" s="86"/>
      <c r="H30" s="86"/>
      <c r="I30" s="86"/>
    </row>
    <row r="31" spans="1:9" ht="13.5">
      <c r="A31" s="72"/>
      <c r="B31" s="73" t="s">
        <v>336</v>
      </c>
      <c r="C31" s="214">
        <f t="shared" si="0"/>
        <v>3486</v>
      </c>
      <c r="D31" s="75"/>
      <c r="E31" s="74">
        <f>SUM(E28:E30)</f>
        <v>1050</v>
      </c>
      <c r="F31" s="74">
        <f>SUM(F28:F30)</f>
        <v>286</v>
      </c>
      <c r="G31" s="74">
        <f>SUM(G28:G30)</f>
        <v>1089</v>
      </c>
      <c r="H31" s="74">
        <f>SUM(H28:H30)</f>
        <v>533</v>
      </c>
      <c r="I31" s="74">
        <f>SUM(I28:I30)</f>
        <v>528</v>
      </c>
    </row>
    <row r="36" spans="1:3" ht="12.75">
      <c r="A36" s="151"/>
      <c r="B36" s="148"/>
      <c r="C36" s="149"/>
    </row>
  </sheetData>
  <sheetProtection/>
  <mergeCells count="1">
    <mergeCell ref="A4:I4"/>
  </mergeCells>
  <printOptions/>
  <pageMargins left="0.984251968503937" right="0.984251968503937" top="0.984251968503937" bottom="0.984251968503937" header="0" footer="0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selection activeCell="N43" sqref="N43"/>
    </sheetView>
  </sheetViews>
  <sheetFormatPr defaultColWidth="9.140625" defaultRowHeight="15"/>
  <cols>
    <col min="1" max="1" width="3.57421875" style="63" bestFit="1" customWidth="1"/>
    <col min="2" max="2" width="33.8515625" style="63" customWidth="1"/>
    <col min="3" max="3" width="9.28125" style="63" customWidth="1"/>
    <col min="4" max="4" width="3.28125" style="182" customWidth="1"/>
    <col min="5" max="17" width="9.28125" style="212" customWidth="1"/>
    <col min="18" max="18" width="9.28125" style="88" customWidth="1"/>
    <col min="19" max="30" width="9.28125" style="63" customWidth="1"/>
    <col min="31" max="16384" width="9.140625" style="63" customWidth="1"/>
  </cols>
  <sheetData>
    <row r="1" spans="1:24" ht="12.75">
      <c r="A1" s="76"/>
      <c r="B1" s="62"/>
      <c r="C1" s="62"/>
      <c r="D1" s="204"/>
      <c r="E1" s="62"/>
      <c r="F1" s="62"/>
      <c r="G1" s="62"/>
      <c r="H1" s="62"/>
      <c r="I1" s="62"/>
      <c r="J1" s="62"/>
      <c r="K1" s="62"/>
      <c r="L1" s="62"/>
      <c r="M1" s="62"/>
      <c r="N1" s="62"/>
      <c r="O1" s="245"/>
      <c r="P1" s="245"/>
      <c r="Q1" s="62"/>
      <c r="R1" s="62" t="s">
        <v>348</v>
      </c>
      <c r="S1" s="88"/>
      <c r="T1" s="61"/>
      <c r="V1" s="62"/>
      <c r="W1" s="62"/>
      <c r="X1" s="62"/>
    </row>
    <row r="2" spans="1:26" ht="18.75">
      <c r="A2" s="244" t="s">
        <v>442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16"/>
      <c r="R2" s="216" t="s">
        <v>406</v>
      </c>
      <c r="S2" s="146"/>
      <c r="T2" s="146"/>
      <c r="U2" s="167"/>
      <c r="V2" s="146"/>
      <c r="W2" s="146"/>
      <c r="X2" s="146"/>
      <c r="Y2" s="146"/>
      <c r="Z2" s="146"/>
    </row>
    <row r="3" spans="1:26" ht="12.75">
      <c r="A3" s="167"/>
      <c r="B3" s="167"/>
      <c r="C3" s="167"/>
      <c r="D3" s="205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46"/>
      <c r="R3" s="146"/>
      <c r="S3" s="146"/>
      <c r="T3" s="146"/>
      <c r="U3" s="167"/>
      <c r="V3" s="146"/>
      <c r="W3" s="146"/>
      <c r="X3" s="146"/>
      <c r="Y3" s="146"/>
      <c r="Z3" s="146"/>
    </row>
    <row r="4" spans="1:26" ht="12.75">
      <c r="A4" s="76"/>
      <c r="B4" s="62"/>
      <c r="C4" s="62"/>
      <c r="D4" s="204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15" customHeight="1">
      <c r="A5" s="76"/>
      <c r="B5" s="62"/>
      <c r="C5" s="62"/>
      <c r="D5" s="204"/>
      <c r="E5" s="247" t="s">
        <v>122</v>
      </c>
      <c r="F5" s="247"/>
      <c r="G5" s="247"/>
      <c r="H5" s="247"/>
      <c r="I5" s="247"/>
      <c r="J5" s="62"/>
      <c r="K5" s="62"/>
      <c r="L5" s="62"/>
      <c r="M5" s="62"/>
      <c r="N5" s="62"/>
      <c r="O5" s="246"/>
      <c r="P5" s="246"/>
      <c r="Q5" s="62"/>
      <c r="R5" s="62" t="s">
        <v>2</v>
      </c>
      <c r="T5" s="147"/>
      <c r="U5" s="147"/>
      <c r="V5" s="62"/>
      <c r="W5" s="62"/>
      <c r="X5" s="62"/>
      <c r="Y5" s="62"/>
      <c r="Z5" s="62"/>
    </row>
    <row r="6" spans="1:18" ht="69.75" customHeight="1">
      <c r="A6" s="77"/>
      <c r="B6" s="65" t="s">
        <v>1</v>
      </c>
      <c r="C6" s="66" t="s">
        <v>441</v>
      </c>
      <c r="D6" s="204"/>
      <c r="E6" s="67" t="s">
        <v>125</v>
      </c>
      <c r="F6" s="67" t="s">
        <v>130</v>
      </c>
      <c r="G6" s="67" t="s">
        <v>144</v>
      </c>
      <c r="H6" s="67" t="s">
        <v>405</v>
      </c>
      <c r="I6" s="67" t="s">
        <v>123</v>
      </c>
      <c r="J6" s="67" t="s">
        <v>126</v>
      </c>
      <c r="K6" s="67" t="s">
        <v>124</v>
      </c>
      <c r="L6" s="67" t="s">
        <v>127</v>
      </c>
      <c r="M6" s="67" t="s">
        <v>407</v>
      </c>
      <c r="N6" s="67" t="s">
        <v>145</v>
      </c>
      <c r="O6" s="67" t="s">
        <v>128</v>
      </c>
      <c r="P6" s="67" t="s">
        <v>129</v>
      </c>
      <c r="Q6" s="67" t="s">
        <v>431</v>
      </c>
      <c r="R6" s="67" t="s">
        <v>430</v>
      </c>
    </row>
    <row r="7" spans="1:18" ht="12.75">
      <c r="A7" s="81" t="s">
        <v>6</v>
      </c>
      <c r="B7" s="82" t="s">
        <v>368</v>
      </c>
      <c r="C7" s="83">
        <f>SUM(E7:R7)</f>
        <v>0</v>
      </c>
      <c r="D7" s="206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69"/>
      <c r="R7" s="223"/>
    </row>
    <row r="8" spans="1:18" ht="12.75">
      <c r="A8" s="78" t="s">
        <v>153</v>
      </c>
      <c r="B8" s="69" t="s">
        <v>148</v>
      </c>
      <c r="C8" s="83">
        <f aca="true" t="shared" si="0" ref="C8:C42">SUM(E8:R8)</f>
        <v>0</v>
      </c>
      <c r="D8" s="206"/>
      <c r="E8" s="70"/>
      <c r="F8" s="180"/>
      <c r="G8" s="70"/>
      <c r="H8" s="180"/>
      <c r="I8" s="70"/>
      <c r="J8" s="70"/>
      <c r="K8" s="86"/>
      <c r="L8" s="180"/>
      <c r="M8" s="180"/>
      <c r="N8" s="70"/>
      <c r="O8" s="86"/>
      <c r="P8" s="180"/>
      <c r="Q8" s="69"/>
      <c r="R8" s="223"/>
    </row>
    <row r="9" spans="1:18" s="153" customFormat="1" ht="12.75">
      <c r="A9" s="201" t="s">
        <v>12</v>
      </c>
      <c r="B9" s="178" t="s">
        <v>370</v>
      </c>
      <c r="C9" s="83">
        <f>SUM(E9:R9)</f>
        <v>2438</v>
      </c>
      <c r="D9" s="206"/>
      <c r="E9" s="83">
        <v>516</v>
      </c>
      <c r="F9" s="83">
        <v>50</v>
      </c>
      <c r="G9" s="83"/>
      <c r="H9" s="83">
        <v>142</v>
      </c>
      <c r="I9" s="83"/>
      <c r="J9" s="83"/>
      <c r="K9" s="83"/>
      <c r="L9" s="83">
        <v>500</v>
      </c>
      <c r="M9" s="83"/>
      <c r="N9" s="83">
        <v>730</v>
      </c>
      <c r="O9" s="83"/>
      <c r="P9" s="83">
        <v>500</v>
      </c>
      <c r="Q9" s="82"/>
      <c r="R9" s="224"/>
    </row>
    <row r="10" spans="1:18" ht="12.75">
      <c r="A10" s="78" t="s">
        <v>156</v>
      </c>
      <c r="B10" s="69" t="s">
        <v>146</v>
      </c>
      <c r="C10" s="83">
        <f t="shared" si="0"/>
        <v>0</v>
      </c>
      <c r="D10" s="206"/>
      <c r="E10" s="70"/>
      <c r="F10" s="180"/>
      <c r="G10" s="70"/>
      <c r="H10" s="180"/>
      <c r="I10" s="70"/>
      <c r="J10" s="70"/>
      <c r="K10" s="86"/>
      <c r="L10" s="180"/>
      <c r="M10" s="180"/>
      <c r="N10" s="70"/>
      <c r="O10" s="86"/>
      <c r="P10" s="180"/>
      <c r="Q10" s="69"/>
      <c r="R10" s="223"/>
    </row>
    <row r="11" spans="1:18" ht="12.75">
      <c r="A11" s="78" t="s">
        <v>158</v>
      </c>
      <c r="B11" s="69" t="s">
        <v>147</v>
      </c>
      <c r="C11" s="83">
        <f t="shared" si="0"/>
        <v>0</v>
      </c>
      <c r="D11" s="206"/>
      <c r="E11" s="70"/>
      <c r="F11" s="180"/>
      <c r="G11" s="70"/>
      <c r="H11" s="180"/>
      <c r="I11" s="70"/>
      <c r="J11" s="70"/>
      <c r="K11" s="86"/>
      <c r="L11" s="180"/>
      <c r="M11" s="180"/>
      <c r="N11" s="70"/>
      <c r="O11" s="86"/>
      <c r="P11" s="180"/>
      <c r="Q11" s="69"/>
      <c r="R11" s="223"/>
    </row>
    <row r="12" spans="1:18" ht="12.75">
      <c r="A12" s="78" t="s">
        <v>160</v>
      </c>
      <c r="B12" s="69" t="s">
        <v>149</v>
      </c>
      <c r="C12" s="83">
        <f t="shared" si="0"/>
        <v>0</v>
      </c>
      <c r="D12" s="206"/>
      <c r="E12" s="70"/>
      <c r="F12" s="180"/>
      <c r="G12" s="70"/>
      <c r="H12" s="180"/>
      <c r="I12" s="70"/>
      <c r="J12" s="70"/>
      <c r="K12" s="86"/>
      <c r="L12" s="180"/>
      <c r="M12" s="180"/>
      <c r="N12" s="70"/>
      <c r="O12" s="86"/>
      <c r="P12" s="180"/>
      <c r="Q12" s="69"/>
      <c r="R12" s="223"/>
    </row>
    <row r="13" spans="1:18" ht="12.75">
      <c r="A13" s="78" t="s">
        <v>162</v>
      </c>
      <c r="B13" s="69" t="s">
        <v>150</v>
      </c>
      <c r="C13" s="83">
        <f t="shared" si="0"/>
        <v>0</v>
      </c>
      <c r="D13" s="206"/>
      <c r="E13" s="70"/>
      <c r="F13" s="180"/>
      <c r="G13" s="70"/>
      <c r="H13" s="180"/>
      <c r="I13" s="70"/>
      <c r="J13" s="70"/>
      <c r="K13" s="86"/>
      <c r="L13" s="180"/>
      <c r="M13" s="180"/>
      <c r="N13" s="70"/>
      <c r="O13" s="86"/>
      <c r="P13" s="180"/>
      <c r="Q13" s="69"/>
      <c r="R13" s="223"/>
    </row>
    <row r="14" spans="1:18" ht="12.75">
      <c r="A14" s="78" t="s">
        <v>164</v>
      </c>
      <c r="B14" s="69" t="s">
        <v>151</v>
      </c>
      <c r="C14" s="83">
        <f t="shared" si="0"/>
        <v>0</v>
      </c>
      <c r="D14" s="206"/>
      <c r="E14" s="70"/>
      <c r="F14" s="180"/>
      <c r="G14" s="70"/>
      <c r="H14" s="180"/>
      <c r="I14" s="70"/>
      <c r="J14" s="70"/>
      <c r="K14" s="86"/>
      <c r="L14" s="180"/>
      <c r="M14" s="180"/>
      <c r="N14" s="70"/>
      <c r="O14" s="86"/>
      <c r="P14" s="180"/>
      <c r="Q14" s="69"/>
      <c r="R14" s="223"/>
    </row>
    <row r="15" spans="1:18" ht="12.75">
      <c r="A15" s="78" t="s">
        <v>166</v>
      </c>
      <c r="B15" s="69" t="s">
        <v>152</v>
      </c>
      <c r="C15" s="83">
        <f t="shared" si="0"/>
        <v>0</v>
      </c>
      <c r="D15" s="206"/>
      <c r="E15" s="70"/>
      <c r="F15" s="180"/>
      <c r="G15" s="70"/>
      <c r="H15" s="180"/>
      <c r="I15" s="70"/>
      <c r="J15" s="70"/>
      <c r="K15" s="86"/>
      <c r="L15" s="180"/>
      <c r="M15" s="180"/>
      <c r="N15" s="70"/>
      <c r="O15" s="86"/>
      <c r="P15" s="180"/>
      <c r="Q15" s="69"/>
      <c r="R15" s="223"/>
    </row>
    <row r="16" spans="1:18" s="150" customFormat="1" ht="12.75">
      <c r="A16" s="84" t="s">
        <v>369</v>
      </c>
      <c r="B16" s="85" t="s">
        <v>172</v>
      </c>
      <c r="C16" s="83">
        <f t="shared" si="0"/>
        <v>0</v>
      </c>
      <c r="D16" s="206"/>
      <c r="E16" s="86"/>
      <c r="F16" s="180"/>
      <c r="G16" s="86"/>
      <c r="H16" s="180"/>
      <c r="I16" s="86"/>
      <c r="J16" s="86"/>
      <c r="K16" s="86"/>
      <c r="L16" s="180"/>
      <c r="M16" s="180"/>
      <c r="N16" s="86"/>
      <c r="O16" s="86"/>
      <c r="P16" s="180"/>
      <c r="Q16" s="85"/>
      <c r="R16" s="225"/>
    </row>
    <row r="17" spans="1:18" ht="13.5">
      <c r="A17" s="193" t="s">
        <v>4</v>
      </c>
      <c r="B17" s="194" t="s">
        <v>70</v>
      </c>
      <c r="C17" s="227">
        <f t="shared" si="0"/>
        <v>2438</v>
      </c>
      <c r="D17" s="206"/>
      <c r="E17" s="168">
        <f aca="true" t="shared" si="1" ref="E17:R17">E7+E9</f>
        <v>516</v>
      </c>
      <c r="F17" s="168">
        <f t="shared" si="1"/>
        <v>50</v>
      </c>
      <c r="G17" s="168">
        <f t="shared" si="1"/>
        <v>0</v>
      </c>
      <c r="H17" s="168">
        <f t="shared" si="1"/>
        <v>142</v>
      </c>
      <c r="I17" s="168">
        <f t="shared" si="1"/>
        <v>0</v>
      </c>
      <c r="J17" s="168">
        <f t="shared" si="1"/>
        <v>0</v>
      </c>
      <c r="K17" s="168">
        <f t="shared" si="1"/>
        <v>0</v>
      </c>
      <c r="L17" s="168">
        <f t="shared" si="1"/>
        <v>500</v>
      </c>
      <c r="M17" s="168">
        <f t="shared" si="1"/>
        <v>0</v>
      </c>
      <c r="N17" s="168">
        <f t="shared" si="1"/>
        <v>730</v>
      </c>
      <c r="O17" s="168">
        <f t="shared" si="1"/>
        <v>0</v>
      </c>
      <c r="P17" s="168">
        <f t="shared" si="1"/>
        <v>500</v>
      </c>
      <c r="Q17" s="168">
        <f t="shared" si="1"/>
        <v>0</v>
      </c>
      <c r="R17" s="168">
        <f t="shared" si="1"/>
        <v>0</v>
      </c>
    </row>
    <row r="18" spans="1:18" ht="12.75">
      <c r="A18" s="78" t="s">
        <v>6</v>
      </c>
      <c r="B18" s="69" t="s">
        <v>342</v>
      </c>
      <c r="C18" s="83">
        <f t="shared" si="0"/>
        <v>250</v>
      </c>
      <c r="D18" s="206"/>
      <c r="E18" s="70">
        <v>250</v>
      </c>
      <c r="F18" s="180"/>
      <c r="G18" s="70"/>
      <c r="H18" s="180"/>
      <c r="I18" s="70"/>
      <c r="J18" s="70"/>
      <c r="K18" s="86"/>
      <c r="L18" s="180"/>
      <c r="M18" s="180"/>
      <c r="N18" s="70"/>
      <c r="O18" s="86"/>
      <c r="P18" s="180"/>
      <c r="Q18" s="69"/>
      <c r="R18" s="223"/>
    </row>
    <row r="19" spans="1:18" ht="12.75">
      <c r="A19" s="78" t="s">
        <v>12</v>
      </c>
      <c r="B19" s="69" t="s">
        <v>155</v>
      </c>
      <c r="C19" s="83">
        <f t="shared" si="0"/>
        <v>45</v>
      </c>
      <c r="D19" s="206"/>
      <c r="E19" s="70"/>
      <c r="F19" s="180"/>
      <c r="G19" s="70"/>
      <c r="H19" s="180"/>
      <c r="I19" s="70"/>
      <c r="J19" s="70"/>
      <c r="K19" s="86"/>
      <c r="L19" s="180"/>
      <c r="M19" s="180"/>
      <c r="N19" s="70">
        <v>25</v>
      </c>
      <c r="O19" s="86"/>
      <c r="P19" s="180">
        <v>20</v>
      </c>
      <c r="Q19" s="69"/>
      <c r="R19" s="223"/>
    </row>
    <row r="20" spans="1:18" ht="13.5">
      <c r="A20" s="193" t="s">
        <v>14</v>
      </c>
      <c r="B20" s="194" t="s">
        <v>71</v>
      </c>
      <c r="C20" s="227">
        <f t="shared" si="0"/>
        <v>295</v>
      </c>
      <c r="D20" s="206"/>
      <c r="E20" s="168">
        <f aca="true" t="shared" si="2" ref="E20:R20">E18+E19</f>
        <v>250</v>
      </c>
      <c r="F20" s="168">
        <f t="shared" si="2"/>
        <v>0</v>
      </c>
      <c r="G20" s="168">
        <f t="shared" si="2"/>
        <v>0</v>
      </c>
      <c r="H20" s="168">
        <f t="shared" si="2"/>
        <v>0</v>
      </c>
      <c r="I20" s="168">
        <f t="shared" si="2"/>
        <v>0</v>
      </c>
      <c r="J20" s="168">
        <f t="shared" si="2"/>
        <v>0</v>
      </c>
      <c r="K20" s="168">
        <f t="shared" si="2"/>
        <v>0</v>
      </c>
      <c r="L20" s="168">
        <v>0</v>
      </c>
      <c r="M20" s="168">
        <f t="shared" si="2"/>
        <v>0</v>
      </c>
      <c r="N20" s="168">
        <f t="shared" si="2"/>
        <v>25</v>
      </c>
      <c r="O20" s="168">
        <f t="shared" si="2"/>
        <v>0</v>
      </c>
      <c r="P20" s="168">
        <f t="shared" si="2"/>
        <v>20</v>
      </c>
      <c r="Q20" s="168">
        <f t="shared" si="2"/>
        <v>0</v>
      </c>
      <c r="R20" s="168">
        <f t="shared" si="2"/>
        <v>0</v>
      </c>
    </row>
    <row r="21" spans="1:18" s="153" customFormat="1" ht="12.75">
      <c r="A21" s="81" t="s">
        <v>6</v>
      </c>
      <c r="B21" s="82" t="s">
        <v>372</v>
      </c>
      <c r="C21" s="83">
        <f t="shared" si="0"/>
        <v>1987</v>
      </c>
      <c r="D21" s="206"/>
      <c r="E21" s="83">
        <v>350</v>
      </c>
      <c r="F21" s="83">
        <v>40</v>
      </c>
      <c r="G21" s="83">
        <v>275</v>
      </c>
      <c r="H21" s="83"/>
      <c r="I21" s="83"/>
      <c r="J21" s="83">
        <v>750</v>
      </c>
      <c r="K21" s="83"/>
      <c r="L21" s="83"/>
      <c r="M21" s="83">
        <v>2</v>
      </c>
      <c r="N21" s="83">
        <v>570</v>
      </c>
      <c r="O21" s="83"/>
      <c r="P21" s="83"/>
      <c r="Q21" s="82"/>
      <c r="R21" s="224"/>
    </row>
    <row r="22" spans="1:18" ht="12.75">
      <c r="A22" s="78" t="s">
        <v>153</v>
      </c>
      <c r="B22" s="85" t="s">
        <v>159</v>
      </c>
      <c r="C22" s="83">
        <f t="shared" si="0"/>
        <v>0</v>
      </c>
      <c r="D22" s="206"/>
      <c r="E22" s="70"/>
      <c r="F22" s="180"/>
      <c r="G22" s="70"/>
      <c r="H22" s="180"/>
      <c r="I22" s="70"/>
      <c r="J22" s="70"/>
      <c r="K22" s="86"/>
      <c r="L22" s="180"/>
      <c r="M22" s="180"/>
      <c r="N22" s="70"/>
      <c r="O22" s="86"/>
      <c r="P22" s="180"/>
      <c r="Q22" s="69"/>
      <c r="R22" s="223"/>
    </row>
    <row r="23" spans="1:18" ht="12.75">
      <c r="A23" s="78" t="s">
        <v>154</v>
      </c>
      <c r="B23" s="85" t="s">
        <v>161</v>
      </c>
      <c r="C23" s="83">
        <f t="shared" si="0"/>
        <v>0</v>
      </c>
      <c r="D23" s="206"/>
      <c r="E23" s="70"/>
      <c r="F23" s="180"/>
      <c r="G23" s="70"/>
      <c r="H23" s="180"/>
      <c r="I23" s="70"/>
      <c r="J23" s="70"/>
      <c r="K23" s="86"/>
      <c r="L23" s="180"/>
      <c r="M23" s="180"/>
      <c r="N23" s="70"/>
      <c r="O23" s="86"/>
      <c r="P23" s="180"/>
      <c r="Q23" s="69"/>
      <c r="R23" s="223"/>
    </row>
    <row r="24" spans="1:18" ht="12.75">
      <c r="A24" s="78" t="s">
        <v>371</v>
      </c>
      <c r="B24" s="85" t="s">
        <v>163</v>
      </c>
      <c r="C24" s="83">
        <f t="shared" si="0"/>
        <v>0</v>
      </c>
      <c r="D24" s="206"/>
      <c r="E24" s="70"/>
      <c r="F24" s="180"/>
      <c r="G24" s="70"/>
      <c r="H24" s="180"/>
      <c r="I24" s="70"/>
      <c r="J24" s="70"/>
      <c r="K24" s="86"/>
      <c r="L24" s="180"/>
      <c r="M24" s="180"/>
      <c r="N24" s="70"/>
      <c r="O24" s="86"/>
      <c r="P24" s="180"/>
      <c r="Q24" s="69"/>
      <c r="R24" s="223"/>
    </row>
    <row r="25" spans="1:18" s="153" customFormat="1" ht="12.75">
      <c r="A25" s="81" t="s">
        <v>12</v>
      </c>
      <c r="B25" s="82" t="s">
        <v>157</v>
      </c>
      <c r="C25" s="83">
        <f t="shared" si="0"/>
        <v>3150</v>
      </c>
      <c r="D25" s="206"/>
      <c r="E25" s="83"/>
      <c r="F25" s="181"/>
      <c r="G25" s="83"/>
      <c r="H25" s="181"/>
      <c r="I25" s="83"/>
      <c r="J25" s="83"/>
      <c r="K25" s="177"/>
      <c r="L25" s="181"/>
      <c r="M25" s="181"/>
      <c r="N25" s="83">
        <v>150</v>
      </c>
      <c r="O25" s="177">
        <v>3000</v>
      </c>
      <c r="P25" s="181"/>
      <c r="Q25" s="82"/>
      <c r="R25" s="224"/>
    </row>
    <row r="26" spans="1:18" s="153" customFormat="1" ht="12.75">
      <c r="A26" s="81" t="s">
        <v>22</v>
      </c>
      <c r="B26" s="82" t="s">
        <v>165</v>
      </c>
      <c r="C26" s="83">
        <f t="shared" si="0"/>
        <v>1010</v>
      </c>
      <c r="D26" s="206"/>
      <c r="E26" s="83"/>
      <c r="F26" s="181"/>
      <c r="G26" s="83"/>
      <c r="H26" s="181"/>
      <c r="I26" s="83"/>
      <c r="J26" s="83">
        <v>210</v>
      </c>
      <c r="K26" s="177"/>
      <c r="L26" s="181">
        <v>200</v>
      </c>
      <c r="M26" s="181"/>
      <c r="N26" s="83">
        <v>200</v>
      </c>
      <c r="O26" s="177"/>
      <c r="P26" s="181">
        <v>400</v>
      </c>
      <c r="Q26" s="82"/>
      <c r="R26" s="224"/>
    </row>
    <row r="27" spans="1:18" s="153" customFormat="1" ht="12.75">
      <c r="A27" s="81" t="s">
        <v>24</v>
      </c>
      <c r="B27" s="82" t="s">
        <v>373</v>
      </c>
      <c r="C27" s="83">
        <f t="shared" si="0"/>
        <v>0</v>
      </c>
      <c r="D27" s="206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2"/>
      <c r="R27" s="224"/>
    </row>
    <row r="28" spans="1:18" ht="12.75">
      <c r="A28" s="78" t="s">
        <v>376</v>
      </c>
      <c r="B28" s="69" t="s">
        <v>374</v>
      </c>
      <c r="C28" s="83">
        <f t="shared" si="0"/>
        <v>0</v>
      </c>
      <c r="D28" s="206"/>
      <c r="E28" s="70"/>
      <c r="F28" s="180"/>
      <c r="G28" s="70"/>
      <c r="H28" s="180"/>
      <c r="I28" s="70"/>
      <c r="J28" s="70"/>
      <c r="K28" s="86"/>
      <c r="L28" s="180"/>
      <c r="M28" s="180"/>
      <c r="N28" s="70"/>
      <c r="O28" s="86"/>
      <c r="P28" s="180"/>
      <c r="Q28" s="69"/>
      <c r="R28" s="223"/>
    </row>
    <row r="29" spans="1:18" ht="12.75">
      <c r="A29" s="78" t="s">
        <v>377</v>
      </c>
      <c r="B29" s="69" t="s">
        <v>375</v>
      </c>
      <c r="C29" s="83">
        <f t="shared" si="0"/>
        <v>0</v>
      </c>
      <c r="D29" s="206"/>
      <c r="E29" s="70"/>
      <c r="F29" s="180"/>
      <c r="G29" s="70"/>
      <c r="H29" s="180"/>
      <c r="I29" s="70"/>
      <c r="J29" s="70"/>
      <c r="K29" s="86"/>
      <c r="L29" s="180"/>
      <c r="M29" s="180"/>
      <c r="N29" s="70"/>
      <c r="O29" s="86"/>
      <c r="P29" s="180"/>
      <c r="Q29" s="69"/>
      <c r="R29" s="223"/>
    </row>
    <row r="30" spans="1:18" s="202" customFormat="1" ht="12.75">
      <c r="A30" s="201" t="s">
        <v>28</v>
      </c>
      <c r="B30" s="178" t="s">
        <v>339</v>
      </c>
      <c r="C30" s="83">
        <f t="shared" si="0"/>
        <v>4955</v>
      </c>
      <c r="D30" s="208"/>
      <c r="E30" s="83">
        <v>1000</v>
      </c>
      <c r="F30" s="83">
        <v>79</v>
      </c>
      <c r="G30" s="83"/>
      <c r="H30" s="83"/>
      <c r="I30" s="83">
        <v>2300</v>
      </c>
      <c r="J30" s="83">
        <v>110</v>
      </c>
      <c r="K30" s="83"/>
      <c r="L30" s="83">
        <v>300</v>
      </c>
      <c r="M30" s="83"/>
      <c r="N30" s="83">
        <v>600</v>
      </c>
      <c r="O30" s="83"/>
      <c r="P30" s="83">
        <v>350</v>
      </c>
      <c r="Q30" s="83"/>
      <c r="R30" s="226">
        <v>216</v>
      </c>
    </row>
    <row r="31" spans="1:18" s="150" customFormat="1" ht="12.75">
      <c r="A31" s="84" t="s">
        <v>378</v>
      </c>
      <c r="B31" s="85" t="s">
        <v>167</v>
      </c>
      <c r="C31" s="83">
        <f t="shared" si="0"/>
        <v>4955</v>
      </c>
      <c r="D31" s="206"/>
      <c r="E31" s="86">
        <v>1000</v>
      </c>
      <c r="F31" s="180">
        <v>79</v>
      </c>
      <c r="G31" s="86"/>
      <c r="H31" s="180"/>
      <c r="I31" s="86">
        <v>2300</v>
      </c>
      <c r="J31" s="86">
        <v>110</v>
      </c>
      <c r="K31" s="86"/>
      <c r="L31" s="180">
        <v>300</v>
      </c>
      <c r="M31" s="180"/>
      <c r="N31" s="86">
        <v>600</v>
      </c>
      <c r="O31" s="86"/>
      <c r="P31" s="180">
        <v>350</v>
      </c>
      <c r="Q31" s="85">
        <v>0</v>
      </c>
      <c r="R31" s="225">
        <v>216</v>
      </c>
    </row>
    <row r="32" spans="1:18" s="150" customFormat="1" ht="12.75">
      <c r="A32" s="84" t="s">
        <v>379</v>
      </c>
      <c r="B32" s="85" t="s">
        <v>168</v>
      </c>
      <c r="C32" s="83">
        <f t="shared" si="0"/>
        <v>0</v>
      </c>
      <c r="D32" s="206"/>
      <c r="E32" s="86"/>
      <c r="F32" s="180"/>
      <c r="G32" s="86"/>
      <c r="H32" s="180"/>
      <c r="I32" s="86"/>
      <c r="J32" s="86"/>
      <c r="K32" s="86"/>
      <c r="L32" s="180"/>
      <c r="M32" s="180"/>
      <c r="N32" s="86"/>
      <c r="O32" s="86"/>
      <c r="P32" s="180"/>
      <c r="Q32" s="85"/>
      <c r="R32" s="225"/>
    </row>
    <row r="33" spans="1:18" s="150" customFormat="1" ht="12.75">
      <c r="A33" s="84" t="s">
        <v>380</v>
      </c>
      <c r="B33" s="85" t="s">
        <v>341</v>
      </c>
      <c r="C33" s="83">
        <f t="shared" si="0"/>
        <v>0</v>
      </c>
      <c r="D33" s="206"/>
      <c r="E33" s="86"/>
      <c r="F33" s="180"/>
      <c r="G33" s="86"/>
      <c r="H33" s="180"/>
      <c r="I33" s="86"/>
      <c r="J33" s="86"/>
      <c r="K33" s="86"/>
      <c r="L33" s="180"/>
      <c r="M33" s="180"/>
      <c r="N33" s="86"/>
      <c r="O33" s="86"/>
      <c r="P33" s="180"/>
      <c r="Q33" s="85"/>
      <c r="R33" s="225"/>
    </row>
    <row r="34" spans="1:18" ht="13.5">
      <c r="A34" s="195" t="s">
        <v>18</v>
      </c>
      <c r="B34" s="196" t="s">
        <v>169</v>
      </c>
      <c r="C34" s="227">
        <f t="shared" si="0"/>
        <v>11102</v>
      </c>
      <c r="D34" s="206"/>
      <c r="E34" s="168">
        <f>E21+E25+E26+E27+E30</f>
        <v>1350</v>
      </c>
      <c r="F34" s="168">
        <f aca="true" t="shared" si="3" ref="F34:R34">F21+F25+F26+F27+F30</f>
        <v>119</v>
      </c>
      <c r="G34" s="168">
        <f t="shared" si="3"/>
        <v>275</v>
      </c>
      <c r="H34" s="168">
        <f t="shared" si="3"/>
        <v>0</v>
      </c>
      <c r="I34" s="168">
        <f>I21+I25+I26+I27+I30</f>
        <v>2300</v>
      </c>
      <c r="J34" s="168">
        <f t="shared" si="3"/>
        <v>1070</v>
      </c>
      <c r="K34" s="168">
        <f t="shared" si="3"/>
        <v>0</v>
      </c>
      <c r="L34" s="168">
        <f t="shared" si="3"/>
        <v>500</v>
      </c>
      <c r="M34" s="168">
        <f t="shared" si="3"/>
        <v>2</v>
      </c>
      <c r="N34" s="168">
        <f t="shared" si="3"/>
        <v>1520</v>
      </c>
      <c r="O34" s="168">
        <f t="shared" si="3"/>
        <v>3000</v>
      </c>
      <c r="P34" s="168">
        <f t="shared" si="3"/>
        <v>750</v>
      </c>
      <c r="Q34" s="168">
        <f t="shared" si="3"/>
        <v>0</v>
      </c>
      <c r="R34" s="168">
        <f t="shared" si="3"/>
        <v>216</v>
      </c>
    </row>
    <row r="35" spans="1:18" ht="12.75">
      <c r="A35" s="78" t="s">
        <v>6</v>
      </c>
      <c r="B35" s="70" t="s">
        <v>171</v>
      </c>
      <c r="C35" s="83">
        <f t="shared" si="0"/>
        <v>0</v>
      </c>
      <c r="D35" s="206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69"/>
      <c r="R35" s="223"/>
    </row>
    <row r="36" spans="1:18" ht="12.75">
      <c r="A36" s="78" t="s">
        <v>12</v>
      </c>
      <c r="B36" s="70" t="s">
        <v>173</v>
      </c>
      <c r="C36" s="83">
        <f t="shared" si="0"/>
        <v>0</v>
      </c>
      <c r="D36" s="206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69"/>
      <c r="R36" s="223"/>
    </row>
    <row r="37" spans="1:18" s="192" customFormat="1" ht="12.75">
      <c r="A37" s="199" t="s">
        <v>72</v>
      </c>
      <c r="B37" s="200" t="s">
        <v>381</v>
      </c>
      <c r="C37" s="228">
        <f t="shared" si="0"/>
        <v>0</v>
      </c>
      <c r="D37" s="206"/>
      <c r="E37" s="168">
        <f aca="true" t="shared" si="4" ref="E37:R37">E35+E36</f>
        <v>0</v>
      </c>
      <c r="F37" s="168">
        <f t="shared" si="4"/>
        <v>0</v>
      </c>
      <c r="G37" s="168">
        <f t="shared" si="4"/>
        <v>0</v>
      </c>
      <c r="H37" s="168">
        <f t="shared" si="4"/>
        <v>0</v>
      </c>
      <c r="I37" s="168">
        <f t="shared" si="4"/>
        <v>0</v>
      </c>
      <c r="J37" s="168">
        <f t="shared" si="4"/>
        <v>0</v>
      </c>
      <c r="K37" s="168">
        <f t="shared" si="4"/>
        <v>0</v>
      </c>
      <c r="L37" s="168">
        <f t="shared" si="4"/>
        <v>0</v>
      </c>
      <c r="M37" s="168">
        <f t="shared" si="4"/>
        <v>0</v>
      </c>
      <c r="N37" s="168">
        <f t="shared" si="4"/>
        <v>0</v>
      </c>
      <c r="O37" s="168">
        <f t="shared" si="4"/>
        <v>0</v>
      </c>
      <c r="P37" s="168">
        <f t="shared" si="4"/>
        <v>0</v>
      </c>
      <c r="Q37" s="168">
        <f t="shared" si="4"/>
        <v>0</v>
      </c>
      <c r="R37" s="168">
        <f t="shared" si="4"/>
        <v>0</v>
      </c>
    </row>
    <row r="38" spans="1:18" ht="12.75">
      <c r="A38" s="197" t="s">
        <v>6</v>
      </c>
      <c r="B38" s="198" t="s">
        <v>170</v>
      </c>
      <c r="C38" s="83">
        <f t="shared" si="0"/>
        <v>3352</v>
      </c>
      <c r="D38" s="207"/>
      <c r="E38" s="83">
        <v>378</v>
      </c>
      <c r="F38" s="83">
        <v>49</v>
      </c>
      <c r="G38" s="83">
        <v>75</v>
      </c>
      <c r="H38" s="83">
        <v>38</v>
      </c>
      <c r="I38" s="83">
        <v>620</v>
      </c>
      <c r="J38" s="83">
        <v>289</v>
      </c>
      <c r="K38" s="83"/>
      <c r="L38" s="83">
        <v>270</v>
      </c>
      <c r="M38" s="83"/>
      <c r="N38" s="83">
        <v>514</v>
      </c>
      <c r="O38" s="83">
        <v>810</v>
      </c>
      <c r="P38" s="83">
        <v>250</v>
      </c>
      <c r="Q38" s="69"/>
      <c r="R38" s="223">
        <v>59</v>
      </c>
    </row>
    <row r="39" spans="1:18" ht="12.75">
      <c r="A39" s="78" t="s">
        <v>153</v>
      </c>
      <c r="B39" s="70" t="s">
        <v>382</v>
      </c>
      <c r="C39" s="83">
        <f t="shared" si="0"/>
        <v>3352</v>
      </c>
      <c r="D39" s="206"/>
      <c r="E39" s="70">
        <v>378</v>
      </c>
      <c r="F39" s="180">
        <v>49</v>
      </c>
      <c r="G39" s="70">
        <v>75</v>
      </c>
      <c r="H39" s="180">
        <v>38</v>
      </c>
      <c r="I39" s="70">
        <v>620</v>
      </c>
      <c r="J39" s="70">
        <v>289</v>
      </c>
      <c r="K39" s="86"/>
      <c r="L39" s="180">
        <v>270</v>
      </c>
      <c r="M39" s="180">
        <v>0</v>
      </c>
      <c r="N39" s="70">
        <v>514</v>
      </c>
      <c r="O39" s="86">
        <v>810</v>
      </c>
      <c r="P39" s="180">
        <v>250</v>
      </c>
      <c r="Q39" s="69"/>
      <c r="R39" s="223">
        <v>59</v>
      </c>
    </row>
    <row r="40" spans="1:18" ht="12.75">
      <c r="A40" s="78" t="s">
        <v>154</v>
      </c>
      <c r="B40" s="70" t="s">
        <v>383</v>
      </c>
      <c r="C40" s="83">
        <f t="shared" si="0"/>
        <v>0</v>
      </c>
      <c r="D40" s="206"/>
      <c r="E40" s="70"/>
      <c r="F40" s="180"/>
      <c r="G40" s="70"/>
      <c r="H40" s="180"/>
      <c r="I40" s="70"/>
      <c r="J40" s="70"/>
      <c r="K40" s="86"/>
      <c r="L40" s="180"/>
      <c r="M40" s="180"/>
      <c r="N40" s="70"/>
      <c r="O40" s="86"/>
      <c r="P40" s="180"/>
      <c r="Q40" s="69"/>
      <c r="R40" s="223"/>
    </row>
    <row r="41" spans="1:18" ht="12.75">
      <c r="A41" s="81" t="s">
        <v>12</v>
      </c>
      <c r="B41" s="83" t="s">
        <v>174</v>
      </c>
      <c r="C41" s="83">
        <f t="shared" si="0"/>
        <v>0</v>
      </c>
      <c r="D41" s="206"/>
      <c r="E41" s="70"/>
      <c r="F41" s="180"/>
      <c r="G41" s="70"/>
      <c r="H41" s="180"/>
      <c r="I41" s="70"/>
      <c r="J41" s="70"/>
      <c r="K41" s="86"/>
      <c r="L41" s="180"/>
      <c r="M41" s="180"/>
      <c r="N41" s="70"/>
      <c r="O41" s="86"/>
      <c r="P41" s="180"/>
      <c r="Q41" s="69"/>
      <c r="R41" s="223"/>
    </row>
    <row r="42" spans="1:18" ht="13.5">
      <c r="A42" s="193" t="s">
        <v>46</v>
      </c>
      <c r="B42" s="168" t="s">
        <v>384</v>
      </c>
      <c r="C42" s="227">
        <f t="shared" si="0"/>
        <v>3352</v>
      </c>
      <c r="D42" s="206"/>
      <c r="E42" s="168">
        <f>E41+E40+E39</f>
        <v>378</v>
      </c>
      <c r="F42" s="168">
        <f aca="true" t="shared" si="5" ref="F42:R42">F41+F40+F39</f>
        <v>49</v>
      </c>
      <c r="G42" s="168">
        <f t="shared" si="5"/>
        <v>75</v>
      </c>
      <c r="H42" s="168">
        <f t="shared" si="5"/>
        <v>38</v>
      </c>
      <c r="I42" s="168">
        <f t="shared" si="5"/>
        <v>620</v>
      </c>
      <c r="J42" s="168">
        <f t="shared" si="5"/>
        <v>289</v>
      </c>
      <c r="K42" s="168">
        <f t="shared" si="5"/>
        <v>0</v>
      </c>
      <c r="L42" s="168">
        <f t="shared" si="5"/>
        <v>270</v>
      </c>
      <c r="M42" s="168">
        <f t="shared" si="5"/>
        <v>0</v>
      </c>
      <c r="N42" s="168">
        <f t="shared" si="5"/>
        <v>514</v>
      </c>
      <c r="O42" s="168">
        <f t="shared" si="5"/>
        <v>810</v>
      </c>
      <c r="P42" s="168">
        <f t="shared" si="5"/>
        <v>250</v>
      </c>
      <c r="Q42" s="168">
        <f t="shared" si="5"/>
        <v>0</v>
      </c>
      <c r="R42" s="168">
        <f t="shared" si="5"/>
        <v>59</v>
      </c>
    </row>
    <row r="43" spans="1:18" ht="13.5">
      <c r="A43" s="87"/>
      <c r="B43" s="74" t="s">
        <v>175</v>
      </c>
      <c r="C43" s="214">
        <f>SUM(E43:R43)</f>
        <v>17187</v>
      </c>
      <c r="D43" s="206"/>
      <c r="E43" s="203">
        <f>E17+E20+E34+E37+E42</f>
        <v>2494</v>
      </c>
      <c r="F43" s="203">
        <f aca="true" t="shared" si="6" ref="F43:P43">F17+F20+F34+F37+F42</f>
        <v>218</v>
      </c>
      <c r="G43" s="203">
        <f t="shared" si="6"/>
        <v>350</v>
      </c>
      <c r="H43" s="203">
        <f t="shared" si="6"/>
        <v>180</v>
      </c>
      <c r="I43" s="203">
        <f t="shared" si="6"/>
        <v>2920</v>
      </c>
      <c r="J43" s="203">
        <f t="shared" si="6"/>
        <v>1359</v>
      </c>
      <c r="K43" s="203">
        <f t="shared" si="6"/>
        <v>0</v>
      </c>
      <c r="L43" s="203">
        <f t="shared" si="6"/>
        <v>1270</v>
      </c>
      <c r="M43" s="203">
        <f t="shared" si="6"/>
        <v>2</v>
      </c>
      <c r="N43" s="203">
        <f t="shared" si="6"/>
        <v>2789</v>
      </c>
      <c r="O43" s="203">
        <f t="shared" si="6"/>
        <v>3810</v>
      </c>
      <c r="P43" s="203">
        <f t="shared" si="6"/>
        <v>1520</v>
      </c>
      <c r="Q43" s="203">
        <f>Q17+Q20+Q34+Q37+Q42</f>
        <v>0</v>
      </c>
      <c r="R43" s="203">
        <f>R17+R20+R34+R37+R42</f>
        <v>275</v>
      </c>
    </row>
    <row r="46" ht="12.75">
      <c r="M46" s="222"/>
    </row>
  </sheetData>
  <sheetProtection/>
  <mergeCells count="4">
    <mergeCell ref="A2:P2"/>
    <mergeCell ref="O1:P1"/>
    <mergeCell ref="O5:P5"/>
    <mergeCell ref="E5:I5"/>
  </mergeCells>
  <printOptions/>
  <pageMargins left="0.984251968503937" right="0.984251968503937" top="0.984251968503937" bottom="0.984251968503937" header="0" footer="0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M38" sqref="M38"/>
    </sheetView>
  </sheetViews>
  <sheetFormatPr defaultColWidth="9.140625" defaultRowHeight="15"/>
  <cols>
    <col min="1" max="1" width="43.00390625" style="42" customWidth="1"/>
    <col min="2" max="16384" width="9.140625" style="42" customWidth="1"/>
  </cols>
  <sheetData>
    <row r="1" spans="1:6" ht="15">
      <c r="A1" s="3"/>
      <c r="B1" s="4"/>
      <c r="C1" s="248"/>
      <c r="D1" s="248"/>
      <c r="E1" s="248"/>
      <c r="F1" s="218" t="s">
        <v>409</v>
      </c>
    </row>
    <row r="2" spans="1:6" ht="15">
      <c r="A2" s="3"/>
      <c r="B2" s="4"/>
      <c r="C2" s="3"/>
      <c r="D2" s="3"/>
      <c r="E2" s="3"/>
      <c r="F2" s="219" t="s">
        <v>406</v>
      </c>
    </row>
    <row r="3" spans="1:5" ht="8.25" customHeight="1">
      <c r="A3" s="3"/>
      <c r="B3" s="4"/>
      <c r="C3" s="3"/>
      <c r="D3" s="3"/>
      <c r="E3" s="3"/>
    </row>
    <row r="4" spans="1:6" ht="43.5" customHeight="1">
      <c r="A4" s="251" t="s">
        <v>443</v>
      </c>
      <c r="B4" s="251"/>
      <c r="C4" s="251"/>
      <c r="D4" s="251"/>
      <c r="E4" s="251"/>
      <c r="F4" s="253"/>
    </row>
    <row r="5" spans="1:5" ht="6" customHeight="1">
      <c r="A5" s="23"/>
      <c r="B5" s="23"/>
      <c r="C5" s="23"/>
      <c r="D5" s="23"/>
      <c r="E5" s="23"/>
    </row>
    <row r="6" spans="1:6" ht="15">
      <c r="A6" s="3"/>
      <c r="B6" s="4"/>
      <c r="C6" s="3"/>
      <c r="D6" s="254"/>
      <c r="E6" s="254"/>
      <c r="F6" s="218" t="s">
        <v>2</v>
      </c>
    </row>
    <row r="7" spans="1:6" ht="30">
      <c r="A7" s="5" t="s">
        <v>1</v>
      </c>
      <c r="B7" s="6" t="s">
        <v>176</v>
      </c>
      <c r="C7" s="5" t="s">
        <v>400</v>
      </c>
      <c r="D7" s="5" t="s">
        <v>408</v>
      </c>
      <c r="E7" s="5" t="s">
        <v>417</v>
      </c>
      <c r="F7" s="5" t="s">
        <v>444</v>
      </c>
    </row>
    <row r="8" spans="1:6" ht="15">
      <c r="A8" s="7">
        <v>1</v>
      </c>
      <c r="B8" s="8">
        <v>2</v>
      </c>
      <c r="C8" s="7">
        <v>3</v>
      </c>
      <c r="D8" s="7">
        <v>4</v>
      </c>
      <c r="E8" s="7">
        <v>5</v>
      </c>
      <c r="F8" s="7">
        <v>6</v>
      </c>
    </row>
    <row r="9" spans="1:6" ht="15">
      <c r="A9" s="249" t="s">
        <v>177</v>
      </c>
      <c r="B9" s="249"/>
      <c r="C9" s="249"/>
      <c r="D9" s="249"/>
      <c r="E9" s="249"/>
      <c r="F9" s="250"/>
    </row>
    <row r="10" spans="1:6" ht="15">
      <c r="A10" s="9" t="s">
        <v>5</v>
      </c>
      <c r="B10" s="10" t="s">
        <v>178</v>
      </c>
      <c r="C10" s="11">
        <v>24539</v>
      </c>
      <c r="D10" s="11">
        <v>25000</v>
      </c>
      <c r="E10" s="11">
        <v>25000</v>
      </c>
      <c r="F10" s="229">
        <v>25000</v>
      </c>
    </row>
    <row r="11" spans="1:6" ht="15">
      <c r="A11" s="12" t="s">
        <v>19</v>
      </c>
      <c r="B11" s="13" t="s">
        <v>179</v>
      </c>
      <c r="C11" s="14">
        <v>20700</v>
      </c>
      <c r="D11" s="14">
        <v>20700</v>
      </c>
      <c r="E11" s="14">
        <v>21000</v>
      </c>
      <c r="F11" s="229">
        <v>21000</v>
      </c>
    </row>
    <row r="12" spans="1:6" ht="15">
      <c r="A12" s="12" t="s">
        <v>35</v>
      </c>
      <c r="B12" s="13" t="s">
        <v>180</v>
      </c>
      <c r="C12" s="14">
        <v>3057</v>
      </c>
      <c r="D12" s="14">
        <v>3100</v>
      </c>
      <c r="E12" s="14">
        <v>3100</v>
      </c>
      <c r="F12" s="229">
        <v>3100</v>
      </c>
    </row>
    <row r="13" spans="1:6" ht="15">
      <c r="A13" s="12" t="s">
        <v>52</v>
      </c>
      <c r="B13" s="10" t="s">
        <v>181</v>
      </c>
      <c r="C13" s="14"/>
      <c r="D13" s="14"/>
      <c r="E13" s="14"/>
      <c r="F13" s="217"/>
    </row>
    <row r="14" spans="1:6" ht="15">
      <c r="A14" s="12" t="s">
        <v>60</v>
      </c>
      <c r="B14" s="13" t="s">
        <v>182</v>
      </c>
      <c r="C14" s="165">
        <v>26381</v>
      </c>
      <c r="D14" s="14">
        <v>26000</v>
      </c>
      <c r="E14" s="14">
        <v>25000</v>
      </c>
      <c r="F14" s="229">
        <v>24000</v>
      </c>
    </row>
    <row r="15" spans="1:6" ht="28.5">
      <c r="A15" s="15" t="s">
        <v>206</v>
      </c>
      <c r="B15" s="16" t="s">
        <v>183</v>
      </c>
      <c r="C15" s="17">
        <f>SUM(C10:C14)</f>
        <v>74677</v>
      </c>
      <c r="D15" s="17">
        <f>SUM(D10:D14)</f>
        <v>74800</v>
      </c>
      <c r="E15" s="17">
        <f>SUM(E10:E14)</f>
        <v>74100</v>
      </c>
      <c r="F15" s="17">
        <f>SUM(F10:F14)</f>
        <v>73100</v>
      </c>
    </row>
    <row r="16" spans="1:6" ht="15">
      <c r="A16" s="12" t="s">
        <v>66</v>
      </c>
      <c r="B16" s="13" t="s">
        <v>184</v>
      </c>
      <c r="C16" s="14">
        <v>19113</v>
      </c>
      <c r="D16" s="14">
        <v>20000</v>
      </c>
      <c r="E16" s="14">
        <v>21000</v>
      </c>
      <c r="F16" s="229">
        <v>22000</v>
      </c>
    </row>
    <row r="17" spans="1:6" ht="15">
      <c r="A17" s="12" t="s">
        <v>207</v>
      </c>
      <c r="B17" s="10" t="s">
        <v>185</v>
      </c>
      <c r="C17" s="14">
        <v>3486</v>
      </c>
      <c r="D17" s="14">
        <v>3450</v>
      </c>
      <c r="E17" s="14">
        <v>3400</v>
      </c>
      <c r="F17" s="229">
        <v>3300</v>
      </c>
    </row>
    <row r="18" spans="1:6" ht="15">
      <c r="A18" s="12" t="s">
        <v>208</v>
      </c>
      <c r="B18" s="13" t="s">
        <v>186</v>
      </c>
      <c r="C18" s="14">
        <v>17187</v>
      </c>
      <c r="D18" s="14">
        <v>18500</v>
      </c>
      <c r="E18" s="14">
        <v>19000</v>
      </c>
      <c r="F18" s="229">
        <v>19000</v>
      </c>
    </row>
    <row r="19" spans="1:6" ht="15">
      <c r="A19" s="12" t="s">
        <v>73</v>
      </c>
      <c r="B19" s="10" t="s">
        <v>187</v>
      </c>
      <c r="C19" s="14">
        <v>4520</v>
      </c>
      <c r="D19" s="14">
        <v>4500</v>
      </c>
      <c r="E19" s="14">
        <v>4800</v>
      </c>
      <c r="F19" s="229">
        <v>5000</v>
      </c>
    </row>
    <row r="20" spans="1:6" ht="15">
      <c r="A20" s="12" t="s">
        <v>74</v>
      </c>
      <c r="B20" s="13" t="s">
        <v>188</v>
      </c>
      <c r="C20" s="14">
        <v>4002</v>
      </c>
      <c r="D20" s="14">
        <v>4000</v>
      </c>
      <c r="E20" s="14">
        <v>4000</v>
      </c>
      <c r="F20" s="229">
        <v>4000</v>
      </c>
    </row>
    <row r="21" spans="1:6" ht="15">
      <c r="A21" s="12" t="s">
        <v>87</v>
      </c>
      <c r="B21" s="10" t="s">
        <v>189</v>
      </c>
      <c r="C21" s="165">
        <v>19839</v>
      </c>
      <c r="D21" s="14">
        <v>19000</v>
      </c>
      <c r="E21" s="14">
        <v>18000</v>
      </c>
      <c r="F21" s="26">
        <v>17000</v>
      </c>
    </row>
    <row r="22" spans="1:6" ht="28.5">
      <c r="A22" s="15" t="s">
        <v>209</v>
      </c>
      <c r="B22" s="16" t="s">
        <v>190</v>
      </c>
      <c r="C22" s="17">
        <f>SUM(C16:C21)</f>
        <v>68147</v>
      </c>
      <c r="D22" s="17">
        <f>SUM(D16:D21)</f>
        <v>69450</v>
      </c>
      <c r="E22" s="17">
        <f>SUM(E16:E21)</f>
        <v>70200</v>
      </c>
      <c r="F22" s="17">
        <f>SUM(F16:F21)</f>
        <v>70300</v>
      </c>
    </row>
    <row r="23" spans="1:6" ht="15">
      <c r="A23" s="3"/>
      <c r="B23" s="4"/>
      <c r="C23" s="3"/>
      <c r="D23" s="3"/>
      <c r="E23" s="3"/>
      <c r="F23" s="219" t="s">
        <v>409</v>
      </c>
    </row>
    <row r="24" spans="1:6" ht="15">
      <c r="A24" s="3"/>
      <c r="B24" s="4"/>
      <c r="C24" s="3"/>
      <c r="D24" s="3"/>
      <c r="E24" s="3"/>
      <c r="F24" s="219" t="s">
        <v>410</v>
      </c>
    </row>
    <row r="25" spans="1:5" ht="15">
      <c r="A25" s="248"/>
      <c r="B25" s="248"/>
      <c r="C25" s="248"/>
      <c r="D25" s="248"/>
      <c r="E25" s="248"/>
    </row>
    <row r="26" spans="1:5" ht="8.25" customHeight="1">
      <c r="A26" s="3"/>
      <c r="B26" s="4"/>
      <c r="C26" s="3"/>
      <c r="D26" s="3"/>
      <c r="E26" s="3"/>
    </row>
    <row r="27" spans="1:6" ht="40.5" customHeight="1">
      <c r="A27" s="251" t="s">
        <v>445</v>
      </c>
      <c r="B27" s="251"/>
      <c r="C27" s="251"/>
      <c r="D27" s="251"/>
      <c r="E27" s="251"/>
      <c r="F27" s="252"/>
    </row>
    <row r="28" spans="1:5" ht="8.25" customHeight="1">
      <c r="A28" s="23"/>
      <c r="B28" s="23"/>
      <c r="C28" s="23"/>
      <c r="D28" s="23"/>
      <c r="E28" s="23"/>
    </row>
    <row r="29" spans="1:5" ht="8.25" customHeight="1">
      <c r="A29" s="23"/>
      <c r="B29" s="23"/>
      <c r="C29" s="23"/>
      <c r="D29" s="23"/>
      <c r="E29" s="23"/>
    </row>
    <row r="30" spans="1:6" ht="15">
      <c r="A30" s="3"/>
      <c r="B30" s="4"/>
      <c r="C30" s="3"/>
      <c r="D30" s="254"/>
      <c r="E30" s="254"/>
      <c r="F30" s="218" t="s">
        <v>2</v>
      </c>
    </row>
    <row r="31" spans="1:6" ht="30">
      <c r="A31" s="5" t="s">
        <v>1</v>
      </c>
      <c r="B31" s="6" t="s">
        <v>176</v>
      </c>
      <c r="C31" s="5" t="s">
        <v>400</v>
      </c>
      <c r="D31" s="5" t="s">
        <v>408</v>
      </c>
      <c r="E31" s="5" t="s">
        <v>417</v>
      </c>
      <c r="F31" s="5" t="s">
        <v>444</v>
      </c>
    </row>
    <row r="32" spans="1:6" ht="15">
      <c r="A32" s="7">
        <v>1</v>
      </c>
      <c r="B32" s="8">
        <v>2</v>
      </c>
      <c r="C32" s="7">
        <v>3</v>
      </c>
      <c r="D32" s="7">
        <v>4</v>
      </c>
      <c r="E32" s="7">
        <v>5</v>
      </c>
      <c r="F32" s="7">
        <v>5</v>
      </c>
    </row>
    <row r="33" spans="1:6" ht="15">
      <c r="A33" s="249" t="s">
        <v>202</v>
      </c>
      <c r="B33" s="249"/>
      <c r="C33" s="249"/>
      <c r="D33" s="249"/>
      <c r="E33" s="249"/>
      <c r="F33" s="250"/>
    </row>
    <row r="34" spans="1:6" ht="15">
      <c r="A34" s="12" t="s">
        <v>15</v>
      </c>
      <c r="B34" s="13" t="s">
        <v>191</v>
      </c>
      <c r="C34" s="14"/>
      <c r="D34" s="14"/>
      <c r="E34" s="14"/>
      <c r="F34" s="217"/>
    </row>
    <row r="35" spans="1:6" ht="15">
      <c r="A35" s="12" t="s">
        <v>47</v>
      </c>
      <c r="B35" s="13" t="s">
        <v>192</v>
      </c>
      <c r="C35" s="14"/>
      <c r="D35" s="14"/>
      <c r="E35" s="14"/>
      <c r="F35" s="217"/>
    </row>
    <row r="36" spans="1:6" ht="15">
      <c r="A36" s="12" t="s">
        <v>56</v>
      </c>
      <c r="B36" s="13" t="s">
        <v>193</v>
      </c>
      <c r="C36" s="14"/>
      <c r="D36" s="14"/>
      <c r="E36" s="14"/>
      <c r="F36" s="217"/>
    </row>
    <row r="37" spans="1:6" ht="15">
      <c r="A37" s="12" t="s">
        <v>60</v>
      </c>
      <c r="B37" s="13" t="s">
        <v>194</v>
      </c>
      <c r="C37" s="14"/>
      <c r="D37" s="14"/>
      <c r="E37" s="14"/>
      <c r="F37" s="217"/>
    </row>
    <row r="38" spans="1:6" ht="28.5">
      <c r="A38" s="15" t="s">
        <v>210</v>
      </c>
      <c r="B38" s="16" t="s">
        <v>195</v>
      </c>
      <c r="C38" s="17">
        <f>SUM(C34:C37)</f>
        <v>0</v>
      </c>
      <c r="D38" s="17">
        <f>SUM(D34:D37)</f>
        <v>0</v>
      </c>
      <c r="E38" s="17">
        <f>SUM(E34:E37)</f>
        <v>0</v>
      </c>
      <c r="F38" s="17">
        <f>SUM(F34:F37)</f>
        <v>0</v>
      </c>
    </row>
    <row r="39" spans="1:6" ht="15">
      <c r="A39" s="12" t="s">
        <v>79</v>
      </c>
      <c r="B39" s="13" t="s">
        <v>196</v>
      </c>
      <c r="C39" s="14"/>
      <c r="D39" s="14"/>
      <c r="E39" s="14"/>
      <c r="F39" s="229"/>
    </row>
    <row r="40" spans="1:6" ht="15">
      <c r="A40" s="12" t="s">
        <v>80</v>
      </c>
      <c r="B40" s="13" t="s">
        <v>197</v>
      </c>
      <c r="C40" s="14">
        <v>6530</v>
      </c>
      <c r="D40" s="14">
        <v>5350</v>
      </c>
      <c r="E40" s="14">
        <v>3900</v>
      </c>
      <c r="F40" s="229">
        <v>2800</v>
      </c>
    </row>
    <row r="41" spans="1:6" ht="15">
      <c r="A41" s="12" t="s">
        <v>81</v>
      </c>
      <c r="B41" s="13" t="s">
        <v>198</v>
      </c>
      <c r="C41" s="14"/>
      <c r="D41" s="14"/>
      <c r="E41" s="14"/>
      <c r="F41" s="217"/>
    </row>
    <row r="42" spans="1:6" ht="15">
      <c r="A42" s="12" t="s">
        <v>87</v>
      </c>
      <c r="B42" s="13" t="s">
        <v>199</v>
      </c>
      <c r="C42" s="14"/>
      <c r="D42" s="14"/>
      <c r="E42" s="14"/>
      <c r="F42" s="217"/>
    </row>
    <row r="43" spans="1:6" ht="28.5">
      <c r="A43" s="15" t="s">
        <v>211</v>
      </c>
      <c r="B43" s="16" t="s">
        <v>200</v>
      </c>
      <c r="C43" s="17">
        <f>SUM(C39:C42)</f>
        <v>6530</v>
      </c>
      <c r="D43" s="17">
        <f>SUM(D39:D42)</f>
        <v>5350</v>
      </c>
      <c r="E43" s="17">
        <f>SUM(E39:E42)</f>
        <v>3900</v>
      </c>
      <c r="F43" s="17">
        <f>SUM(F39:F42)</f>
        <v>2800</v>
      </c>
    </row>
    <row r="44" spans="1:6" ht="15">
      <c r="A44" s="18" t="s">
        <v>205</v>
      </c>
      <c r="B44" s="19" t="s">
        <v>201</v>
      </c>
      <c r="C44" s="20">
        <v>0</v>
      </c>
      <c r="D44" s="20">
        <v>0</v>
      </c>
      <c r="E44" s="20">
        <v>0</v>
      </c>
      <c r="F44" s="217">
        <v>0</v>
      </c>
    </row>
    <row r="45" spans="1:6" ht="15">
      <c r="A45" s="15" t="s">
        <v>212</v>
      </c>
      <c r="B45" s="16" t="s">
        <v>203</v>
      </c>
      <c r="C45" s="17">
        <f>C15+C38+C44</f>
        <v>74677</v>
      </c>
      <c r="D45" s="17">
        <f>D15+D38+D44</f>
        <v>74800</v>
      </c>
      <c r="E45" s="17">
        <f>E15+E38+E44</f>
        <v>74100</v>
      </c>
      <c r="F45" s="17">
        <f>F15+F38+F44</f>
        <v>73100</v>
      </c>
    </row>
    <row r="46" spans="1:6" ht="15">
      <c r="A46" s="21" t="s">
        <v>213</v>
      </c>
      <c r="B46" s="16" t="s">
        <v>204</v>
      </c>
      <c r="C46" s="22">
        <f>C22+C43</f>
        <v>74677</v>
      </c>
      <c r="D46" s="22">
        <f>D22+D43</f>
        <v>74800</v>
      </c>
      <c r="E46" s="22">
        <f>E22+E43</f>
        <v>74100</v>
      </c>
      <c r="F46" s="22">
        <f>F22+F43</f>
        <v>73100</v>
      </c>
    </row>
  </sheetData>
  <sheetProtection/>
  <mergeCells count="9">
    <mergeCell ref="C1:E1"/>
    <mergeCell ref="A9:F9"/>
    <mergeCell ref="A33:F33"/>
    <mergeCell ref="A27:F27"/>
    <mergeCell ref="A4:F4"/>
    <mergeCell ref="D6:E6"/>
    <mergeCell ref="D25:E25"/>
    <mergeCell ref="A25:C25"/>
    <mergeCell ref="D30:E30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Q21" sqref="Q21"/>
    </sheetView>
  </sheetViews>
  <sheetFormatPr defaultColWidth="9.140625" defaultRowHeight="15"/>
  <cols>
    <col min="1" max="1" width="24.00390625" style="42" bestFit="1" customWidth="1"/>
    <col min="2" max="14" width="8.7109375" style="42" customWidth="1"/>
    <col min="15" max="16384" width="9.140625" style="42" customWidth="1"/>
  </cols>
  <sheetData>
    <row r="1" spans="1:14" ht="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33"/>
      <c r="M1" s="233"/>
      <c r="N1" s="233" t="s">
        <v>399</v>
      </c>
    </row>
    <row r="2" spans="1:14" ht="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22.5" customHeight="1">
      <c r="A3" s="255" t="s">
        <v>446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</row>
    <row r="4" spans="1:14" ht="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21" customHeight="1">
      <c r="A5" s="25" t="s">
        <v>1</v>
      </c>
      <c r="B5" s="25" t="s">
        <v>214</v>
      </c>
      <c r="C5" s="25" t="s">
        <v>215</v>
      </c>
      <c r="D5" s="25" t="s">
        <v>216</v>
      </c>
      <c r="E5" s="25" t="s">
        <v>217</v>
      </c>
      <c r="F5" s="25" t="s">
        <v>218</v>
      </c>
      <c r="G5" s="25" t="s">
        <v>219</v>
      </c>
      <c r="H5" s="25" t="s">
        <v>220</v>
      </c>
      <c r="I5" s="25" t="s">
        <v>221</v>
      </c>
      <c r="J5" s="25" t="s">
        <v>222</v>
      </c>
      <c r="K5" s="25" t="s">
        <v>223</v>
      </c>
      <c r="L5" s="25" t="s">
        <v>234</v>
      </c>
      <c r="M5" s="25" t="s">
        <v>235</v>
      </c>
      <c r="N5" s="25" t="s">
        <v>230</v>
      </c>
    </row>
    <row r="6" spans="1:14" ht="15">
      <c r="A6" s="22" t="s">
        <v>225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15">
      <c r="A7" s="26" t="s">
        <v>5</v>
      </c>
      <c r="B7" s="26">
        <v>2045</v>
      </c>
      <c r="C7" s="26">
        <v>2045</v>
      </c>
      <c r="D7" s="26">
        <v>2045</v>
      </c>
      <c r="E7" s="26">
        <v>2045</v>
      </c>
      <c r="F7" s="26">
        <v>2045</v>
      </c>
      <c r="G7" s="26">
        <v>2045</v>
      </c>
      <c r="H7" s="26">
        <v>2045</v>
      </c>
      <c r="I7" s="26">
        <v>2045</v>
      </c>
      <c r="J7" s="26">
        <v>2045</v>
      </c>
      <c r="K7" s="26">
        <v>2045</v>
      </c>
      <c r="L7" s="26">
        <v>2045</v>
      </c>
      <c r="M7" s="26">
        <v>2044</v>
      </c>
      <c r="N7" s="26">
        <f>SUM(B7:M7)</f>
        <v>24539</v>
      </c>
    </row>
    <row r="8" spans="1:14" ht="15">
      <c r="A8" s="26" t="s">
        <v>19</v>
      </c>
      <c r="B8" s="26"/>
      <c r="C8" s="26"/>
      <c r="D8" s="26">
        <v>10350</v>
      </c>
      <c r="E8" s="26"/>
      <c r="F8" s="26"/>
      <c r="G8" s="26"/>
      <c r="H8" s="26"/>
      <c r="I8" s="26"/>
      <c r="J8" s="26">
        <v>10350</v>
      </c>
      <c r="K8" s="26"/>
      <c r="L8" s="26"/>
      <c r="M8" s="26"/>
      <c r="N8" s="26">
        <f aca="true" t="shared" si="0" ref="N8:N14">SUM(B8:M8)</f>
        <v>20700</v>
      </c>
    </row>
    <row r="9" spans="1:14" ht="15">
      <c r="A9" s="26" t="s">
        <v>35</v>
      </c>
      <c r="B9" s="26">
        <v>255</v>
      </c>
      <c r="C9" s="26">
        <v>255</v>
      </c>
      <c r="D9" s="26">
        <v>255</v>
      </c>
      <c r="E9" s="26">
        <v>255</v>
      </c>
      <c r="F9" s="26">
        <v>255</v>
      </c>
      <c r="G9" s="26">
        <v>255</v>
      </c>
      <c r="H9" s="26">
        <v>255</v>
      </c>
      <c r="I9" s="26">
        <v>255</v>
      </c>
      <c r="J9" s="26">
        <v>255</v>
      </c>
      <c r="K9" s="26">
        <v>254</v>
      </c>
      <c r="L9" s="26">
        <v>254</v>
      </c>
      <c r="M9" s="26">
        <v>254</v>
      </c>
      <c r="N9" s="26">
        <f t="shared" si="0"/>
        <v>3057</v>
      </c>
    </row>
    <row r="10" spans="1:14" ht="15">
      <c r="A10" s="26" t="s">
        <v>231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>
        <f t="shared" si="0"/>
        <v>0</v>
      </c>
    </row>
    <row r="11" spans="1:14" ht="15">
      <c r="A11" s="26" t="s">
        <v>232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>
        <f t="shared" si="0"/>
        <v>0</v>
      </c>
    </row>
    <row r="12" spans="1:14" ht="15">
      <c r="A12" s="26" t="s">
        <v>47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>
        <f t="shared" si="0"/>
        <v>0</v>
      </c>
    </row>
    <row r="13" spans="1:14" ht="15">
      <c r="A13" s="26" t="s">
        <v>233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>
        <f t="shared" si="0"/>
        <v>0</v>
      </c>
    </row>
    <row r="14" spans="1:14" ht="15">
      <c r="A14" s="26" t="s">
        <v>60</v>
      </c>
      <c r="B14" s="26">
        <v>26381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>
        <f t="shared" si="0"/>
        <v>26381</v>
      </c>
    </row>
    <row r="15" spans="1:14" ht="15">
      <c r="A15" s="22" t="s">
        <v>226</v>
      </c>
      <c r="B15" s="22">
        <f aca="true" t="shared" si="1" ref="B15:M15">SUM(B7:B14)</f>
        <v>28681</v>
      </c>
      <c r="C15" s="22">
        <f t="shared" si="1"/>
        <v>2300</v>
      </c>
      <c r="D15" s="22">
        <f t="shared" si="1"/>
        <v>12650</v>
      </c>
      <c r="E15" s="22">
        <f t="shared" si="1"/>
        <v>2300</v>
      </c>
      <c r="F15" s="22">
        <f t="shared" si="1"/>
        <v>2300</v>
      </c>
      <c r="G15" s="22">
        <f t="shared" si="1"/>
        <v>2300</v>
      </c>
      <c r="H15" s="22">
        <f t="shared" si="1"/>
        <v>2300</v>
      </c>
      <c r="I15" s="22">
        <f t="shared" si="1"/>
        <v>2300</v>
      </c>
      <c r="J15" s="22">
        <f t="shared" si="1"/>
        <v>12650</v>
      </c>
      <c r="K15" s="22">
        <f t="shared" si="1"/>
        <v>2299</v>
      </c>
      <c r="L15" s="22">
        <f t="shared" si="1"/>
        <v>2299</v>
      </c>
      <c r="M15" s="22">
        <f t="shared" si="1"/>
        <v>2298</v>
      </c>
      <c r="N15" s="230">
        <f>SUM(B15:M15)</f>
        <v>74677</v>
      </c>
    </row>
    <row r="16" spans="1:14" ht="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6">
        <f>SUM(B16:M16)</f>
        <v>0</v>
      </c>
    </row>
    <row r="17" spans="1:14" ht="15">
      <c r="A17" s="22" t="s">
        <v>227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>
        <f>SUM(B17:M17)</f>
        <v>0</v>
      </c>
    </row>
    <row r="18" spans="1:14" ht="15">
      <c r="A18" s="26" t="s">
        <v>66</v>
      </c>
      <c r="B18" s="26">
        <v>1593</v>
      </c>
      <c r="C18" s="26">
        <v>1593</v>
      </c>
      <c r="D18" s="26">
        <v>1593</v>
      </c>
      <c r="E18" s="26">
        <v>1593</v>
      </c>
      <c r="F18" s="26">
        <v>1593</v>
      </c>
      <c r="G18" s="26">
        <v>1593</v>
      </c>
      <c r="H18" s="26">
        <v>1593</v>
      </c>
      <c r="I18" s="26">
        <v>1593</v>
      </c>
      <c r="J18" s="26">
        <v>1593</v>
      </c>
      <c r="K18" s="26">
        <v>1592</v>
      </c>
      <c r="L18" s="26">
        <v>1592</v>
      </c>
      <c r="M18" s="26">
        <v>1592</v>
      </c>
      <c r="N18" s="26">
        <f aca="true" t="shared" si="2" ref="N18:N26">SUM(B18:M18)</f>
        <v>19113</v>
      </c>
    </row>
    <row r="19" spans="1:14" ht="15">
      <c r="A19" s="26" t="s">
        <v>236</v>
      </c>
      <c r="B19" s="26">
        <v>291</v>
      </c>
      <c r="C19" s="26">
        <v>291</v>
      </c>
      <c r="D19" s="26">
        <v>291</v>
      </c>
      <c r="E19" s="26">
        <v>291</v>
      </c>
      <c r="F19" s="26">
        <v>291</v>
      </c>
      <c r="G19" s="26">
        <v>291</v>
      </c>
      <c r="H19" s="26">
        <v>290</v>
      </c>
      <c r="I19" s="26">
        <v>290</v>
      </c>
      <c r="J19" s="26">
        <v>290</v>
      </c>
      <c r="K19" s="26">
        <v>290</v>
      </c>
      <c r="L19" s="26">
        <v>290</v>
      </c>
      <c r="M19" s="26">
        <v>290</v>
      </c>
      <c r="N19" s="26">
        <f t="shared" si="2"/>
        <v>3486</v>
      </c>
    </row>
    <row r="20" spans="1:14" ht="15">
      <c r="A20" s="26" t="s">
        <v>69</v>
      </c>
      <c r="B20" s="26">
        <v>1432</v>
      </c>
      <c r="C20" s="26">
        <v>1432</v>
      </c>
      <c r="D20" s="26">
        <v>1432</v>
      </c>
      <c r="E20" s="26">
        <v>1432</v>
      </c>
      <c r="F20" s="26">
        <v>1432</v>
      </c>
      <c r="G20" s="26">
        <v>1432</v>
      </c>
      <c r="H20" s="26">
        <v>1432</v>
      </c>
      <c r="I20" s="26">
        <v>1432</v>
      </c>
      <c r="J20" s="26">
        <v>1432</v>
      </c>
      <c r="K20" s="26">
        <v>1433</v>
      </c>
      <c r="L20" s="26">
        <v>1433</v>
      </c>
      <c r="M20" s="26">
        <v>1433</v>
      </c>
      <c r="N20" s="26">
        <f t="shared" si="2"/>
        <v>17187</v>
      </c>
    </row>
    <row r="21" spans="1:14" ht="15">
      <c r="A21" s="26" t="s">
        <v>237</v>
      </c>
      <c r="B21" s="26"/>
      <c r="C21" s="26"/>
      <c r="D21" s="26"/>
      <c r="E21" s="26"/>
      <c r="F21" s="26">
        <v>1000</v>
      </c>
      <c r="G21" s="26"/>
      <c r="H21" s="26"/>
      <c r="I21" s="26">
        <v>1000</v>
      </c>
      <c r="J21" s="26"/>
      <c r="K21" s="26">
        <v>1000</v>
      </c>
      <c r="L21" s="26"/>
      <c r="M21" s="26">
        <v>1520</v>
      </c>
      <c r="N21" s="26">
        <f t="shared" si="2"/>
        <v>4520</v>
      </c>
    </row>
    <row r="22" spans="1:14" ht="15">
      <c r="A22" s="26" t="s">
        <v>238</v>
      </c>
      <c r="B22" s="26"/>
      <c r="C22" s="26"/>
      <c r="D22" s="26"/>
      <c r="E22" s="26"/>
      <c r="F22" s="26"/>
      <c r="G22" s="26">
        <v>2000</v>
      </c>
      <c r="H22" s="26"/>
      <c r="I22" s="26"/>
      <c r="J22" s="26"/>
      <c r="K22" s="26"/>
      <c r="L22" s="26">
        <v>2002</v>
      </c>
      <c r="M22" s="26"/>
      <c r="N22" s="26">
        <f t="shared" si="2"/>
        <v>4002</v>
      </c>
    </row>
    <row r="23" spans="1:14" ht="15">
      <c r="A23" s="26" t="s">
        <v>228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>
        <f t="shared" si="2"/>
        <v>0</v>
      </c>
    </row>
    <row r="24" spans="1:14" ht="15">
      <c r="A24" s="26" t="s">
        <v>80</v>
      </c>
      <c r="B24" s="26"/>
      <c r="C24" s="26"/>
      <c r="D24" s="26"/>
      <c r="E24" s="26">
        <v>3000</v>
      </c>
      <c r="F24" s="26">
        <v>228</v>
      </c>
      <c r="G24" s="26"/>
      <c r="H24" s="26"/>
      <c r="I24" s="26">
        <v>3302</v>
      </c>
      <c r="J24" s="26"/>
      <c r="K24" s="26"/>
      <c r="L24" s="26"/>
      <c r="M24" s="26"/>
      <c r="N24" s="26">
        <f t="shared" si="2"/>
        <v>6530</v>
      </c>
    </row>
    <row r="25" spans="1:14" ht="15">
      <c r="A25" s="26" t="s">
        <v>239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>
        <f t="shared" si="2"/>
        <v>0</v>
      </c>
    </row>
    <row r="26" spans="1:14" ht="15">
      <c r="A26" s="26" t="s">
        <v>87</v>
      </c>
      <c r="B26" s="26">
        <v>19839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>
        <f t="shared" si="2"/>
        <v>19839</v>
      </c>
    </row>
    <row r="27" spans="1:14" ht="15">
      <c r="A27" s="22" t="s">
        <v>229</v>
      </c>
      <c r="B27" s="22">
        <f aca="true" t="shared" si="3" ref="B27:N27">SUM(B18:B26)</f>
        <v>23155</v>
      </c>
      <c r="C27" s="22">
        <f t="shared" si="3"/>
        <v>3316</v>
      </c>
      <c r="D27" s="22">
        <f t="shared" si="3"/>
        <v>3316</v>
      </c>
      <c r="E27" s="22">
        <f t="shared" si="3"/>
        <v>6316</v>
      </c>
      <c r="F27" s="22">
        <f t="shared" si="3"/>
        <v>4544</v>
      </c>
      <c r="G27" s="22">
        <f t="shared" si="3"/>
        <v>5316</v>
      </c>
      <c r="H27" s="22">
        <f t="shared" si="3"/>
        <v>3315</v>
      </c>
      <c r="I27" s="22">
        <f t="shared" si="3"/>
        <v>7617</v>
      </c>
      <c r="J27" s="22">
        <f t="shared" si="3"/>
        <v>3315</v>
      </c>
      <c r="K27" s="22">
        <f t="shared" si="3"/>
        <v>4315</v>
      </c>
      <c r="L27" s="22">
        <f t="shared" si="3"/>
        <v>5317</v>
      </c>
      <c r="M27" s="22">
        <f t="shared" si="3"/>
        <v>4835</v>
      </c>
      <c r="N27" s="22">
        <f t="shared" si="3"/>
        <v>74677</v>
      </c>
    </row>
  </sheetData>
  <sheetProtection/>
  <mergeCells count="1">
    <mergeCell ref="A3:N3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2:B51"/>
  <sheetViews>
    <sheetView zoomScalePageLayoutView="0" workbookViewId="0" topLeftCell="A1">
      <selection activeCell="M40" sqref="M40"/>
    </sheetView>
  </sheetViews>
  <sheetFormatPr defaultColWidth="9.140625" defaultRowHeight="15"/>
  <cols>
    <col min="1" max="1" width="30.28125" style="42" customWidth="1"/>
    <col min="2" max="2" width="18.00390625" style="42" customWidth="1"/>
    <col min="3" max="16384" width="9.140625" style="42" customWidth="1"/>
  </cols>
  <sheetData>
    <row r="2" spans="1:2" ht="15">
      <c r="A2" s="257" t="s">
        <v>447</v>
      </c>
      <c r="B2" s="257"/>
    </row>
    <row r="3" spans="1:2" ht="15">
      <c r="A3" s="184"/>
      <c r="B3" s="184"/>
    </row>
    <row r="4" spans="1:2" ht="15">
      <c r="A4" s="3"/>
      <c r="B4" s="24"/>
    </row>
    <row r="5" spans="1:2" ht="15">
      <c r="A5" s="256" t="s">
        <v>240</v>
      </c>
      <c r="B5" s="256"/>
    </row>
    <row r="6" spans="1:2" ht="15">
      <c r="A6" s="3"/>
      <c r="B6" s="24"/>
    </row>
    <row r="7" spans="1:2" ht="15">
      <c r="A7" s="31" t="s">
        <v>1</v>
      </c>
      <c r="B7" s="32" t="s">
        <v>257</v>
      </c>
    </row>
    <row r="8" spans="1:2" ht="15">
      <c r="A8" s="33" t="s">
        <v>241</v>
      </c>
      <c r="B8" s="34">
        <v>4800</v>
      </c>
    </row>
    <row r="9" spans="1:2" ht="15">
      <c r="A9" s="33" t="s">
        <v>242</v>
      </c>
      <c r="B9" s="34">
        <v>9600</v>
      </c>
    </row>
    <row r="10" spans="1:2" ht="15">
      <c r="A10" s="33" t="s">
        <v>243</v>
      </c>
      <c r="B10" s="34">
        <v>2050</v>
      </c>
    </row>
    <row r="11" spans="1:2" ht="15">
      <c r="A11" s="33" t="s">
        <v>244</v>
      </c>
      <c r="B11" s="34">
        <v>76400</v>
      </c>
    </row>
    <row r="12" spans="1:2" ht="15">
      <c r="A12" s="33" t="s">
        <v>245</v>
      </c>
      <c r="B12" s="34">
        <v>2750</v>
      </c>
    </row>
    <row r="13" spans="1:2" ht="15">
      <c r="A13" s="33" t="s">
        <v>246</v>
      </c>
      <c r="B13" s="34">
        <v>9600</v>
      </c>
    </row>
    <row r="14" spans="1:2" ht="15">
      <c r="A14" s="35"/>
      <c r="B14" s="185"/>
    </row>
    <row r="15" spans="1:2" ht="15">
      <c r="A15" s="35"/>
      <c r="B15" s="36"/>
    </row>
    <row r="16" spans="1:2" ht="15">
      <c r="A16" s="258" t="s">
        <v>247</v>
      </c>
      <c r="B16" s="258"/>
    </row>
    <row r="17" spans="1:2" ht="15">
      <c r="A17" s="3"/>
      <c r="B17" s="24"/>
    </row>
    <row r="18" spans="1:2" ht="15">
      <c r="A18" s="31" t="s">
        <v>1</v>
      </c>
      <c r="B18" s="32" t="s">
        <v>257</v>
      </c>
    </row>
    <row r="19" spans="1:2" ht="15">
      <c r="A19" s="33" t="s">
        <v>248</v>
      </c>
      <c r="B19" s="37" t="s">
        <v>249</v>
      </c>
    </row>
    <row r="20" spans="1:2" ht="15">
      <c r="A20" s="33" t="s">
        <v>250</v>
      </c>
      <c r="B20" s="37" t="s">
        <v>251</v>
      </c>
    </row>
    <row r="21" spans="1:2" ht="15">
      <c r="A21" s="33" t="s">
        <v>252</v>
      </c>
      <c r="B21" s="37" t="s">
        <v>253</v>
      </c>
    </row>
    <row r="22" spans="1:2" ht="15">
      <c r="A22" s="33" t="s">
        <v>254</v>
      </c>
      <c r="B22" s="38" t="s">
        <v>255</v>
      </c>
    </row>
    <row r="23" spans="1:2" ht="15">
      <c r="A23" s="35"/>
      <c r="B23" s="186"/>
    </row>
    <row r="24" spans="1:2" ht="15">
      <c r="A24" s="3"/>
      <c r="B24" s="24"/>
    </row>
    <row r="25" spans="1:2" ht="15">
      <c r="A25" s="256" t="s">
        <v>256</v>
      </c>
      <c r="B25" s="256"/>
    </row>
    <row r="26" spans="1:2" ht="15">
      <c r="A26" s="3"/>
      <c r="B26" s="24"/>
    </row>
    <row r="27" spans="1:2" ht="15">
      <c r="A27" s="31" t="s">
        <v>1</v>
      </c>
      <c r="B27" s="32" t="s">
        <v>257</v>
      </c>
    </row>
    <row r="28" spans="1:2" ht="15">
      <c r="A28" s="39" t="s">
        <v>258</v>
      </c>
      <c r="B28" s="40"/>
    </row>
    <row r="29" spans="1:2" ht="15">
      <c r="A29" s="33" t="s">
        <v>259</v>
      </c>
      <c r="B29" s="34">
        <v>16800</v>
      </c>
    </row>
    <row r="30" spans="1:2" ht="15">
      <c r="A30" s="33" t="s">
        <v>260</v>
      </c>
      <c r="B30" s="34">
        <v>20600</v>
      </c>
    </row>
    <row r="31" spans="1:2" ht="15">
      <c r="A31" s="33" t="s">
        <v>261</v>
      </c>
      <c r="B31" s="34">
        <v>14100</v>
      </c>
    </row>
    <row r="32" spans="1:2" ht="15">
      <c r="A32" s="41" t="s">
        <v>262</v>
      </c>
      <c r="B32" s="34">
        <v>3350</v>
      </c>
    </row>
    <row r="33" spans="1:2" ht="15">
      <c r="A33" s="41" t="s">
        <v>263</v>
      </c>
      <c r="B33" s="33"/>
    </row>
    <row r="34" spans="1:2" ht="15">
      <c r="A34" s="33" t="s">
        <v>260</v>
      </c>
      <c r="B34" s="34">
        <v>7100</v>
      </c>
    </row>
    <row r="35" spans="1:2" ht="15">
      <c r="A35" s="33" t="s">
        <v>261</v>
      </c>
      <c r="B35" s="34">
        <v>4500</v>
      </c>
    </row>
    <row r="36" spans="1:2" ht="15">
      <c r="A36" s="41" t="s">
        <v>264</v>
      </c>
      <c r="B36" s="33"/>
    </row>
    <row r="37" spans="1:2" ht="15">
      <c r="A37" s="33" t="s">
        <v>260</v>
      </c>
      <c r="B37" s="34">
        <v>18000</v>
      </c>
    </row>
    <row r="38" spans="1:2" ht="15">
      <c r="A38" s="33" t="s">
        <v>261</v>
      </c>
      <c r="B38" s="34">
        <v>11600</v>
      </c>
    </row>
    <row r="39" spans="1:2" ht="15">
      <c r="A39" s="35"/>
      <c r="B39" s="185"/>
    </row>
    <row r="40" spans="1:2" ht="15">
      <c r="A40" s="3"/>
      <c r="B40" s="24"/>
    </row>
    <row r="41" spans="1:2" ht="15">
      <c r="A41" s="256" t="s">
        <v>265</v>
      </c>
      <c r="B41" s="256"/>
    </row>
    <row r="42" spans="1:2" ht="15">
      <c r="A42" s="3"/>
      <c r="B42" s="24"/>
    </row>
    <row r="43" spans="1:2" ht="15">
      <c r="A43" s="31" t="s">
        <v>1</v>
      </c>
      <c r="B43" s="32" t="s">
        <v>257</v>
      </c>
    </row>
    <row r="44" spans="1:2" ht="15">
      <c r="A44" s="33" t="s">
        <v>266</v>
      </c>
      <c r="B44" s="34">
        <v>9600</v>
      </c>
    </row>
    <row r="45" spans="1:2" ht="15">
      <c r="A45" s="33" t="s">
        <v>356</v>
      </c>
      <c r="B45" s="34">
        <v>25000</v>
      </c>
    </row>
    <row r="46" spans="1:2" ht="15">
      <c r="A46" s="33" t="s">
        <v>267</v>
      </c>
      <c r="B46" s="34">
        <v>1600</v>
      </c>
    </row>
    <row r="47" spans="1:2" ht="15">
      <c r="A47" s="33" t="s">
        <v>268</v>
      </c>
      <c r="B47" s="34">
        <v>2000</v>
      </c>
    </row>
    <row r="48" spans="1:2" ht="15">
      <c r="A48" s="33"/>
      <c r="B48" s="32" t="s">
        <v>257</v>
      </c>
    </row>
    <row r="49" spans="1:2" ht="15">
      <c r="A49" s="33" t="s">
        <v>269</v>
      </c>
      <c r="B49" s="34">
        <v>1120</v>
      </c>
    </row>
    <row r="50" spans="1:2" ht="15">
      <c r="A50" s="33" t="s">
        <v>270</v>
      </c>
      <c r="B50" s="34">
        <v>70</v>
      </c>
    </row>
    <row r="51" spans="1:2" ht="15">
      <c r="A51" s="33" t="s">
        <v>271</v>
      </c>
      <c r="B51" s="34">
        <v>20</v>
      </c>
    </row>
  </sheetData>
  <sheetProtection/>
  <mergeCells count="5">
    <mergeCell ref="A41:B41"/>
    <mergeCell ref="A2:B2"/>
    <mergeCell ref="A5:B5"/>
    <mergeCell ref="A16:B16"/>
    <mergeCell ref="A25:B25"/>
  </mergeCells>
  <printOptions/>
  <pageMargins left="0.7086614173228347" right="0.7874015748031497" top="0.6692913385826772" bottom="0.6692913385826772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C22"/>
  <sheetViews>
    <sheetView zoomScalePageLayoutView="0" workbookViewId="0" topLeftCell="A1">
      <selection activeCell="N26" sqref="N26"/>
    </sheetView>
  </sheetViews>
  <sheetFormatPr defaultColWidth="9.140625" defaultRowHeight="15"/>
  <cols>
    <col min="1" max="1" width="38.8515625" style="1" customWidth="1"/>
    <col min="2" max="3" width="21.421875" style="1" customWidth="1"/>
    <col min="4" max="16384" width="9.140625" style="1" customWidth="1"/>
  </cols>
  <sheetData>
    <row r="1" ht="15.75">
      <c r="C1" s="2" t="s">
        <v>272</v>
      </c>
    </row>
    <row r="3" spans="1:3" ht="32.25" customHeight="1">
      <c r="A3" s="241" t="s">
        <v>392</v>
      </c>
      <c r="B3" s="241"/>
      <c r="C3" s="241"/>
    </row>
    <row r="6" spans="1:3" ht="15.75">
      <c r="A6" s="260" t="s">
        <v>4</v>
      </c>
      <c r="B6" s="260"/>
      <c r="C6" s="260"/>
    </row>
    <row r="9" spans="1:3" ht="15.75">
      <c r="A9" s="260" t="s">
        <v>349</v>
      </c>
      <c r="B9" s="260"/>
      <c r="C9" s="260"/>
    </row>
    <row r="11" ht="15.75">
      <c r="A11" s="44" t="s">
        <v>274</v>
      </c>
    </row>
    <row r="13" spans="1:3" ht="15.75">
      <c r="A13" s="1" t="s">
        <v>275</v>
      </c>
      <c r="C13" s="1" t="s">
        <v>276</v>
      </c>
    </row>
    <row r="15" spans="1:3" ht="15.75">
      <c r="A15" s="44" t="s">
        <v>418</v>
      </c>
      <c r="B15" s="43" t="s">
        <v>475</v>
      </c>
      <c r="C15" s="1" t="s">
        <v>476</v>
      </c>
    </row>
    <row r="19" spans="1:3" ht="15.75">
      <c r="A19" s="260" t="s">
        <v>14</v>
      </c>
      <c r="B19" s="260"/>
      <c r="C19" s="260"/>
    </row>
    <row r="22" spans="1:3" ht="31.5" customHeight="1">
      <c r="A22" s="259" t="s">
        <v>277</v>
      </c>
      <c r="B22" s="259"/>
      <c r="C22" s="259"/>
    </row>
  </sheetData>
  <sheetProtection/>
  <mergeCells count="5">
    <mergeCell ref="A22:C22"/>
    <mergeCell ref="A3:C3"/>
    <mergeCell ref="A6:C6"/>
    <mergeCell ref="A9:C9"/>
    <mergeCell ref="A19:C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PMH</dc:creator>
  <cp:keywords/>
  <dc:description/>
  <cp:lastModifiedBy>Balatonmagyarod</cp:lastModifiedBy>
  <cp:lastPrinted>2019-02-14T07:01:07Z</cp:lastPrinted>
  <dcterms:created xsi:type="dcterms:W3CDTF">2014-01-28T10:53:24Z</dcterms:created>
  <dcterms:modified xsi:type="dcterms:W3CDTF">2019-02-14T07:01:14Z</dcterms:modified>
  <cp:category/>
  <cp:version/>
  <cp:contentType/>
  <cp:contentStatus/>
</cp:coreProperties>
</file>