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firstSheet="4" activeTab="5"/>
  </bookViews>
  <sheets>
    <sheet name="1mell" sheetId="1" r:id="rId1"/>
    <sheet name="2mell" sheetId="2" r:id="rId2"/>
    <sheet name="3-1mell" sheetId="3" r:id="rId3"/>
    <sheet name="3-2mell" sheetId="4" r:id="rId4"/>
    <sheet name="4.mell" sheetId="5" r:id="rId5"/>
    <sheet name="5.mell" sheetId="6" r:id="rId6"/>
    <sheet name="6. mell" sheetId="7" r:id="rId7"/>
    <sheet name="7 mell" sheetId="8" r:id="rId8"/>
    <sheet name="8 mell" sheetId="9" r:id="rId9"/>
    <sheet name="9 mell" sheetId="10" r:id="rId10"/>
    <sheet name="10 mell" sheetId="11" r:id="rId11"/>
    <sheet name="11 mell" sheetId="12" r:id="rId12"/>
    <sheet name="12 mell" sheetId="13" r:id="rId13"/>
    <sheet name="Munka1" sheetId="14" r:id="rId14"/>
  </sheets>
  <definedNames>
    <definedName name="_xlnm.Print_Titles" localSheetId="0">'1mell'!$1:$8</definedName>
    <definedName name="_xlnm.Print_Titles" localSheetId="2">'3-1mell'!$1:$9</definedName>
    <definedName name="_xlnm.Print_Titles" localSheetId="3">'3-2mell'!$1:$12</definedName>
  </definedNames>
  <calcPr fullCalcOnLoad="1"/>
</workbook>
</file>

<file path=xl/sharedStrings.xml><?xml version="1.0" encoding="utf-8"?>
<sst xmlns="http://schemas.openxmlformats.org/spreadsheetml/2006/main" count="826" uniqueCount="357">
  <si>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</si>
  <si>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</si>
  <si>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</si>
  <si>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</si>
  <si>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</si>
  <si>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</si>
  <si>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</si>
  <si>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</si>
  <si>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</si>
  <si>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</si>
  <si>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</si>
  <si>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</si>
  <si>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</si>
  <si>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</si>
  <si>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</si>
  <si>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</si>
  <si>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</si>
  <si>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</si>
  <si>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01</t>
  </si>
  <si>
    <t>Ezer forintban !</t>
  </si>
  <si>
    <t>Bevételek</t>
  </si>
  <si>
    <t>Kiadások</t>
  </si>
  <si>
    <t>Általános tartalék</t>
  </si>
  <si>
    <t>Céltartalék</t>
  </si>
  <si>
    <t>Egyéb kiadások</t>
  </si>
  <si>
    <t>I. Működési célú (folyó) bevételek, működési célú (folyó) kiadások mérlege
(Önkormányzati szinten)</t>
  </si>
  <si>
    <t xml:space="preserve"> Ezer forintban !</t>
  </si>
  <si>
    <t>Megnevezés</t>
  </si>
  <si>
    <t>ÖSSZESEN:</t>
  </si>
  <si>
    <t>II. Tőkejellegű bevételek és kiadások mérlege
(Önkormányzati szinten)</t>
  </si>
  <si>
    <t>Értékpapírok kiadásai</t>
  </si>
  <si>
    <t>Finanszírozási kiadások</t>
  </si>
  <si>
    <t>Hitelek, kölcsönök kiadásai</t>
  </si>
  <si>
    <t>Felújítás</t>
  </si>
  <si>
    <t>Pénzügyi befektetések kiadásai</t>
  </si>
  <si>
    <t>Társadalom- és szociálpolitikai juttatások</t>
  </si>
  <si>
    <t>Egyéb folyó kiadások</t>
  </si>
  <si>
    <t>Intézményi beruházási kiadások</t>
  </si>
  <si>
    <t>IV.  Hitelek kamatai</t>
  </si>
  <si>
    <t>V. Egyéb kiadások</t>
  </si>
  <si>
    <t>Intézményi beruházás</t>
  </si>
  <si>
    <t>EU támogatásból megvalósuló projekt</t>
  </si>
  <si>
    <t>3.1.</t>
  </si>
  <si>
    <t>3.2.</t>
  </si>
  <si>
    <t>3.3.</t>
  </si>
  <si>
    <t>6.1.</t>
  </si>
  <si>
    <t>6.2.</t>
  </si>
  <si>
    <t>I. Önkormányzat működési bevételei (2+3)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</si>
  <si>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</si>
  <si>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</si>
  <si>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</si>
  <si>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</si>
  <si>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</si>
  <si>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</si>
  <si>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</si>
  <si>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</si>
  <si>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</si>
  <si>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</si>
  <si>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</si>
  <si>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VI. Finanszírozási kiadások (6.1+6.2)</t>
  </si>
  <si>
    <t xml:space="preserve"> KIADÁSOK ÖSSZESEN: (1+2+3+4+5+6)</t>
  </si>
  <si>
    <t>Támogatásértékű működési kiadás</t>
  </si>
  <si>
    <t>Támogatásértékű felhalmozási kiadás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</si>
  <si>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</si>
  <si>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</si>
  <si>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</si>
  <si>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</si>
  <si>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</si>
  <si>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</si>
  <si>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</si>
  <si>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</si>
  <si>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</si>
  <si>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</si>
  <si>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III. Tartalékok (3.1+3.2+3.3)</t>
  </si>
  <si>
    <t>1.12.</t>
  </si>
  <si>
    <t>Felhalm. célú pénzeszközátadás államháztartáson kívülre</t>
  </si>
  <si>
    <t>I. Folyó (működési) kiadások (1.1+…+1.12)</t>
  </si>
  <si>
    <t>Működési célú pénzeszköz átadás</t>
  </si>
  <si>
    <t>Garancia és keztességvállalásból származó kifiz.</t>
  </si>
  <si>
    <t xml:space="preserve">II. Felhalmozási és tőke jellegű kiadások </t>
  </si>
  <si>
    <t>(2.1+…+2.6)</t>
  </si>
  <si>
    <t xml:space="preserve">Felhalmozási célú pénzeszközátadás </t>
  </si>
  <si>
    <t>államháztartáson kívülre</t>
  </si>
  <si>
    <t xml:space="preserve">EU-s támogatásból megvalósuló projektek </t>
  </si>
  <si>
    <t xml:space="preserve">Államháztartási céltartalék </t>
  </si>
  <si>
    <t>Átfutó,függő,kiegyenlítő kiadások</t>
  </si>
  <si>
    <t>Átfutó Függő,kiegyenlítő kiadások</t>
  </si>
  <si>
    <t>)</t>
  </si>
  <si>
    <t>I/2. Önkormányzat sajátos műk. bevételei (2.1+…+2.4)</t>
  </si>
  <si>
    <t>I.</t>
  </si>
  <si>
    <t>II.</t>
  </si>
  <si>
    <t>1. Önkormányzatok költségvetési támogatása (1.1+…+1.5)</t>
  </si>
  <si>
    <t xml:space="preserve">  2.1 Illetékek</t>
  </si>
  <si>
    <t xml:space="preserve">  2.2 Helyi adók</t>
  </si>
  <si>
    <t xml:space="preserve">  2.3 Átengedett központi adók</t>
  </si>
  <si>
    <t xml:space="preserve">  2.4 Bírságok, pótlékok,egyéb sajátos bevételek</t>
  </si>
  <si>
    <t>III.</t>
  </si>
  <si>
    <t>I/1.</t>
  </si>
  <si>
    <t>I/2.</t>
  </si>
  <si>
    <t>III. Felhalmozási és tőkejellegű bevételek (1.1+…1.3)</t>
  </si>
  <si>
    <t>1.1 Tárgyi eszközök, immateriális javak értékesítése</t>
  </si>
  <si>
    <t>1.2 Önkormányzatok sajátos felhalmozási és tőkebevételei</t>
  </si>
  <si>
    <t>1.3 Pénzügyi befektetések bevételei(osztalék és hozambevétel, tartós részesedések értékesítéséből származó)</t>
  </si>
  <si>
    <t>IV.</t>
  </si>
  <si>
    <t>IV Támogatásértékű bevételek</t>
  </si>
  <si>
    <t>1. Támogatásértékű működési bevételek</t>
  </si>
  <si>
    <t>ebből támogatásértékű működési bevétel társadalombiztosítási alaptól</t>
  </si>
  <si>
    <t>2. Támogatásértékű felhalmozási bevételek</t>
  </si>
  <si>
    <t>ebből támogatásértékű felhalmozási bevétel társadalombiztosítási alaptól</t>
  </si>
  <si>
    <t>V.</t>
  </si>
  <si>
    <t>2. Felhalmozási célú pénzeszk. átvétel államháztartáson kívülről</t>
  </si>
  <si>
    <t>1. Működési célú pénzeszköz átvétel államháztartáson kívülről</t>
  </si>
  <si>
    <t>V. Véglegesen átvett pénzeszközök</t>
  </si>
  <si>
    <t>VI. Támogatási kölcsönök visszatérülése, igénybevétele, alap és vállalkozási tevékenység közötti elszámolások</t>
  </si>
  <si>
    <t>VI.</t>
  </si>
  <si>
    <t>VII.</t>
  </si>
  <si>
    <t>VII. Költségvetési hiány belső finanszírozására szolgáló pénzforgalom nélküli bevételek</t>
  </si>
  <si>
    <t>1. Előző évek előirányzat-maradványának, pénzmaradványának igénybevétele</t>
  </si>
  <si>
    <t>1.1 Működési célra</t>
  </si>
  <si>
    <t>1.2 Felhalmozási célra</t>
  </si>
  <si>
    <t>2. Előző évek vállalkozási maradvány igénybevétele</t>
  </si>
  <si>
    <t>2.1 Működési célra</t>
  </si>
  <si>
    <t>2.2 Felhalmozási célra</t>
  </si>
  <si>
    <t>Költségvetési hiány belső finanszírozását meghaladó összegének külső finanszírozására szolgáló bevételek (VIII.+IX.+X.):</t>
  </si>
  <si>
    <t>Költségvetési bevételek összesen (I.+II.+III.+IV.+V.+VI.)</t>
  </si>
  <si>
    <t>VIII.</t>
  </si>
  <si>
    <t>VIII. Értékpapírok értékesítésének bevétele</t>
  </si>
  <si>
    <t>1.1. Forgatási célú értékpapírok bevételei</t>
  </si>
  <si>
    <t>1.2. Befektetési célú értékpapírok bevételei</t>
  </si>
  <si>
    <t xml:space="preserve">1. Működési célú </t>
  </si>
  <si>
    <t xml:space="preserve">2.Felhalmozási célú </t>
  </si>
  <si>
    <t>2.1. Forgatási célú értékpapírok bevételei</t>
  </si>
  <si>
    <t>2.2. Befektetési célú értékpapírok bevételei</t>
  </si>
  <si>
    <t>IX.</t>
  </si>
  <si>
    <t>IX. Kötvények kibocsátásának bevételei</t>
  </si>
  <si>
    <t>1.1. Forgatási célú kötvények kibocsátása</t>
  </si>
  <si>
    <t>1.2. Befektetési célú kötvények kibocsátása</t>
  </si>
  <si>
    <t>2.1. Forgatási célú kötvények kibocsátása</t>
  </si>
  <si>
    <t>2.2. Befektetési célú kötvények kibocsátása</t>
  </si>
  <si>
    <t>X.</t>
  </si>
  <si>
    <t>X. Hitelek</t>
  </si>
  <si>
    <t>1. Működési célú hitel felvétel</t>
  </si>
  <si>
    <t xml:space="preserve">   1.1. Rövid lejáratú hitelek felvétele</t>
  </si>
  <si>
    <t xml:space="preserve">   1.2. Hosszúlejáratú hitelek felvétele</t>
  </si>
  <si>
    <t>2. Felhalmozási célú hitel felvétel</t>
  </si>
  <si>
    <t xml:space="preserve">   2.1. Rövid lejáratú hitelek felvétele</t>
  </si>
  <si>
    <t xml:space="preserve">   2.2. Hosszúlejáratú hitelek felvétele</t>
  </si>
  <si>
    <t>02</t>
  </si>
  <si>
    <t>Költségvetési bevételek összesen (01+02)</t>
  </si>
  <si>
    <t>Átfutó, függő, kiegyenlítő bevételek</t>
  </si>
  <si>
    <t>Költségvetési bevételi főösszeg összesen (01+02)</t>
  </si>
  <si>
    <t>Polgármesteri Hivatal és szakfeladatai</t>
  </si>
  <si>
    <t xml:space="preserve">1I. Önkormányzatok költségvetési támogatása </t>
  </si>
  <si>
    <t xml:space="preserve">I/2. Önkormányzat sajátos műk. bevételei </t>
  </si>
  <si>
    <t xml:space="preserve">III. Felhalmozási és tőkejellegű bevételek </t>
  </si>
  <si>
    <t>I. Személyi juttatások</t>
  </si>
  <si>
    <t>II. Munkaadókat terhelő járulék</t>
  </si>
  <si>
    <t>III. Dologi kiadások</t>
  </si>
  <si>
    <t>IV. Egyéb folyó kiadások</t>
  </si>
  <si>
    <t>VII. Garancia- és kezességváll. Kiadás</t>
  </si>
  <si>
    <t>VIII. Társadalom- és szociálpol. jutt.</t>
  </si>
  <si>
    <t>IX. Ellátottak pénzbeli juttatása</t>
  </si>
  <si>
    <t>XI. Tartalékok</t>
  </si>
  <si>
    <t>XII. Hiteltörlesztés kiadások</t>
  </si>
  <si>
    <t>IV. 2. Támogatásértékű felhalmozási bevételek</t>
  </si>
  <si>
    <t>V.2. Felhalmozási célú pénzeszk. átvétel államháztartáson kívülről</t>
  </si>
  <si>
    <t>VII.1. Előző évek előirányzat-maradványának, pénzmaradványának igénybevétele 1.2 Felhalmozási célra</t>
  </si>
  <si>
    <t>VII. 2. Előző évek vállalkozási maradvány igénybevétele  2.2 Felhalmozási célra</t>
  </si>
  <si>
    <t xml:space="preserve">VIII. Értékpapírok értékesítésének bevétele 2.Felhalmozási célú </t>
  </si>
  <si>
    <t xml:space="preserve">IX. Kötvények kibocsátásának bevételei 2.Felhalmozási célú </t>
  </si>
  <si>
    <t>X. Hitelek 2. Felhalmozási célú hitel felvétel</t>
  </si>
  <si>
    <t>V.Támogatásértékű műk.kiadás</t>
  </si>
  <si>
    <t>VI.Véglegesen átadott működési kiadásk</t>
  </si>
  <si>
    <t xml:space="preserve">Az önkormányzat és az általa alapított és irányított költségvetési szervek kiadásai </t>
  </si>
  <si>
    <t>Az önkormányzat és a  költségvetési szervek működési, fenntartási bevételi előirányzatait költségvetési</t>
  </si>
  <si>
    <t>szervenként, kiemelt előirányzatonként részletezve.</t>
  </si>
  <si>
    <t>Az önkormányzat és a  költségvetési szervek működési, fenntartási kiadási  előirányzatait költségvetési</t>
  </si>
  <si>
    <t>4. melléklet a …../…….(……..) önkormányzati határozathoz</t>
  </si>
  <si>
    <t xml:space="preserve"> kiemelt előirányzatonként részletezve.</t>
  </si>
  <si>
    <t xml:space="preserve">Az önkormányzat és a  költségvetési szervek működési, fenntartási bevételi előirányzatait </t>
  </si>
  <si>
    <t>Tarpa Nagyközség Önkormányzat</t>
  </si>
  <si>
    <t>Intézményfinanszírozások</t>
  </si>
  <si>
    <t>Felhalmozási célú intézményfinanszírozás</t>
  </si>
  <si>
    <t>Intézményfinanszírozás</t>
  </si>
  <si>
    <t xml:space="preserve">      Működési célú</t>
  </si>
  <si>
    <t xml:space="preserve">      Felhalmozási célú</t>
  </si>
  <si>
    <t>X. Intézményfinanszírozás</t>
  </si>
  <si>
    <t>Beruházás  megnevezése</t>
  </si>
  <si>
    <t>Teljes költség</t>
  </si>
  <si>
    <t>Kivitelezés kezdési és befejezési éve</t>
  </si>
  <si>
    <t>saját erő</t>
  </si>
  <si>
    <t>támogatás</t>
  </si>
  <si>
    <t>6=(2-4-5)</t>
  </si>
  <si>
    <t>Felújítás  megnevezése</t>
  </si>
  <si>
    <t>I. Felhalmozási kiadások feladatonként</t>
  </si>
  <si>
    <t>II. Felújítási kiadások feladatonként</t>
  </si>
  <si>
    <t>Módosított előirányzatok</t>
  </si>
  <si>
    <t>Teljesítés</t>
  </si>
  <si>
    <t xml:space="preserve">  2.1 Közhatalmi bevételek</t>
  </si>
  <si>
    <t>10. melléklet a …../…….(……..) önkormányzati rendelethez</t>
  </si>
  <si>
    <t>Többéves kihatással járó önkormányzati döntésen alapuló kötelezettségvállalások</t>
  </si>
  <si>
    <t>Sor-
szám</t>
  </si>
  <si>
    <t>Kötelezettség jogcíme</t>
  </si>
  <si>
    <t>Köt. váll.
 éve</t>
  </si>
  <si>
    <t>Kiadás vonzata évenként</t>
  </si>
  <si>
    <t>Összesen</t>
  </si>
  <si>
    <t>2013.</t>
  </si>
  <si>
    <t>9=(4+5+6+7+8)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</si>
  <si>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</si>
  <si>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</si>
  <si>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</si>
  <si>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</si>
  <si>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8.</t>
  </si>
  <si>
    <t>9.</t>
  </si>
  <si>
    <t>Felújítás feladatonként</t>
  </si>
  <si>
    <t>10.</t>
  </si>
  <si>
    <t>11.</t>
  </si>
  <si>
    <t>Összesen (1+4+7+9)</t>
  </si>
  <si>
    <t>2014.</t>
  </si>
  <si>
    <t>7. melléklet a …../…….(……..) önkormányzati rendelethez</t>
  </si>
  <si>
    <t>11. melléklet a …../…….(……..) önkormányzati rendelethez</t>
  </si>
  <si>
    <t xml:space="preserve">Az önkormányzat által felvett hitelek állománya </t>
  </si>
  <si>
    <t>Hitel jellege</t>
  </si>
  <si>
    <t>Felvétel
éve</t>
  </si>
  <si>
    <t xml:space="preserve">Lejárat 
éve </t>
  </si>
  <si>
    <t>Hitel állomány január 1-jén</t>
  </si>
  <si>
    <t xml:space="preserve">Működési célú </t>
  </si>
  <si>
    <t>Felhalmozási célú</t>
  </si>
  <si>
    <t>Összesen (1+6)</t>
  </si>
  <si>
    <t>8. melléklet a …../…….(……..) önkormányzati rendelethez</t>
  </si>
  <si>
    <t>12. melléklet a …../…….(……..) önkormányzati rendelethez</t>
  </si>
  <si>
    <t>Az önkormányzat által nyújtott hitelek, kölcsönök állománya.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</si>
  <si>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</si>
  <si>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</si>
  <si>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</si>
  <si>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</si>
  <si>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</si>
  <si>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</si>
  <si>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9. melléklet a …../…….(……..) önkormányzati rendelethez</t>
  </si>
  <si>
    <t>Az önkormányzat által adott közvetett támogatások kedvezmények</t>
  </si>
  <si>
    <t>Kedvezmény nélkül elérhető bevétel</t>
  </si>
  <si>
    <t>Kedvezmények összege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</si>
  <si>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</si>
  <si>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</si>
  <si>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</si>
  <si>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</si>
  <si>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</si>
  <si>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</si>
  <si>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</si>
  <si>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</si>
  <si>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</si>
  <si>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</si>
  <si>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</si>
  <si>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</si>
  <si>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</si>
  <si>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</si>
  <si>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</si>
  <si>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</si>
  <si>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</si>
  <si>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</si>
  <si>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Összesen:</t>
  </si>
  <si>
    <t>TARPA NAGYKÖZSÉG ÖNKORMÁNYZATA</t>
  </si>
  <si>
    <t>M e g n e v e z é s</t>
  </si>
  <si>
    <t>Előző évi       E Ft</t>
  </si>
  <si>
    <t>Tárgyévi      E Ft</t>
  </si>
  <si>
    <t>Változás   %-a</t>
  </si>
  <si>
    <t xml:space="preserve">  I. Immateriális javak</t>
  </si>
  <si>
    <t xml:space="preserve"> II. Tárgyi eszközök</t>
  </si>
  <si>
    <t>III. Befektetett pénzügyi eszközök</t>
  </si>
  <si>
    <t>IV. Üzemeltetésre, kezelésre átadott eszközök</t>
  </si>
  <si>
    <t>A. BEFEKTETETT ESZKÖZÖK ÖSSZESEN</t>
  </si>
  <si>
    <t xml:space="preserve">   I. Készletek</t>
  </si>
  <si>
    <t xml:space="preserve">  II. Követelések</t>
  </si>
  <si>
    <t xml:space="preserve"> III. Értékpapírok</t>
  </si>
  <si>
    <t xml:space="preserve"> IV. Pénzeszközök</t>
  </si>
  <si>
    <t xml:space="preserve">  V. Egyéb aktív pénzügyi elszámolások</t>
  </si>
  <si>
    <t>B. FORGÓESZKÖZÖK ÖSSZESEN</t>
  </si>
  <si>
    <t>ESZKÖZÖK ÖSSZESEN(A+B)</t>
  </si>
  <si>
    <t xml:space="preserve"> I.   Induló tőke</t>
  </si>
  <si>
    <t xml:space="preserve"> II. Tőkeváltozások</t>
  </si>
  <si>
    <t xml:space="preserve"> III. Értékelési tartalék</t>
  </si>
  <si>
    <t xml:space="preserve">  D. SAJÁT TŐKE ÖSSZESEN</t>
  </si>
  <si>
    <t xml:space="preserve"> I. Költségvetési tartalék</t>
  </si>
  <si>
    <t xml:space="preserve"> II. Eredmény tartalék </t>
  </si>
  <si>
    <t xml:space="preserve">  E. TARTALÉKOK ÖSSZESEN</t>
  </si>
  <si>
    <t xml:space="preserve">  I. Hosszú lejáratú kötelezettségek</t>
  </si>
  <si>
    <t xml:space="preserve"> II. Rövid lejáratú kötelezettségek</t>
  </si>
  <si>
    <t xml:space="preserve"> III. Egyéb passzív pénzügyi elszámolások</t>
  </si>
  <si>
    <t xml:space="preserve">  F. KÖTELEZETTSÉGEK ÖSSZESEN</t>
  </si>
  <si>
    <t>FORRÁSOK ÖSSZESEN (D+E+F)</t>
  </si>
  <si>
    <t>összesen</t>
  </si>
  <si>
    <t>EGYSZERŰSÍTETT PÉNZMARADVÁNY-KIMUTATÁS</t>
  </si>
  <si>
    <t>Auditálási eltérések                ( ± )</t>
  </si>
  <si>
    <t>Záró pénzkészlet</t>
  </si>
  <si>
    <t>Forgatási célú műveletek egyenlege</t>
  </si>
  <si>
    <t>Egyéb aktív és passzív pénzügyi elszámolások összevont záróegyenlege (±)</t>
  </si>
  <si>
    <t>Előző év(ek)ben képzett tartalékok maradványa ( - )</t>
  </si>
  <si>
    <t>Vállalkozási tevékenység pénzforgalmi eredménye ( - )</t>
  </si>
  <si>
    <t>Tárgyévi helyesbített pénzmaradvány ( 1 ± 2 - 3 - 4 )</t>
  </si>
  <si>
    <t>Finanszírozásból származó korrekciók ( ± )</t>
  </si>
  <si>
    <t>Pénzmaradványt terhelő elvonások ( ± )</t>
  </si>
  <si>
    <t>A vállalkozási tevékenység eredményéből alaptevékenység ellátására felhasznált összeg</t>
  </si>
  <si>
    <t>Költségvetési pénzmaradványt külön jogszabály alapján módosító tétel ( ± )</t>
  </si>
  <si>
    <t>Módosított pénzmaradvány ( 5 ± 6 ± 7 + 8 ± 9 )</t>
  </si>
  <si>
    <t>A 10. sorból 
   - az egészségbiztosítási alapból folyósított pénzmaradványa</t>
  </si>
  <si>
    <t xml:space="preserve">   - Kötelezettséggel terhelt pénzmaradvány</t>
  </si>
  <si>
    <t xml:space="preserve">   - Szabad pénzmaradvány</t>
  </si>
  <si>
    <t>2011 évi költségvetési beszámoló záró adatai</t>
  </si>
  <si>
    <t>2011 év auditált egyszerűsített beszámoló záró adatai</t>
  </si>
  <si>
    <t>Tarpa Nagyközség Önkormányzata</t>
  </si>
  <si>
    <t>2013 ÉV</t>
  </si>
  <si>
    <t>2013 költségvetési beszámoló záró adatai</t>
  </si>
  <si>
    <t>2013  auditált egyszerűsített beszámoló záró adatai</t>
  </si>
  <si>
    <t>Tarpai Óvoda, Bőlcsőde és Konyha</t>
  </si>
  <si>
    <t>Tarpa Közös  Polgármesteri Hivatala</t>
  </si>
  <si>
    <t>Vagyonmérleg 2013. december 31.</t>
  </si>
  <si>
    <t>2015.</t>
  </si>
  <si>
    <t>2015. után</t>
  </si>
  <si>
    <t>2013. elötti kifizetés</t>
  </si>
  <si>
    <t>2015
után</t>
  </si>
  <si>
    <t>2013. évi tervadatok</t>
  </si>
  <si>
    <t>2013. évi módosított előirányzat</t>
  </si>
  <si>
    <t>2013. évi teljesítés</t>
  </si>
  <si>
    <t>Az önkormányzat pénzügyi mérlege 2013 évre</t>
  </si>
  <si>
    <t>2013. évi teljesítés %</t>
  </si>
  <si>
    <t>1.1.Települési önkormányzatok működési támogatása</t>
  </si>
  <si>
    <t>1.2.1 Óvodapedagógusok, és és az óvodapedagógusok nevelő munkáját közvetlenül segítők bértámogatása</t>
  </si>
  <si>
    <t>1.2.2. Óvodaműködtetési támogatás</t>
  </si>
  <si>
    <t>1.3.1. Ingyenes és kedvezményes gyermekétkeztetés támogatása</t>
  </si>
  <si>
    <t>1.3.2. Egyéb jövedelempótló támogatások kiegészítése</t>
  </si>
  <si>
    <t>1.3.3. Hozzájárulás a pénzbeli szociális ellátásokhoz</t>
  </si>
  <si>
    <t>1.3.4. Egyes szociális és gyermekjóléti feladatok támogatása</t>
  </si>
  <si>
    <t>1.4. Könyvtári, közművelődési és múzeumi feladatok támogatása</t>
  </si>
  <si>
    <t>1.5. Központosított működési célú előirányzatok</t>
  </si>
  <si>
    <t>1.6. Működöképesség megörzését szolgáló kiegészítő támogatás</t>
  </si>
  <si>
    <t>1.7. Szerkezetátalakítási tartalék</t>
  </si>
  <si>
    <t>1.8. Egyéb működési célú központi támogatás</t>
  </si>
  <si>
    <t xml:space="preserve">
2013. évi teljesítés
</t>
  </si>
  <si>
    <t>Tarpa Közös Polgármesteri Hivatal</t>
  </si>
  <si>
    <t>Tarpa Óvoda, Bőlcsőde és Konyha</t>
  </si>
  <si>
    <t>2013. évi módosított előirányzatok összesen</t>
  </si>
  <si>
    <t>2013. évi teljesítés összesen</t>
  </si>
  <si>
    <t>sporttelep felújítás</t>
  </si>
  <si>
    <t>óvoda kazánház felújítás</t>
  </si>
  <si>
    <t>eü ház felújítás</t>
  </si>
  <si>
    <t>kazán startmunka</t>
  </si>
  <si>
    <t>számítástechnikai eszközök</t>
  </si>
  <si>
    <t>dombormű</t>
  </si>
  <si>
    <t>traktor</t>
  </si>
  <si>
    <t>start program eszközök</t>
  </si>
  <si>
    <t>földterület beszerzés</t>
  </si>
  <si>
    <t>1. melléklet a …../…….(……..) önkormányzati rendelethez</t>
  </si>
  <si>
    <t>2. melléklet a …../…….(……..) önkormányzati rendelethez</t>
  </si>
  <si>
    <t>3. melléklet a …../…….(……..) önkormányzati rendelethez</t>
  </si>
  <si>
    <t>4. melléklet a …../…….(……..) önkormányzati rendelethez</t>
  </si>
  <si>
    <t>5. melléklet a …../…….(……..) önkormányzati rendelethez</t>
  </si>
  <si>
    <t>6. melléklet a …../…….(……..)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</si>
</sst>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#,###__"/>
    <numFmt numFmtId="174" formatCode="#,##0.00__;\-#,##0.00__"/>
    <numFmt numFmtId="175" formatCode="#,###__;\-\ #,###__"/>
  </numFmts>
  <fonts count="5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1"/>
      <name val="Times New Roman CE"/>
      <family val="0"/>
    </font>
    <font>
      <sz val="7"/>
      <name val="Times New Roman CE"/>
      <family val="1"/>
    </font>
    <font>
      <b/>
      <i/>
      <sz val="12"/>
      <name val="Times New Roman CE"/>
      <family val="0"/>
    </font>
    <font>
      <i/>
      <sz val="9"/>
      <name val="Times New Roman CE"/>
      <family val="0"/>
    </font>
    <font>
      <sz val="8"/>
      <name val="Arial CE"/>
      <family val="0"/>
    </font>
    <font>
      <i/>
      <sz val="8"/>
      <name val="Arial CE"/>
      <family val="0"/>
    </font>
    <font>
      <sz val="10"/>
      <name val="Arial CE"/>
      <family val="0"/>
    </font>
    <font>
      <b/>
      <sz val="14"/>
      <name val="Times New Roman CE"/>
      <family val="0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  <fill>
      <patternFill patternType="darkHorizontal"/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7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centerContinuous" vertical="center"/>
    </xf>
    <xf numFmtId="0" fontId="2" fillId="0" borderId="0" xfId="56">
      <alignment/>
      <protection/>
    </xf>
    <xf numFmtId="0" fontId="0" fillId="0" borderId="0" xfId="56" applyFont="1">
      <alignment/>
      <protection/>
    </xf>
    <xf numFmtId="164" fontId="4" fillId="0" borderId="0" xfId="0" applyNumberFormat="1" applyFont="1" applyAlignment="1">
      <alignment horizontal="right" vertical="center"/>
    </xf>
    <xf numFmtId="164" fontId="3" fillId="0" borderId="10" xfId="0" applyNumberFormat="1" applyFont="1" applyBorder="1" applyAlignment="1">
      <alignment horizontal="centerContinuous" vertical="center" wrapText="1"/>
    </xf>
    <xf numFmtId="164" fontId="3" fillId="0" borderId="11" xfId="0" applyNumberFormat="1" applyFont="1" applyBorder="1" applyAlignment="1">
      <alignment horizontal="centerContinuous" vertical="center" wrapText="1"/>
    </xf>
    <xf numFmtId="164" fontId="3" fillId="0" borderId="12" xfId="0" applyNumberFormat="1" applyFont="1" applyBorder="1" applyAlignment="1">
      <alignment horizontal="centerContinuous" vertical="center" wrapText="1"/>
    </xf>
    <xf numFmtId="164" fontId="10" fillId="0" borderId="13" xfId="0" applyNumberFormat="1" applyFont="1" applyBorder="1" applyAlignment="1" applyProtection="1">
      <alignment vertical="center" wrapText="1"/>
      <protection locked="0"/>
    </xf>
    <xf numFmtId="164" fontId="10" fillId="0" borderId="14" xfId="0" applyNumberFormat="1" applyFont="1" applyBorder="1" applyAlignment="1" applyProtection="1">
      <alignment vertical="center" wrapText="1"/>
      <protection locked="0"/>
    </xf>
    <xf numFmtId="164" fontId="6" fillId="33" borderId="11" xfId="0" applyNumberFormat="1" applyFont="1" applyFill="1" applyBorder="1" applyAlignment="1">
      <alignment vertical="center" wrapText="1"/>
    </xf>
    <xf numFmtId="164" fontId="6" fillId="33" borderId="12" xfId="0" applyNumberFormat="1" applyFont="1" applyFill="1" applyBorder="1" applyAlignment="1">
      <alignment vertical="center" wrapText="1"/>
    </xf>
    <xf numFmtId="164" fontId="5" fillId="0" borderId="0" xfId="56" applyNumberFormat="1" applyFont="1" applyBorder="1" applyAlignment="1" applyProtection="1">
      <alignment horizontal="centerContinuous" vertical="center"/>
      <protection/>
    </xf>
    <xf numFmtId="164" fontId="5" fillId="0" borderId="15" xfId="56" applyNumberFormat="1" applyFont="1" applyBorder="1" applyAlignment="1" applyProtection="1">
      <alignment horizontal="centerContinuous" vertical="center"/>
      <protection/>
    </xf>
    <xf numFmtId="164" fontId="5" fillId="0" borderId="15" xfId="56" applyNumberFormat="1" applyFont="1" applyFill="1" applyBorder="1" applyAlignment="1" applyProtection="1">
      <alignment horizontal="centerContinuous" vertical="center"/>
      <protection/>
    </xf>
    <xf numFmtId="0" fontId="3" fillId="0" borderId="10" xfId="56" applyFont="1" applyBorder="1" applyAlignment="1" applyProtection="1">
      <alignment horizontal="center" vertical="center" wrapText="1"/>
      <protection/>
    </xf>
    <xf numFmtId="0" fontId="3" fillId="0" borderId="11" xfId="56" applyFont="1" applyBorder="1" applyAlignment="1" applyProtection="1">
      <alignment horizontal="center" vertical="center" wrapText="1"/>
      <protection/>
    </xf>
    <xf numFmtId="0" fontId="12" fillId="0" borderId="0" xfId="56" applyFont="1">
      <alignment/>
      <protection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center" vertical="center" wrapText="1"/>
      <protection/>
    </xf>
    <xf numFmtId="164" fontId="11" fillId="33" borderId="11" xfId="56" applyNumberFormat="1" applyFont="1" applyFill="1" applyBorder="1" applyAlignment="1" applyProtection="1">
      <alignment vertical="center" wrapText="1"/>
      <protection/>
    </xf>
    <xf numFmtId="0" fontId="12" fillId="0" borderId="14" xfId="56" applyFont="1" applyFill="1" applyBorder="1" applyAlignment="1" applyProtection="1">
      <alignment horizontal="left" vertical="center" wrapText="1" indent="1"/>
      <protection/>
    </xf>
    <xf numFmtId="164" fontId="12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14" xfId="56" applyNumberFormat="1" applyFont="1" applyFill="1" applyBorder="1" applyAlignment="1" applyProtection="1">
      <alignment vertical="center" wrapText="1"/>
      <protection locked="0"/>
    </xf>
    <xf numFmtId="0" fontId="13" fillId="0" borderId="14" xfId="56" applyFont="1" applyFill="1" applyBorder="1" applyAlignment="1" applyProtection="1">
      <alignment horizontal="left" vertical="center" wrapText="1" indent="1"/>
      <protection/>
    </xf>
    <xf numFmtId="0" fontId="13" fillId="0" borderId="14" xfId="56" applyFont="1" applyFill="1" applyBorder="1" applyAlignment="1" applyProtection="1">
      <alignment horizontal="left" vertical="center" wrapText="1" indent="1"/>
      <protection/>
    </xf>
    <xf numFmtId="0" fontId="11" fillId="33" borderId="10" xfId="56" applyFont="1" applyFill="1" applyBorder="1" applyAlignment="1" applyProtection="1">
      <alignment horizontal="left" vertical="center" wrapText="1" indent="1"/>
      <protection/>
    </xf>
    <xf numFmtId="49" fontId="12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20" xfId="56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Fill="1" applyBorder="1" applyAlignment="1" applyProtection="1">
      <alignment horizontal="left" vertical="center" wrapText="1" indent="1"/>
      <protection/>
    </xf>
    <xf numFmtId="0" fontId="11" fillId="0" borderId="10" xfId="56" applyFont="1" applyFill="1" applyBorder="1" applyAlignment="1" applyProtection="1">
      <alignment horizontal="left" vertical="center" wrapText="1" indent="1"/>
      <protection/>
    </xf>
    <xf numFmtId="0" fontId="11" fillId="0" borderId="11" xfId="56" applyFont="1" applyFill="1" applyBorder="1" applyAlignment="1" applyProtection="1">
      <alignment horizontal="left" vertical="center" wrapText="1" indent="1"/>
      <protection/>
    </xf>
    <xf numFmtId="0" fontId="12" fillId="0" borderId="14" xfId="56" applyFont="1" applyFill="1" applyBorder="1" applyAlignment="1" applyProtection="1">
      <alignment horizontal="left" vertical="center" wrapText="1" indent="2"/>
      <protection/>
    </xf>
    <xf numFmtId="164" fontId="6" fillId="0" borderId="10" xfId="0" applyNumberFormat="1" applyFont="1" applyFill="1" applyBorder="1" applyAlignment="1">
      <alignment horizontal="left" vertical="center" wrapText="1" indent="1"/>
    </xf>
    <xf numFmtId="0" fontId="0" fillId="0" borderId="14" xfId="56" applyFont="1" applyBorder="1">
      <alignment/>
      <protection/>
    </xf>
    <xf numFmtId="0" fontId="11" fillId="33" borderId="21" xfId="56" applyFont="1" applyFill="1" applyBorder="1" applyAlignment="1" applyProtection="1">
      <alignment horizontal="left" vertical="center" wrapText="1" indent="1"/>
      <protection/>
    </xf>
    <xf numFmtId="0" fontId="0" fillId="0" borderId="17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23" xfId="56" applyFont="1" applyBorder="1">
      <alignment/>
      <protection/>
    </xf>
    <xf numFmtId="0" fontId="12" fillId="0" borderId="22" xfId="56" applyFont="1" applyFill="1" applyBorder="1" applyAlignment="1" applyProtection="1">
      <alignment horizontal="left" vertical="center" wrapText="1" indent="1"/>
      <protection/>
    </xf>
    <xf numFmtId="0" fontId="12" fillId="0" borderId="24" xfId="56" applyFont="1" applyFill="1" applyBorder="1" applyAlignment="1" applyProtection="1">
      <alignment horizontal="left" vertical="center" wrapText="1" indent="1"/>
      <protection/>
    </xf>
    <xf numFmtId="0" fontId="12" fillId="0" borderId="23" xfId="56" applyFont="1" applyFill="1" applyBorder="1" applyAlignment="1" applyProtection="1">
      <alignment horizontal="left" vertical="center" wrapText="1" indent="1"/>
      <protection/>
    </xf>
    <xf numFmtId="0" fontId="12" fillId="0" borderId="23" xfId="56" applyFont="1" applyBorder="1" applyAlignment="1" applyProtection="1">
      <alignment horizontal="left" wrapText="1" indent="1"/>
      <protection/>
    </xf>
    <xf numFmtId="0" fontId="12" fillId="0" borderId="25" xfId="56" applyFont="1" applyBorder="1" applyAlignment="1" applyProtection="1">
      <alignment horizontal="left" wrapText="1" indent="1"/>
      <protection/>
    </xf>
    <xf numFmtId="0" fontId="12" fillId="0" borderId="25" xfId="56" applyFont="1" applyBorder="1" applyAlignment="1" applyProtection="1">
      <alignment horizontal="left" indent="1"/>
      <protection/>
    </xf>
    <xf numFmtId="0" fontId="11" fillId="33" borderId="26" xfId="56" applyFont="1" applyFill="1" applyBorder="1" applyAlignment="1" applyProtection="1">
      <alignment vertical="center" wrapText="1"/>
      <protection/>
    </xf>
    <xf numFmtId="0" fontId="12" fillId="0" borderId="25" xfId="56" applyFont="1" applyFill="1" applyBorder="1" applyAlignment="1" applyProtection="1">
      <alignment horizontal="left" vertical="center" wrapText="1" indent="1"/>
      <protection/>
    </xf>
    <xf numFmtId="0" fontId="12" fillId="0" borderId="27" xfId="56" applyFont="1" applyFill="1" applyBorder="1" applyAlignment="1" applyProtection="1">
      <alignment horizontal="left" vertical="center" wrapText="1" indent="1"/>
      <protection/>
    </xf>
    <xf numFmtId="0" fontId="11" fillId="33" borderId="28" xfId="56" applyFont="1" applyFill="1" applyBorder="1" applyAlignment="1" applyProtection="1">
      <alignment vertical="center" wrapText="1"/>
      <protection/>
    </xf>
    <xf numFmtId="0" fontId="11" fillId="33" borderId="29" xfId="56" applyFont="1" applyFill="1" applyBorder="1" applyAlignment="1" applyProtection="1">
      <alignment horizontal="left" vertical="center" wrapText="1" indent="1"/>
      <protection/>
    </xf>
    <xf numFmtId="164" fontId="11" fillId="33" borderId="10" xfId="56" applyNumberFormat="1" applyFont="1" applyFill="1" applyBorder="1" applyAlignment="1" applyProtection="1">
      <alignment vertical="center" wrapText="1"/>
      <protection/>
    </xf>
    <xf numFmtId="49" fontId="12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1" fillId="33" borderId="29" xfId="56" applyFont="1" applyFill="1" applyBorder="1" applyAlignment="1" applyProtection="1">
      <alignment vertical="center" wrapText="1"/>
      <protection/>
    </xf>
    <xf numFmtId="0" fontId="11" fillId="33" borderId="21" xfId="56" applyFont="1" applyFill="1" applyBorder="1" applyAlignment="1" applyProtection="1">
      <alignment vertical="center" wrapText="1"/>
      <protection/>
    </xf>
    <xf numFmtId="0" fontId="11" fillId="33" borderId="28" xfId="56" applyFont="1" applyFill="1" applyBorder="1" applyAlignment="1" applyProtection="1">
      <alignment horizontal="left" vertical="center" wrapText="1" indent="1"/>
      <protection/>
    </xf>
    <xf numFmtId="0" fontId="12" fillId="0" borderId="22" xfId="56" applyFont="1" applyBorder="1">
      <alignment/>
      <protection/>
    </xf>
    <xf numFmtId="164" fontId="10" fillId="0" borderId="30" xfId="0" applyNumberFormat="1" applyFont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Border="1" applyAlignment="1" applyProtection="1">
      <alignment vertical="center" wrapText="1"/>
      <protection locked="0"/>
    </xf>
    <xf numFmtId="164" fontId="10" fillId="0" borderId="31" xfId="0" applyNumberFormat="1" applyFont="1" applyBorder="1" applyAlignment="1" applyProtection="1">
      <alignment vertical="center" wrapText="1"/>
      <protection locked="0"/>
    </xf>
    <xf numFmtId="1" fontId="11" fillId="33" borderId="12" xfId="56" applyNumberFormat="1" applyFont="1" applyFill="1" applyBorder="1" applyAlignment="1" applyProtection="1">
      <alignment vertical="center" wrapText="1"/>
      <protection/>
    </xf>
    <xf numFmtId="1" fontId="11" fillId="34" borderId="32" xfId="56" applyNumberFormat="1" applyFont="1" applyFill="1" applyBorder="1" applyAlignment="1" applyProtection="1">
      <alignment vertical="center" wrapText="1"/>
      <protection/>
    </xf>
    <xf numFmtId="1" fontId="11" fillId="34" borderId="33" xfId="56" applyNumberFormat="1" applyFont="1" applyFill="1" applyBorder="1" applyAlignment="1" applyProtection="1">
      <alignment vertical="center" wrapText="1"/>
      <protection/>
    </xf>
    <xf numFmtId="1" fontId="11" fillId="34" borderId="34" xfId="56" applyNumberFormat="1" applyFont="1" applyFill="1" applyBorder="1" applyAlignment="1" applyProtection="1">
      <alignment vertical="center" wrapText="1"/>
      <protection/>
    </xf>
    <xf numFmtId="1" fontId="11" fillId="34" borderId="35" xfId="56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64" fontId="10" fillId="0" borderId="36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7" xfId="0" applyNumberFormat="1" applyFont="1" applyBorder="1" applyAlignment="1" applyProtection="1">
      <alignment horizontal="left" vertical="center" wrapText="1" indent="1"/>
      <protection locked="0"/>
    </xf>
    <xf numFmtId="164" fontId="6" fillId="0" borderId="28" xfId="0" applyNumberFormat="1" applyFont="1" applyFill="1" applyBorder="1" applyAlignment="1">
      <alignment horizontal="left" vertical="center" wrapText="1" indent="1"/>
    </xf>
    <xf numFmtId="164" fontId="12" fillId="0" borderId="38" xfId="56" applyNumberFormat="1" applyFont="1" applyFill="1" applyBorder="1" applyAlignment="1" applyProtection="1">
      <alignment vertical="center" wrapText="1"/>
      <protection locked="0"/>
    </xf>
    <xf numFmtId="164" fontId="12" fillId="0" borderId="39" xfId="56" applyNumberFormat="1" applyFont="1" applyFill="1" applyBorder="1" applyAlignment="1" applyProtection="1">
      <alignment vertical="center" wrapText="1"/>
      <protection locked="0"/>
    </xf>
    <xf numFmtId="164" fontId="12" fillId="0" borderId="33" xfId="56" applyNumberFormat="1" applyFont="1" applyFill="1" applyBorder="1" applyAlignment="1" applyProtection="1">
      <alignment vertical="center" wrapText="1"/>
      <protection locked="0"/>
    </xf>
    <xf numFmtId="0" fontId="11" fillId="0" borderId="40" xfId="56" applyFont="1" applyBorder="1" applyAlignment="1" applyProtection="1">
      <alignment horizontal="center" vertical="center" wrapText="1"/>
      <protection/>
    </xf>
    <xf numFmtId="0" fontId="11" fillId="0" borderId="41" xfId="56" applyFont="1" applyBorder="1" applyAlignment="1" applyProtection="1">
      <alignment horizontal="center" vertical="center" wrapText="1"/>
      <protection/>
    </xf>
    <xf numFmtId="0" fontId="11" fillId="0" borderId="14" xfId="56" applyFont="1" applyFill="1" applyBorder="1" applyAlignment="1" applyProtection="1">
      <alignment horizontal="left" vertical="center" wrapText="1" indent="1"/>
      <protection/>
    </xf>
    <xf numFmtId="164" fontId="11" fillId="33" borderId="14" xfId="56" applyNumberFormat="1" applyFont="1" applyFill="1" applyBorder="1" applyAlignment="1" applyProtection="1">
      <alignment horizontal="right" vertical="center" wrapText="1"/>
      <protection/>
    </xf>
    <xf numFmtId="49" fontId="12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4" xfId="56" applyFont="1" applyFill="1" applyBorder="1" applyAlignment="1" applyProtection="1">
      <alignment horizontal="left" wrapText="1" indent="1"/>
      <protection/>
    </xf>
    <xf numFmtId="164" fontId="12" fillId="35" borderId="14" xfId="56" applyNumberFormat="1" applyFont="1" applyFill="1" applyBorder="1" applyAlignment="1" applyProtection="1">
      <alignment horizontal="right" vertical="center" wrapText="1"/>
      <protection/>
    </xf>
    <xf numFmtId="49" fontId="11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4" xfId="56" applyFont="1" applyFill="1" applyBorder="1" applyAlignment="1" applyProtection="1">
      <alignment horizontal="left" vertical="center" wrapText="1" indent="2"/>
      <protection/>
    </xf>
    <xf numFmtId="164" fontId="12" fillId="33" borderId="14" xfId="56" applyNumberFormat="1" applyFont="1" applyFill="1" applyBorder="1" applyAlignment="1" applyProtection="1">
      <alignment horizontal="right" vertical="center" wrapText="1"/>
      <protection/>
    </xf>
    <xf numFmtId="49" fontId="11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4" xfId="56" applyFont="1" applyFill="1" applyBorder="1" applyAlignment="1" applyProtection="1">
      <alignment horizontal="left" vertical="center" wrapText="1" indent="1"/>
      <protection/>
    </xf>
    <xf numFmtId="0" fontId="14" fillId="0" borderId="14" xfId="56" applyFont="1" applyFill="1" applyBorder="1" applyAlignment="1" applyProtection="1">
      <alignment horizontal="left" vertical="center" wrapText="1" indent="1"/>
      <protection/>
    </xf>
    <xf numFmtId="164" fontId="11" fillId="33" borderId="14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14" xfId="56" applyFont="1" applyBorder="1">
      <alignment/>
      <protection/>
    </xf>
    <xf numFmtId="16" fontId="12" fillId="0" borderId="14" xfId="56" applyNumberFormat="1" applyFont="1" applyBorder="1">
      <alignment/>
      <protection/>
    </xf>
    <xf numFmtId="0" fontId="11" fillId="0" borderId="13" xfId="56" applyFont="1" applyFill="1" applyBorder="1" applyAlignment="1" applyProtection="1">
      <alignment horizontal="left" vertical="center" wrapText="1" indent="1"/>
      <protection/>
    </xf>
    <xf numFmtId="164" fontId="11" fillId="33" borderId="11" xfId="56" applyNumberFormat="1" applyFont="1" applyFill="1" applyBorder="1" applyAlignment="1" applyProtection="1">
      <alignment horizontal="right" vertical="center" wrapText="1"/>
      <protection/>
    </xf>
    <xf numFmtId="164" fontId="11" fillId="35" borderId="13" xfId="56" applyNumberFormat="1" applyFont="1" applyFill="1" applyBorder="1" applyAlignment="1" applyProtection="1">
      <alignment horizontal="right" vertical="center" wrapText="1"/>
      <protection locked="0"/>
    </xf>
    <xf numFmtId="164" fontId="11" fillId="35" borderId="14" xfId="56" applyNumberFormat="1" applyFont="1" applyFill="1" applyBorder="1" applyAlignment="1" applyProtection="1">
      <alignment horizontal="right" vertical="center" wrapText="1"/>
      <protection/>
    </xf>
    <xf numFmtId="164" fontId="13" fillId="33" borderId="14" xfId="56" applyNumberFormat="1" applyFont="1" applyFill="1" applyBorder="1" applyAlignment="1" applyProtection="1">
      <alignment horizontal="right" vertical="center" wrapText="1"/>
      <protection locked="0"/>
    </xf>
    <xf numFmtId="164" fontId="13" fillId="35" borderId="14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14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14" xfId="56" applyNumberFormat="1" applyFont="1" applyFill="1" applyBorder="1" applyAlignment="1" applyProtection="1">
      <alignment horizontal="right" vertical="center" wrapText="1"/>
      <protection locked="0"/>
    </xf>
    <xf numFmtId="0" fontId="12" fillId="35" borderId="14" xfId="56" applyFont="1" applyFill="1" applyBorder="1">
      <alignment/>
      <protection/>
    </xf>
    <xf numFmtId="164" fontId="12" fillId="33" borderId="14" xfId="56" applyNumberFormat="1" applyFont="1" applyFill="1" applyBorder="1">
      <alignment/>
      <protection/>
    </xf>
    <xf numFmtId="0" fontId="11" fillId="0" borderId="14" xfId="56" applyFont="1" applyBorder="1">
      <alignment/>
      <protection/>
    </xf>
    <xf numFmtId="164" fontId="11" fillId="33" borderId="41" xfId="56" applyNumberFormat="1" applyFont="1" applyFill="1" applyBorder="1" applyAlignment="1" applyProtection="1">
      <alignment vertical="center" wrapText="1"/>
      <protection/>
    </xf>
    <xf numFmtId="164" fontId="11" fillId="33" borderId="14" xfId="56" applyNumberFormat="1" applyFont="1" applyFill="1" applyBorder="1" applyAlignment="1" applyProtection="1">
      <alignment vertical="center" wrapText="1"/>
      <protection/>
    </xf>
    <xf numFmtId="164" fontId="11" fillId="33" borderId="14" xfId="56" applyNumberFormat="1" applyFont="1" applyFill="1" applyBorder="1" applyAlignment="1" applyProtection="1">
      <alignment vertical="center" wrapText="1"/>
      <protection locked="0"/>
    </xf>
    <xf numFmtId="164" fontId="12" fillId="34" borderId="38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17" xfId="56" applyNumberFormat="1" applyFont="1" applyFill="1" applyBorder="1" applyAlignment="1" applyProtection="1">
      <alignment vertical="center" wrapText="1"/>
      <protection locked="0"/>
    </xf>
    <xf numFmtId="164" fontId="10" fillId="0" borderId="42" xfId="0" applyNumberFormat="1" applyFont="1" applyBorder="1" applyAlignment="1" applyProtection="1">
      <alignment horizontal="left" vertical="center" wrapText="1" indent="1"/>
      <protection/>
    </xf>
    <xf numFmtId="164" fontId="10" fillId="0" borderId="36" xfId="0" applyNumberFormat="1" applyFont="1" applyBorder="1" applyAlignment="1" applyProtection="1">
      <alignment horizontal="left" vertical="center" wrapText="1" indent="1"/>
      <protection/>
    </xf>
    <xf numFmtId="164" fontId="10" fillId="0" borderId="43" xfId="0" applyNumberFormat="1" applyFont="1" applyBorder="1" applyAlignment="1" applyProtection="1">
      <alignment vertical="center" wrapText="1"/>
      <protection locked="0"/>
    </xf>
    <xf numFmtId="164" fontId="10" fillId="0" borderId="14" xfId="0" applyNumberFormat="1" applyFont="1" applyBorder="1" applyAlignment="1" applyProtection="1">
      <alignment vertical="center" wrapText="1"/>
      <protection locked="0"/>
    </xf>
    <xf numFmtId="3" fontId="10" fillId="0" borderId="33" xfId="0" applyNumberFormat="1" applyFont="1" applyBorder="1" applyAlignment="1" applyProtection="1">
      <alignment vertical="center" wrapText="1"/>
      <protection locked="0"/>
    </xf>
    <xf numFmtId="164" fontId="10" fillId="0" borderId="44" xfId="0" applyNumberFormat="1" applyFont="1" applyBorder="1" applyAlignment="1" applyProtection="1">
      <alignment vertical="center" wrapText="1"/>
      <protection locked="0"/>
    </xf>
    <xf numFmtId="0" fontId="12" fillId="0" borderId="30" xfId="56" applyFont="1" applyFill="1" applyBorder="1" applyAlignment="1" applyProtection="1">
      <alignment horizontal="left" vertical="center" wrapText="1" indent="1"/>
      <protection/>
    </xf>
    <xf numFmtId="0" fontId="13" fillId="0" borderId="30" xfId="56" applyFont="1" applyFill="1" applyBorder="1" applyAlignment="1" applyProtection="1">
      <alignment horizontal="left" vertical="center" wrapText="1" indent="1"/>
      <protection/>
    </xf>
    <xf numFmtId="0" fontId="13" fillId="0" borderId="30" xfId="56" applyFont="1" applyFill="1" applyBorder="1" applyAlignment="1" applyProtection="1">
      <alignment horizontal="left" vertical="center" wrapText="1" indent="1"/>
      <protection/>
    </xf>
    <xf numFmtId="0" fontId="12" fillId="0" borderId="30" xfId="56" applyFont="1" applyFill="1" applyBorder="1" applyAlignment="1" applyProtection="1">
      <alignment horizontal="left" vertical="center" wrapText="1" indent="1"/>
      <protection/>
    </xf>
    <xf numFmtId="164" fontId="10" fillId="0" borderId="30" xfId="0" applyNumberFormat="1" applyFont="1" applyBorder="1" applyAlignment="1" applyProtection="1">
      <alignment horizontal="left" vertical="center" wrapText="1" indent="1"/>
      <protection/>
    </xf>
    <xf numFmtId="164" fontId="10" fillId="0" borderId="45" xfId="0" applyNumberFormat="1" applyFont="1" applyBorder="1" applyAlignment="1" applyProtection="1">
      <alignment horizontal="left" vertical="center" wrapText="1" indent="1"/>
      <protection/>
    </xf>
    <xf numFmtId="164" fontId="6" fillId="33" borderId="46" xfId="0" applyNumberFormat="1" applyFont="1" applyFill="1" applyBorder="1" applyAlignment="1">
      <alignment vertical="center" wrapText="1"/>
    </xf>
    <xf numFmtId="0" fontId="12" fillId="0" borderId="47" xfId="56" applyFont="1" applyFill="1" applyBorder="1" applyAlignment="1" applyProtection="1">
      <alignment horizontal="left" vertical="center" wrapText="1" indent="1"/>
      <protection/>
    </xf>
    <xf numFmtId="164" fontId="6" fillId="0" borderId="48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164" fontId="11" fillId="34" borderId="14" xfId="56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1" fontId="11" fillId="34" borderId="14" xfId="56" applyNumberFormat="1" applyFont="1" applyFill="1" applyBorder="1" applyAlignment="1" applyProtection="1">
      <alignment vertical="center" wrapText="1"/>
      <protection/>
    </xf>
    <xf numFmtId="164" fontId="12" fillId="0" borderId="20" xfId="56" applyNumberFormat="1" applyFont="1" applyFill="1" applyBorder="1" applyAlignment="1" applyProtection="1">
      <alignment vertical="center" wrapText="1"/>
      <protection locked="0"/>
    </xf>
    <xf numFmtId="1" fontId="11" fillId="34" borderId="17" xfId="56" applyNumberFormat="1" applyFont="1" applyFill="1" applyBorder="1" applyAlignment="1" applyProtection="1">
      <alignment vertical="center" wrapText="1"/>
      <protection/>
    </xf>
    <xf numFmtId="1" fontId="11" fillId="34" borderId="43" xfId="56" applyNumberFormat="1" applyFont="1" applyFill="1" applyBorder="1" applyAlignment="1" applyProtection="1">
      <alignment vertical="center" wrapText="1"/>
      <protection/>
    </xf>
    <xf numFmtId="1" fontId="11" fillId="34" borderId="31" xfId="56" applyNumberFormat="1" applyFont="1" applyFill="1" applyBorder="1" applyAlignment="1" applyProtection="1">
      <alignment vertical="center" wrapText="1"/>
      <protection/>
    </xf>
    <xf numFmtId="1" fontId="11" fillId="34" borderId="49" xfId="56" applyNumberFormat="1" applyFont="1" applyFill="1" applyBorder="1" applyAlignment="1" applyProtection="1">
      <alignment vertical="center" wrapText="1"/>
      <protection/>
    </xf>
    <xf numFmtId="10" fontId="11" fillId="33" borderId="11" xfId="56" applyNumberFormat="1" applyFont="1" applyFill="1" applyBorder="1" applyAlignment="1" applyProtection="1">
      <alignment horizontal="right" vertical="center" wrapText="1"/>
      <protection/>
    </xf>
    <xf numFmtId="10" fontId="11" fillId="33" borderId="41" xfId="56" applyNumberFormat="1" applyFont="1" applyFill="1" applyBorder="1" applyAlignment="1" applyProtection="1">
      <alignment horizontal="right" vertical="center" wrapText="1"/>
      <protection/>
    </xf>
    <xf numFmtId="10" fontId="11" fillId="33" borderId="14" xfId="56" applyNumberFormat="1" applyFont="1" applyFill="1" applyBorder="1" applyAlignment="1" applyProtection="1">
      <alignment horizontal="right" vertical="center" wrapText="1"/>
      <protection/>
    </xf>
    <xf numFmtId="10" fontId="11" fillId="33" borderId="11" xfId="56" applyNumberFormat="1" applyFont="1" applyFill="1" applyBorder="1" applyAlignment="1" applyProtection="1">
      <alignment vertical="center" wrapText="1"/>
      <protection/>
    </xf>
    <xf numFmtId="10" fontId="12" fillId="0" borderId="39" xfId="56" applyNumberFormat="1" applyFont="1" applyFill="1" applyBorder="1" applyAlignment="1" applyProtection="1">
      <alignment vertical="center" wrapText="1"/>
      <protection locked="0"/>
    </xf>
    <xf numFmtId="10" fontId="11" fillId="33" borderId="41" xfId="56" applyNumberFormat="1" applyFont="1" applyFill="1" applyBorder="1" applyAlignment="1" applyProtection="1">
      <alignment vertical="center" wrapText="1"/>
      <protection/>
    </xf>
    <xf numFmtId="164" fontId="11" fillId="33" borderId="50" xfId="56" applyNumberFormat="1" applyFont="1" applyFill="1" applyBorder="1" applyAlignment="1" applyProtection="1">
      <alignment vertical="center" wrapText="1"/>
      <protection/>
    </xf>
    <xf numFmtId="10" fontId="12" fillId="0" borderId="33" xfId="56" applyNumberFormat="1" applyFont="1" applyFill="1" applyBorder="1" applyAlignment="1" applyProtection="1">
      <alignment vertical="center" wrapText="1"/>
      <protection locked="0"/>
    </xf>
    <xf numFmtId="9" fontId="11" fillId="34" borderId="32" xfId="56" applyNumberFormat="1" applyFont="1" applyFill="1" applyBorder="1" applyAlignment="1" applyProtection="1">
      <alignment vertical="center" wrapText="1"/>
      <protection/>
    </xf>
    <xf numFmtId="0" fontId="11" fillId="0" borderId="51" xfId="56" applyFont="1" applyBorder="1" applyAlignment="1" applyProtection="1">
      <alignment horizontal="center" vertical="center" wrapText="1"/>
      <protection/>
    </xf>
    <xf numFmtId="164" fontId="10" fillId="0" borderId="24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left" vertical="center" wrapText="1" indent="1"/>
    </xf>
    <xf numFmtId="164" fontId="10" fillId="0" borderId="52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left" vertical="center" wrapText="1" indent="1"/>
      <protection locked="0"/>
    </xf>
    <xf numFmtId="10" fontId="12" fillId="0" borderId="33" xfId="56" applyNumberFormat="1" applyFont="1" applyFill="1" applyBorder="1" applyAlignment="1" applyProtection="1">
      <alignment horizontal="right" vertical="center" wrapText="1"/>
      <protection locked="0"/>
    </xf>
    <xf numFmtId="49" fontId="12" fillId="0" borderId="44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53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54" xfId="56" applyNumberFormat="1" applyFont="1" applyFill="1" applyBorder="1" applyAlignment="1" applyProtection="1">
      <alignment horizontal="left" vertical="center" wrapText="1" indent="1"/>
      <protection/>
    </xf>
    <xf numFmtId="49" fontId="12" fillId="0" borderId="55" xfId="56" applyNumberFormat="1" applyFont="1" applyFill="1" applyBorder="1" applyAlignment="1" applyProtection="1">
      <alignment horizontal="left" vertical="center" wrapText="1" indent="1"/>
      <protection/>
    </xf>
    <xf numFmtId="0" fontId="11" fillId="33" borderId="56" xfId="56" applyFont="1" applyFill="1" applyBorder="1" applyAlignment="1" applyProtection="1">
      <alignment horizontal="left" vertical="center" wrapText="1" indent="1"/>
      <protection/>
    </xf>
    <xf numFmtId="49" fontId="12" fillId="0" borderId="15" xfId="56" applyNumberFormat="1" applyFont="1" applyFill="1" applyBorder="1" applyAlignment="1" applyProtection="1">
      <alignment horizontal="left" vertical="center" wrapText="1" indent="1"/>
      <protection/>
    </xf>
    <xf numFmtId="0" fontId="11" fillId="33" borderId="15" xfId="56" applyFont="1" applyFill="1" applyBorder="1" applyAlignment="1" applyProtection="1">
      <alignment horizontal="left" vertical="center" wrapText="1" indent="1"/>
      <protection/>
    </xf>
    <xf numFmtId="0" fontId="11" fillId="33" borderId="57" xfId="56" applyFont="1" applyFill="1" applyBorder="1" applyAlignment="1" applyProtection="1">
      <alignment horizontal="left" vertical="center" wrapText="1" indent="1"/>
      <protection/>
    </xf>
    <xf numFmtId="0" fontId="11" fillId="33" borderId="46" xfId="56" applyFont="1" applyFill="1" applyBorder="1" applyAlignment="1" applyProtection="1">
      <alignment horizontal="left" vertical="center" wrapText="1" indent="1"/>
      <protection/>
    </xf>
    <xf numFmtId="0" fontId="0" fillId="0" borderId="44" xfId="56" applyFont="1" applyBorder="1">
      <alignment/>
      <protection/>
    </xf>
    <xf numFmtId="0" fontId="0" fillId="0" borderId="53" xfId="56" applyFont="1" applyBorder="1">
      <alignment/>
      <protection/>
    </xf>
    <xf numFmtId="0" fontId="11" fillId="34" borderId="44" xfId="56" applyFont="1" applyFill="1" applyBorder="1" applyAlignment="1" applyProtection="1">
      <alignment horizontal="left" vertical="center" wrapText="1" indent="1"/>
      <protection/>
    </xf>
    <xf numFmtId="0" fontId="0" fillId="0" borderId="44" xfId="0" applyBorder="1" applyAlignment="1">
      <alignment vertical="center" wrapText="1"/>
    </xf>
    <xf numFmtId="10" fontId="11" fillId="33" borderId="58" xfId="56" applyNumberFormat="1" applyFont="1" applyFill="1" applyBorder="1" applyAlignment="1" applyProtection="1">
      <alignment horizontal="right" vertical="center" wrapText="1"/>
      <protection/>
    </xf>
    <xf numFmtId="0" fontId="11" fillId="0" borderId="25" xfId="56" applyFont="1" applyFill="1" applyBorder="1" applyAlignment="1" applyProtection="1">
      <alignment horizontal="left" vertical="center" wrapText="1" indent="1"/>
      <protection/>
    </xf>
    <xf numFmtId="0" fontId="11" fillId="0" borderId="22" xfId="56" applyFont="1" applyFill="1" applyBorder="1" applyAlignment="1" applyProtection="1">
      <alignment horizontal="left" vertical="center" wrapText="1" indent="1"/>
      <protection/>
    </xf>
    <xf numFmtId="0" fontId="12" fillId="0" borderId="22" xfId="56" applyFont="1" applyFill="1" applyBorder="1" applyAlignment="1" applyProtection="1">
      <alignment horizontal="left" wrapText="1" indent="1"/>
      <protection/>
    </xf>
    <xf numFmtId="0" fontId="13" fillId="0" borderId="22" xfId="56" applyFont="1" applyFill="1" applyBorder="1" applyAlignment="1" applyProtection="1">
      <alignment horizontal="left" vertical="center" wrapText="1" indent="1"/>
      <protection/>
    </xf>
    <xf numFmtId="0" fontId="12" fillId="0" borderId="22" xfId="56" applyFont="1" applyFill="1" applyBorder="1" applyAlignment="1" applyProtection="1">
      <alignment horizontal="left" vertical="center" wrapText="1" indent="2"/>
      <protection/>
    </xf>
    <xf numFmtId="0" fontId="11" fillId="0" borderId="22" xfId="56" applyFont="1" applyFill="1" applyBorder="1" applyAlignment="1" applyProtection="1">
      <alignment horizontal="left" vertical="center" wrapText="1" indent="2"/>
      <protection/>
    </xf>
    <xf numFmtId="0" fontId="13" fillId="0" borderId="22" xfId="56" applyFont="1" applyFill="1" applyBorder="1" applyAlignment="1" applyProtection="1">
      <alignment horizontal="left" vertical="center" wrapText="1" indent="1"/>
      <protection/>
    </xf>
    <xf numFmtId="0" fontId="6" fillId="0" borderId="22" xfId="56" applyFont="1" applyFill="1" applyBorder="1" applyAlignment="1" applyProtection="1">
      <alignment horizontal="left" vertical="center" wrapText="1" indent="1"/>
      <protection/>
    </xf>
    <xf numFmtId="0" fontId="14" fillId="0" borderId="22" xfId="56" applyFont="1" applyFill="1" applyBorder="1" applyAlignment="1" applyProtection="1">
      <alignment horizontal="left" vertical="center" wrapText="1" indent="1"/>
      <protection/>
    </xf>
    <xf numFmtId="16" fontId="12" fillId="0" borderId="22" xfId="56" applyNumberFormat="1" applyFont="1" applyBorder="1">
      <alignment/>
      <protection/>
    </xf>
    <xf numFmtId="0" fontId="12" fillId="0" borderId="22" xfId="56" applyFont="1" applyBorder="1">
      <alignment/>
      <protection/>
    </xf>
    <xf numFmtId="0" fontId="11" fillId="0" borderId="22" xfId="56" applyFont="1" applyBorder="1">
      <alignment/>
      <protection/>
    </xf>
    <xf numFmtId="49" fontId="12" fillId="0" borderId="59" xfId="56" applyNumberFormat="1" applyFont="1" applyFill="1" applyBorder="1" applyAlignment="1" applyProtection="1">
      <alignment horizontal="left" vertical="center" wrapText="1" indent="1"/>
      <protection/>
    </xf>
    <xf numFmtId="164" fontId="11" fillId="35" borderId="17" xfId="56" applyNumberFormat="1" applyFont="1" applyFill="1" applyBorder="1" applyAlignment="1" applyProtection="1">
      <alignment horizontal="right" vertical="center" wrapText="1"/>
      <protection/>
    </xf>
    <xf numFmtId="10" fontId="11" fillId="33" borderId="33" xfId="56" applyNumberFormat="1" applyFont="1" applyFill="1" applyBorder="1" applyAlignment="1" applyProtection="1">
      <alignment horizontal="right" vertical="center" wrapText="1"/>
      <protection/>
    </xf>
    <xf numFmtId="164" fontId="12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17" xfId="56" applyNumberFormat="1" applyFont="1" applyFill="1" applyBorder="1" applyAlignment="1" applyProtection="1">
      <alignment horizontal="right" vertical="center" wrapText="1"/>
      <protection/>
    </xf>
    <xf numFmtId="164" fontId="12" fillId="35" borderId="17" xfId="56" applyNumberFormat="1" applyFont="1" applyFill="1" applyBorder="1" applyAlignment="1" applyProtection="1">
      <alignment horizontal="right" vertical="center" wrapText="1"/>
      <protection/>
    </xf>
    <xf numFmtId="164" fontId="13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3" fillId="33" borderId="17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17" xfId="56" applyNumberFormat="1" applyFont="1" applyFill="1" applyBorder="1" applyAlignment="1" applyProtection="1">
      <alignment horizontal="right" vertical="center" wrapText="1"/>
      <protection/>
    </xf>
    <xf numFmtId="164" fontId="13" fillId="35" borderId="17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17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17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17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17" xfId="56" applyFont="1" applyBorder="1">
      <alignment/>
      <protection/>
    </xf>
    <xf numFmtId="0" fontId="12" fillId="35" borderId="17" xfId="56" applyFont="1" applyFill="1" applyBorder="1">
      <alignment/>
      <protection/>
    </xf>
    <xf numFmtId="164" fontId="12" fillId="33" borderId="17" xfId="56" applyNumberFormat="1" applyFont="1" applyFill="1" applyBorder="1">
      <alignment/>
      <protection/>
    </xf>
    <xf numFmtId="164" fontId="12" fillId="33" borderId="43" xfId="56" applyNumberFormat="1" applyFont="1" applyFill="1" applyBorder="1">
      <alignment/>
      <protection/>
    </xf>
    <xf numFmtId="164" fontId="11" fillId="33" borderId="10" xfId="56" applyNumberFormat="1" applyFont="1" applyFill="1" applyBorder="1" applyAlignment="1" applyProtection="1">
      <alignment horizontal="right" vertical="center" wrapText="1"/>
      <protection/>
    </xf>
    <xf numFmtId="164" fontId="11" fillId="35" borderId="33" xfId="56" applyNumberFormat="1" applyFont="1" applyFill="1" applyBorder="1" applyAlignment="1" applyProtection="1">
      <alignment horizontal="right" vertical="center" wrapText="1"/>
      <protection/>
    </xf>
    <xf numFmtId="164" fontId="11" fillId="33" borderId="33" xfId="56" applyNumberFormat="1" applyFont="1" applyFill="1" applyBorder="1" applyAlignment="1" applyProtection="1">
      <alignment horizontal="right" vertical="center" wrapText="1"/>
      <protection/>
    </xf>
    <xf numFmtId="164" fontId="13" fillId="33" borderId="33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33" xfId="56" applyNumberFormat="1" applyFont="1" applyFill="1" applyBorder="1" applyAlignment="1" applyProtection="1">
      <alignment horizontal="right" vertical="center" wrapText="1"/>
      <protection/>
    </xf>
    <xf numFmtId="164" fontId="11" fillId="35" borderId="18" xfId="56" applyNumberFormat="1" applyFont="1" applyFill="1" applyBorder="1" applyAlignment="1" applyProtection="1">
      <alignment horizontal="right" vertical="center" wrapText="1"/>
      <protection locked="0"/>
    </xf>
    <xf numFmtId="164" fontId="11" fillId="35" borderId="32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33" xfId="56" applyNumberFormat="1" applyFont="1" applyFill="1" applyBorder="1" applyAlignment="1" applyProtection="1">
      <alignment horizontal="right" vertical="center" wrapText="1"/>
      <protection/>
    </xf>
    <xf numFmtId="164" fontId="13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3" fillId="35" borderId="33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33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33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33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33" xfId="56" applyFont="1" applyBorder="1">
      <alignment/>
      <protection/>
    </xf>
    <xf numFmtId="0" fontId="12" fillId="35" borderId="33" xfId="56" applyFont="1" applyFill="1" applyBorder="1">
      <alignment/>
      <protection/>
    </xf>
    <xf numFmtId="164" fontId="12" fillId="33" borderId="33" xfId="56" applyNumberFormat="1" applyFont="1" applyFill="1" applyBorder="1">
      <alignment/>
      <protection/>
    </xf>
    <xf numFmtId="164" fontId="12" fillId="33" borderId="49" xfId="56" applyNumberFormat="1" applyFont="1" applyFill="1" applyBorder="1">
      <alignment/>
      <protection/>
    </xf>
    <xf numFmtId="0" fontId="3" fillId="0" borderId="60" xfId="56" applyFont="1" applyBorder="1" applyAlignment="1" applyProtection="1">
      <alignment horizontal="center" vertical="center" wrapText="1"/>
      <protection/>
    </xf>
    <xf numFmtId="0" fontId="11" fillId="0" borderId="60" xfId="56" applyFont="1" applyFill="1" applyBorder="1" applyAlignment="1" applyProtection="1">
      <alignment horizontal="left" vertical="center" wrapText="1" indent="1"/>
      <protection/>
    </xf>
    <xf numFmtId="0" fontId="0" fillId="0" borderId="14" xfId="0" applyBorder="1" applyAlignment="1">
      <alignment/>
    </xf>
    <xf numFmtId="164" fontId="11" fillId="35" borderId="54" xfId="56" applyNumberFormat="1" applyFont="1" applyFill="1" applyBorder="1" applyAlignment="1" applyProtection="1">
      <alignment horizontal="right" vertical="center" wrapText="1"/>
      <protection locked="0"/>
    </xf>
    <xf numFmtId="164" fontId="11" fillId="35" borderId="44" xfId="56" applyNumberFormat="1" applyFont="1" applyFill="1" applyBorder="1" applyAlignment="1" applyProtection="1">
      <alignment horizontal="right" vertical="center" wrapText="1"/>
      <protection/>
    </xf>
    <xf numFmtId="164" fontId="12" fillId="0" borderId="44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44" xfId="56" applyNumberFormat="1" applyFont="1" applyFill="1" applyBorder="1" applyAlignment="1" applyProtection="1">
      <alignment horizontal="right" vertical="center" wrapText="1"/>
      <protection/>
    </xf>
    <xf numFmtId="164" fontId="12" fillId="35" borderId="44" xfId="56" applyNumberFormat="1" applyFont="1" applyFill="1" applyBorder="1" applyAlignment="1" applyProtection="1">
      <alignment horizontal="right" vertical="center" wrapText="1"/>
      <protection/>
    </xf>
    <xf numFmtId="164" fontId="13" fillId="0" borderId="44" xfId="56" applyNumberFormat="1" applyFont="1" applyFill="1" applyBorder="1" applyAlignment="1" applyProtection="1">
      <alignment horizontal="right" vertical="center" wrapText="1"/>
      <protection locked="0"/>
    </xf>
    <xf numFmtId="164" fontId="13" fillId="33" borderId="44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44" xfId="56" applyNumberFormat="1" applyFont="1" applyFill="1" applyBorder="1" applyAlignment="1" applyProtection="1">
      <alignment horizontal="right" vertical="center" wrapText="1"/>
      <protection/>
    </xf>
    <xf numFmtId="164" fontId="13" fillId="35" borderId="44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44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44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44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44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44" xfId="56" applyFont="1" applyBorder="1">
      <alignment/>
      <protection/>
    </xf>
    <xf numFmtId="0" fontId="12" fillId="35" borderId="44" xfId="56" applyFont="1" applyFill="1" applyBorder="1">
      <alignment/>
      <protection/>
    </xf>
    <xf numFmtId="164" fontId="12" fillId="33" borderId="44" xfId="56" applyNumberFormat="1" applyFont="1" applyFill="1" applyBorder="1">
      <alignment/>
      <protection/>
    </xf>
    <xf numFmtId="164" fontId="12" fillId="33" borderId="61" xfId="56" applyNumberFormat="1" applyFont="1" applyFill="1" applyBorder="1">
      <alignment/>
      <protection/>
    </xf>
    <xf numFmtId="164" fontId="11" fillId="33" borderId="40" xfId="56" applyNumberFormat="1" applyFont="1" applyFill="1" applyBorder="1" applyAlignment="1" applyProtection="1">
      <alignment horizontal="right" vertical="center" wrapText="1"/>
      <protection/>
    </xf>
    <xf numFmtId="164" fontId="11" fillId="35" borderId="25" xfId="56" applyNumberFormat="1" applyFont="1" applyFill="1" applyBorder="1" applyAlignment="1" applyProtection="1">
      <alignment horizontal="right" vertical="center" wrapText="1"/>
      <protection locked="0"/>
    </xf>
    <xf numFmtId="164" fontId="11" fillId="35" borderId="22" xfId="56" applyNumberFormat="1" applyFont="1" applyFill="1" applyBorder="1" applyAlignment="1" applyProtection="1">
      <alignment horizontal="right" vertical="center" wrapText="1"/>
      <protection/>
    </xf>
    <xf numFmtId="164" fontId="12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22" xfId="56" applyNumberFormat="1" applyFont="1" applyFill="1" applyBorder="1" applyAlignment="1" applyProtection="1">
      <alignment horizontal="right" vertical="center" wrapText="1"/>
      <protection/>
    </xf>
    <xf numFmtId="164" fontId="12" fillId="35" borderId="22" xfId="56" applyNumberFormat="1" applyFont="1" applyFill="1" applyBorder="1" applyAlignment="1" applyProtection="1">
      <alignment horizontal="right" vertical="center" wrapText="1"/>
      <protection/>
    </xf>
    <xf numFmtId="164" fontId="13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3" fillId="33" borderId="22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22" xfId="56" applyNumberFormat="1" applyFont="1" applyFill="1" applyBorder="1" applyAlignment="1" applyProtection="1">
      <alignment horizontal="right" vertical="center" wrapText="1"/>
      <protection/>
    </xf>
    <xf numFmtId="164" fontId="13" fillId="35" borderId="22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22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22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22" xfId="56" applyNumberFormat="1" applyFont="1" applyFill="1" applyBorder="1" applyAlignment="1" applyProtection="1">
      <alignment horizontal="right" vertical="center" wrapText="1"/>
      <protection locked="0"/>
    </xf>
    <xf numFmtId="0" fontId="12" fillId="35" borderId="22" xfId="56" applyFont="1" applyFill="1" applyBorder="1">
      <alignment/>
      <protection/>
    </xf>
    <xf numFmtId="164" fontId="12" fillId="33" borderId="22" xfId="56" applyNumberFormat="1" applyFont="1" applyFill="1" applyBorder="1">
      <alignment/>
      <protection/>
    </xf>
    <xf numFmtId="164" fontId="12" fillId="33" borderId="62" xfId="56" applyNumberFormat="1" applyFont="1" applyFill="1" applyBorder="1">
      <alignment/>
      <protection/>
    </xf>
    <xf numFmtId="164" fontId="12" fillId="0" borderId="27" xfId="56" applyNumberFormat="1" applyFont="1" applyFill="1" applyBorder="1" applyAlignment="1" applyProtection="1">
      <alignment vertical="center" wrapText="1"/>
      <protection locked="0"/>
    </xf>
    <xf numFmtId="164" fontId="12" fillId="0" borderId="22" xfId="56" applyNumberFormat="1" applyFont="1" applyFill="1" applyBorder="1" applyAlignment="1" applyProtection="1">
      <alignment vertical="center" wrapText="1"/>
      <protection locked="0"/>
    </xf>
    <xf numFmtId="164" fontId="11" fillId="33" borderId="22" xfId="56" applyNumberFormat="1" applyFont="1" applyFill="1" applyBorder="1" applyAlignment="1" applyProtection="1">
      <alignment vertical="center" wrapText="1"/>
      <protection/>
    </xf>
    <xf numFmtId="164" fontId="11" fillId="33" borderId="22" xfId="56" applyNumberFormat="1" applyFont="1" applyFill="1" applyBorder="1" applyAlignment="1" applyProtection="1">
      <alignment vertical="center" wrapText="1"/>
      <protection locked="0"/>
    </xf>
    <xf numFmtId="164" fontId="11" fillId="33" borderId="17" xfId="56" applyNumberFormat="1" applyFont="1" applyFill="1" applyBorder="1" applyAlignment="1" applyProtection="1">
      <alignment vertical="center" wrapText="1"/>
      <protection/>
    </xf>
    <xf numFmtId="164" fontId="11" fillId="33" borderId="33" xfId="56" applyNumberFormat="1" applyFont="1" applyFill="1" applyBorder="1" applyAlignment="1" applyProtection="1">
      <alignment vertical="center" wrapText="1"/>
      <protection/>
    </xf>
    <xf numFmtId="0" fontId="11" fillId="35" borderId="20" xfId="56" applyFont="1" applyFill="1" applyBorder="1" applyAlignment="1" applyProtection="1">
      <alignment vertical="center" wrapText="1"/>
      <protection/>
    </xf>
    <xf numFmtId="0" fontId="11" fillId="35" borderId="39" xfId="56" applyFont="1" applyFill="1" applyBorder="1" applyAlignment="1" applyProtection="1">
      <alignment vertical="center" wrapText="1"/>
      <protection/>
    </xf>
    <xf numFmtId="0" fontId="12" fillId="0" borderId="17" xfId="56" applyFont="1" applyFill="1" applyBorder="1" applyAlignment="1" applyProtection="1">
      <alignment vertical="center" wrapText="1"/>
      <protection/>
    </xf>
    <xf numFmtId="0" fontId="12" fillId="0" borderId="33" xfId="56" applyFont="1" applyFill="1" applyBorder="1" applyAlignment="1" applyProtection="1">
      <alignment vertical="center" wrapText="1"/>
      <protection/>
    </xf>
    <xf numFmtId="0" fontId="12" fillId="0" borderId="17" xfId="56" applyFont="1" applyFill="1" applyBorder="1" applyAlignment="1" applyProtection="1">
      <alignment wrapText="1"/>
      <protection/>
    </xf>
    <xf numFmtId="0" fontId="12" fillId="0" borderId="33" xfId="56" applyFont="1" applyFill="1" applyBorder="1" applyAlignment="1" applyProtection="1">
      <alignment wrapText="1"/>
      <protection/>
    </xf>
    <xf numFmtId="0" fontId="13" fillId="0" borderId="17" xfId="56" applyFont="1" applyFill="1" applyBorder="1" applyAlignment="1" applyProtection="1">
      <alignment vertical="center" wrapText="1"/>
      <protection/>
    </xf>
    <xf numFmtId="0" fontId="13" fillId="0" borderId="33" xfId="56" applyFont="1" applyFill="1" applyBorder="1" applyAlignment="1" applyProtection="1">
      <alignment vertical="center" wrapText="1"/>
      <protection/>
    </xf>
    <xf numFmtId="16" fontId="12" fillId="0" borderId="17" xfId="56" applyNumberFormat="1" applyFont="1" applyBorder="1" applyAlignment="1">
      <alignment/>
      <protection/>
    </xf>
    <xf numFmtId="16" fontId="12" fillId="0" borderId="33" xfId="56" applyNumberFormat="1" applyFont="1" applyBorder="1" applyAlignment="1">
      <alignment/>
      <protection/>
    </xf>
    <xf numFmtId="0" fontId="12" fillId="0" borderId="17" xfId="56" applyFont="1" applyBorder="1" applyAlignment="1">
      <alignment/>
      <protection/>
    </xf>
    <xf numFmtId="0" fontId="12" fillId="0" borderId="33" xfId="56" applyFont="1" applyBorder="1" applyAlignment="1">
      <alignment/>
      <protection/>
    </xf>
    <xf numFmtId="1" fontId="12" fillId="0" borderId="33" xfId="56" applyNumberFormat="1" applyFont="1" applyBorder="1" applyAlignment="1">
      <alignment/>
      <protection/>
    </xf>
    <xf numFmtId="1" fontId="12" fillId="0" borderId="17" xfId="56" applyNumberFormat="1" applyFont="1" applyBorder="1" applyAlignment="1">
      <alignment/>
      <protection/>
    </xf>
    <xf numFmtId="164" fontId="11" fillId="33" borderId="46" xfId="56" applyNumberFormat="1" applyFont="1" applyFill="1" applyBorder="1" applyAlignment="1" applyProtection="1">
      <alignment horizontal="right" vertical="center" wrapText="1"/>
      <protection/>
    </xf>
    <xf numFmtId="164" fontId="12" fillId="35" borderId="63" xfId="56" applyNumberFormat="1" applyFont="1" applyFill="1" applyBorder="1" applyAlignment="1" applyProtection="1">
      <alignment horizontal="right" vertical="center" wrapText="1"/>
      <protection/>
    </xf>
    <xf numFmtId="164" fontId="11" fillId="33" borderId="64" xfId="56" applyNumberFormat="1" applyFont="1" applyFill="1" applyBorder="1" applyAlignment="1" applyProtection="1">
      <alignment horizontal="right" vertical="center" wrapText="1"/>
      <protection/>
    </xf>
    <xf numFmtId="164" fontId="11" fillId="35" borderId="63" xfId="56" applyNumberFormat="1" applyFont="1" applyFill="1" applyBorder="1" applyAlignment="1" applyProtection="1">
      <alignment horizontal="right" vertical="center" wrapText="1"/>
      <protection/>
    </xf>
    <xf numFmtId="164" fontId="11" fillId="33" borderId="63" xfId="56" applyNumberFormat="1" applyFont="1" applyFill="1" applyBorder="1" applyAlignment="1" applyProtection="1">
      <alignment vertical="center" wrapText="1"/>
      <protection/>
    </xf>
    <xf numFmtId="164" fontId="12" fillId="35" borderId="17" xfId="56" applyNumberFormat="1" applyFont="1" applyFill="1" applyBorder="1" applyAlignment="1" applyProtection="1">
      <alignment vertical="center" wrapText="1"/>
      <protection/>
    </xf>
    <xf numFmtId="164" fontId="12" fillId="35" borderId="63" xfId="56" applyNumberFormat="1" applyFont="1" applyFill="1" applyBorder="1" applyAlignment="1" applyProtection="1">
      <alignment vertical="center" wrapText="1"/>
      <protection/>
    </xf>
    <xf numFmtId="164" fontId="12" fillId="35" borderId="30" xfId="56" applyNumberFormat="1" applyFont="1" applyFill="1" applyBorder="1" applyAlignment="1" applyProtection="1">
      <alignment horizontal="right" vertical="center" wrapText="1"/>
      <protection/>
    </xf>
    <xf numFmtId="164" fontId="13" fillId="33" borderId="17" xfId="56" applyNumberFormat="1" applyFont="1" applyFill="1" applyBorder="1" applyAlignment="1" applyProtection="1">
      <alignment vertical="center" wrapText="1"/>
      <protection locked="0"/>
    </xf>
    <xf numFmtId="164" fontId="13" fillId="33" borderId="63" xfId="56" applyNumberFormat="1" applyFont="1" applyFill="1" applyBorder="1" applyAlignment="1" applyProtection="1">
      <alignment vertical="center" wrapText="1"/>
      <protection locked="0"/>
    </xf>
    <xf numFmtId="164" fontId="12" fillId="33" borderId="17" xfId="56" applyNumberFormat="1" applyFont="1" applyFill="1" applyBorder="1" applyAlignment="1" applyProtection="1">
      <alignment vertical="center" wrapText="1"/>
      <protection/>
    </xf>
    <xf numFmtId="164" fontId="12" fillId="33" borderId="63" xfId="56" applyNumberFormat="1" applyFont="1" applyFill="1" applyBorder="1" applyAlignment="1" applyProtection="1">
      <alignment vertical="center" wrapText="1"/>
      <protection/>
    </xf>
    <xf numFmtId="164" fontId="11" fillId="34" borderId="17" xfId="56" applyNumberFormat="1" applyFont="1" applyFill="1" applyBorder="1" applyAlignment="1" applyProtection="1">
      <alignment vertical="center" wrapText="1"/>
      <protection/>
    </xf>
    <xf numFmtId="164" fontId="13" fillId="35" borderId="17" xfId="56" applyNumberFormat="1" applyFont="1" applyFill="1" applyBorder="1" applyAlignment="1" applyProtection="1">
      <alignment vertical="center" wrapText="1"/>
      <protection locked="0"/>
    </xf>
    <xf numFmtId="164" fontId="13" fillId="35" borderId="63" xfId="56" applyNumberFormat="1" applyFont="1" applyFill="1" applyBorder="1" applyAlignment="1" applyProtection="1">
      <alignment vertical="center" wrapText="1"/>
      <protection locked="0"/>
    </xf>
    <xf numFmtId="164" fontId="12" fillId="33" borderId="17" xfId="56" applyNumberFormat="1" applyFont="1" applyFill="1" applyBorder="1" applyAlignment="1" applyProtection="1">
      <alignment vertical="center" wrapText="1"/>
      <protection locked="0"/>
    </xf>
    <xf numFmtId="164" fontId="12" fillId="33" borderId="63" xfId="56" applyNumberFormat="1" applyFont="1" applyFill="1" applyBorder="1" applyAlignment="1" applyProtection="1">
      <alignment vertical="center" wrapText="1"/>
      <protection locked="0"/>
    </xf>
    <xf numFmtId="164" fontId="12" fillId="35" borderId="17" xfId="56" applyNumberFormat="1" applyFont="1" applyFill="1" applyBorder="1" applyAlignment="1" applyProtection="1">
      <alignment vertical="center" wrapText="1"/>
      <protection locked="0"/>
    </xf>
    <xf numFmtId="164" fontId="12" fillId="35" borderId="63" xfId="56" applyNumberFormat="1" applyFont="1" applyFill="1" applyBorder="1" applyAlignment="1" applyProtection="1">
      <alignment vertical="center" wrapText="1"/>
      <protection locked="0"/>
    </xf>
    <xf numFmtId="164" fontId="11" fillId="33" borderId="17" xfId="56" applyNumberFormat="1" applyFont="1" applyFill="1" applyBorder="1" applyAlignment="1" applyProtection="1">
      <alignment vertical="center" wrapText="1"/>
      <protection locked="0"/>
    </xf>
    <xf numFmtId="164" fontId="11" fillId="33" borderId="63" xfId="56" applyNumberFormat="1" applyFont="1" applyFill="1" applyBorder="1" applyAlignment="1" applyProtection="1">
      <alignment vertical="center" wrapText="1"/>
      <protection locked="0"/>
    </xf>
    <xf numFmtId="164" fontId="11" fillId="35" borderId="17" xfId="56" applyNumberFormat="1" applyFont="1" applyFill="1" applyBorder="1" applyAlignment="1" applyProtection="1">
      <alignment vertical="center" wrapText="1"/>
      <protection/>
    </xf>
    <xf numFmtId="164" fontId="11" fillId="35" borderId="63" xfId="56" applyNumberFormat="1" applyFont="1" applyFill="1" applyBorder="1" applyAlignment="1" applyProtection="1">
      <alignment vertical="center" wrapText="1"/>
      <protection/>
    </xf>
    <xf numFmtId="0" fontId="12" fillId="35" borderId="17" xfId="56" applyFont="1" applyFill="1" applyBorder="1" applyAlignment="1">
      <alignment/>
      <protection/>
    </xf>
    <xf numFmtId="0" fontId="12" fillId="35" borderId="63" xfId="56" applyFont="1" applyFill="1" applyBorder="1" applyAlignment="1">
      <alignment/>
      <protection/>
    </xf>
    <xf numFmtId="164" fontId="12" fillId="33" borderId="17" xfId="56" applyNumberFormat="1" applyFont="1" applyFill="1" applyBorder="1" applyAlignment="1">
      <alignment/>
      <protection/>
    </xf>
    <xf numFmtId="164" fontId="12" fillId="33" borderId="63" xfId="56" applyNumberFormat="1" applyFont="1" applyFill="1" applyBorder="1" applyAlignment="1">
      <alignment/>
      <protection/>
    </xf>
    <xf numFmtId="164" fontId="12" fillId="33" borderId="43" xfId="56" applyNumberFormat="1" applyFont="1" applyFill="1" applyBorder="1" applyAlignment="1">
      <alignment/>
      <protection/>
    </xf>
    <xf numFmtId="164" fontId="12" fillId="33" borderId="65" xfId="56" applyNumberFormat="1" applyFont="1" applyFill="1" applyBorder="1" applyAlignment="1">
      <alignment/>
      <protection/>
    </xf>
    <xf numFmtId="0" fontId="11" fillId="35" borderId="18" xfId="56" applyFont="1" applyFill="1" applyBorder="1" applyAlignment="1" applyProtection="1">
      <alignment vertical="center" wrapText="1"/>
      <protection/>
    </xf>
    <xf numFmtId="0" fontId="11" fillId="35" borderId="66" xfId="56" applyFont="1" applyFill="1" applyBorder="1" applyAlignment="1" applyProtection="1">
      <alignment vertical="center" wrapText="1"/>
      <protection/>
    </xf>
    <xf numFmtId="164" fontId="0" fillId="34" borderId="0" xfId="56" applyNumberFormat="1" applyFont="1" applyFill="1" applyBorder="1" applyAlignment="1" applyProtection="1">
      <alignment horizontal="right" vertical="center" wrapText="1"/>
      <protection/>
    </xf>
    <xf numFmtId="164" fontId="11" fillId="34" borderId="0" xfId="56" applyNumberFormat="1" applyFont="1" applyFill="1" applyBorder="1" applyAlignment="1" applyProtection="1">
      <alignment horizontal="right" vertical="center" wrapText="1"/>
      <protection/>
    </xf>
    <xf numFmtId="164" fontId="11" fillId="33" borderId="18" xfId="56" applyNumberFormat="1" applyFont="1" applyFill="1" applyBorder="1" applyAlignment="1" applyProtection="1">
      <alignment horizontal="right" vertical="center" wrapText="1"/>
      <protection/>
    </xf>
    <xf numFmtId="164" fontId="11" fillId="33" borderId="32" xfId="56" applyNumberFormat="1" applyFont="1" applyFill="1" applyBorder="1" applyAlignment="1" applyProtection="1">
      <alignment horizontal="right" vertical="center" wrapText="1"/>
      <protection/>
    </xf>
    <xf numFmtId="164" fontId="11" fillId="33" borderId="67" xfId="56" applyNumberFormat="1" applyFont="1" applyFill="1" applyBorder="1" applyAlignment="1" applyProtection="1">
      <alignment horizontal="right" vertical="center" wrapText="1"/>
      <protection/>
    </xf>
    <xf numFmtId="0" fontId="11" fillId="33" borderId="14" xfId="56" applyFont="1" applyFill="1" applyBorder="1">
      <alignment/>
      <protection/>
    </xf>
    <xf numFmtId="0" fontId="0" fillId="33" borderId="14" xfId="0" applyFill="1" applyBorder="1" applyAlignment="1">
      <alignment/>
    </xf>
    <xf numFmtId="164" fontId="0" fillId="33" borderId="14" xfId="0" applyNumberFormat="1" applyFill="1" applyBorder="1" applyAlignment="1">
      <alignment/>
    </xf>
    <xf numFmtId="10" fontId="11" fillId="33" borderId="50" xfId="56" applyNumberFormat="1" applyFont="1" applyFill="1" applyBorder="1" applyAlignment="1" applyProtection="1">
      <alignment vertical="center" wrapText="1"/>
      <protection/>
    </xf>
    <xf numFmtId="10" fontId="11" fillId="34" borderId="50" xfId="56" applyNumberFormat="1" applyFont="1" applyFill="1" applyBorder="1" applyAlignment="1" applyProtection="1">
      <alignment vertical="center" wrapText="1"/>
      <protection/>
    </xf>
    <xf numFmtId="10" fontId="11" fillId="33" borderId="10" xfId="56" applyNumberFormat="1" applyFont="1" applyFill="1" applyBorder="1" applyAlignment="1" applyProtection="1">
      <alignment vertical="center" wrapText="1"/>
      <protection/>
    </xf>
    <xf numFmtId="10" fontId="11" fillId="34" borderId="40" xfId="56" applyNumberFormat="1" applyFont="1" applyFill="1" applyBorder="1" applyAlignment="1" applyProtection="1">
      <alignment vertical="center" wrapText="1"/>
      <protection/>
    </xf>
    <xf numFmtId="10" fontId="11" fillId="34" borderId="17" xfId="56" applyNumberFormat="1" applyFont="1" applyFill="1" applyBorder="1" applyAlignment="1" applyProtection="1">
      <alignment vertical="center" wrapText="1"/>
      <protection/>
    </xf>
    <xf numFmtId="10" fontId="11" fillId="34" borderId="16" xfId="56" applyNumberFormat="1" applyFont="1" applyFill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 locked="0"/>
    </xf>
    <xf numFmtId="10" fontId="6" fillId="33" borderId="11" xfId="0" applyNumberFormat="1" applyFont="1" applyFill="1" applyBorder="1" applyAlignment="1">
      <alignment vertical="center" wrapText="1"/>
    </xf>
    <xf numFmtId="0" fontId="11" fillId="0" borderId="23" xfId="56" applyFont="1" applyBorder="1">
      <alignment/>
      <protection/>
    </xf>
    <xf numFmtId="0" fontId="0" fillId="0" borderId="40" xfId="0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/>
    </xf>
    <xf numFmtId="164" fontId="11" fillId="35" borderId="68" xfId="56" applyNumberFormat="1" applyFont="1" applyFill="1" applyBorder="1" applyAlignment="1" applyProtection="1">
      <alignment horizontal="right" vertical="center" wrapText="1"/>
      <protection locked="0"/>
    </xf>
    <xf numFmtId="164" fontId="11" fillId="35" borderId="36" xfId="56" applyNumberFormat="1" applyFont="1" applyFill="1" applyBorder="1" applyAlignment="1" applyProtection="1">
      <alignment horizontal="right" vertical="center" wrapText="1"/>
      <protection/>
    </xf>
    <xf numFmtId="164" fontId="12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36" xfId="56" applyNumberFormat="1" applyFont="1" applyFill="1" applyBorder="1" applyAlignment="1" applyProtection="1">
      <alignment horizontal="right" vertical="center" wrapText="1"/>
      <protection/>
    </xf>
    <xf numFmtId="164" fontId="12" fillId="35" borderId="36" xfId="56" applyNumberFormat="1" applyFont="1" applyFill="1" applyBorder="1" applyAlignment="1" applyProtection="1">
      <alignment horizontal="right" vertical="center" wrapText="1"/>
      <protection/>
    </xf>
    <xf numFmtId="164" fontId="13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3" fillId="33" borderId="36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36" xfId="56" applyNumberFormat="1" applyFont="1" applyFill="1" applyBorder="1" applyAlignment="1" applyProtection="1">
      <alignment horizontal="right" vertical="center" wrapText="1"/>
      <protection/>
    </xf>
    <xf numFmtId="164" fontId="13" fillId="35" borderId="36" xfId="56" applyNumberFormat="1" applyFont="1" applyFill="1" applyBorder="1" applyAlignment="1" applyProtection="1">
      <alignment horizontal="right" vertical="center" wrapText="1"/>
      <protection locked="0"/>
    </xf>
    <xf numFmtId="164" fontId="13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12" fillId="33" borderId="36" xfId="56" applyNumberFormat="1" applyFont="1" applyFill="1" applyBorder="1" applyAlignment="1" applyProtection="1">
      <alignment horizontal="right" vertical="center" wrapText="1"/>
      <protection locked="0"/>
    </xf>
    <xf numFmtId="164" fontId="12" fillId="35" borderId="36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36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36" xfId="56" applyFont="1" applyBorder="1">
      <alignment/>
      <protection/>
    </xf>
    <xf numFmtId="0" fontId="12" fillId="35" borderId="36" xfId="56" applyFont="1" applyFill="1" applyBorder="1">
      <alignment/>
      <protection/>
    </xf>
    <xf numFmtId="164" fontId="11" fillId="35" borderId="39" xfId="56" applyNumberFormat="1" applyFont="1" applyFill="1" applyBorder="1" applyAlignment="1" applyProtection="1">
      <alignment horizontal="right" vertical="center" wrapText="1"/>
      <protection locked="0"/>
    </xf>
    <xf numFmtId="164" fontId="11" fillId="33" borderId="69" xfId="56" applyNumberFormat="1" applyFont="1" applyFill="1" applyBorder="1" applyAlignment="1" applyProtection="1">
      <alignment vertical="center" wrapText="1"/>
      <protection/>
    </xf>
    <xf numFmtId="164" fontId="11" fillId="33" borderId="58" xfId="56" applyNumberFormat="1" applyFont="1" applyFill="1" applyBorder="1" applyAlignment="1" applyProtection="1">
      <alignment vertical="center" wrapText="1"/>
      <protection/>
    </xf>
    <xf numFmtId="164" fontId="12" fillId="0" borderId="70" xfId="56" applyNumberFormat="1" applyFont="1" applyFill="1" applyBorder="1" applyAlignment="1" applyProtection="1">
      <alignment vertical="center" wrapText="1"/>
      <protection locked="0"/>
    </xf>
    <xf numFmtId="164" fontId="12" fillId="0" borderId="36" xfId="56" applyNumberFormat="1" applyFont="1" applyFill="1" applyBorder="1" applyAlignment="1" applyProtection="1">
      <alignment vertical="center" wrapText="1"/>
      <protection locked="0"/>
    </xf>
    <xf numFmtId="164" fontId="11" fillId="33" borderId="36" xfId="56" applyNumberFormat="1" applyFont="1" applyFill="1" applyBorder="1" applyAlignment="1" applyProtection="1">
      <alignment vertical="center" wrapText="1"/>
      <protection/>
    </xf>
    <xf numFmtId="164" fontId="11" fillId="33" borderId="36" xfId="56" applyNumberFormat="1" applyFont="1" applyFill="1" applyBorder="1" applyAlignment="1" applyProtection="1">
      <alignment vertical="center" wrapText="1"/>
      <protection locked="0"/>
    </xf>
    <xf numFmtId="0" fontId="0" fillId="0" borderId="36" xfId="56" applyFont="1" applyBorder="1">
      <alignment/>
      <protection/>
    </xf>
    <xf numFmtId="164" fontId="12" fillId="0" borderId="71" xfId="56" applyNumberFormat="1" applyFont="1" applyFill="1" applyBorder="1" applyAlignment="1" applyProtection="1">
      <alignment vertical="center" wrapText="1"/>
      <protection locked="0"/>
    </xf>
    <xf numFmtId="164" fontId="11" fillId="33" borderId="33" xfId="56" applyNumberFormat="1" applyFont="1" applyFill="1" applyBorder="1" applyAlignment="1" applyProtection="1">
      <alignment vertical="center" wrapText="1"/>
      <protection locked="0"/>
    </xf>
    <xf numFmtId="0" fontId="0" fillId="0" borderId="33" xfId="56" applyFont="1" applyBorder="1">
      <alignment/>
      <protection/>
    </xf>
    <xf numFmtId="164" fontId="11" fillId="33" borderId="54" xfId="56" applyNumberFormat="1" applyFont="1" applyFill="1" applyBorder="1" applyAlignment="1" applyProtection="1">
      <alignment vertical="center" wrapText="1"/>
      <protection/>
    </xf>
    <xf numFmtId="164" fontId="11" fillId="33" borderId="32" xfId="56" applyNumberFormat="1" applyFont="1" applyFill="1" applyBorder="1" applyAlignment="1" applyProtection="1">
      <alignment vertical="center" wrapText="1"/>
      <protection/>
    </xf>
    <xf numFmtId="164" fontId="2" fillId="0" borderId="0" xfId="56" applyNumberFormat="1">
      <alignment/>
      <protection/>
    </xf>
    <xf numFmtId="0" fontId="11" fillId="0" borderId="40" xfId="56" applyFont="1" applyFill="1" applyBorder="1" applyAlignment="1" applyProtection="1">
      <alignment horizontal="center" vertical="center" wrapText="1"/>
      <protection/>
    </xf>
    <xf numFmtId="0" fontId="11" fillId="33" borderId="70" xfId="56" applyFont="1" applyFill="1" applyBorder="1" applyAlignment="1" applyProtection="1">
      <alignment horizontal="left" vertical="center" wrapText="1" indent="1"/>
      <protection/>
    </xf>
    <xf numFmtId="164" fontId="11" fillId="33" borderId="26" xfId="56" applyNumberFormat="1" applyFont="1" applyFill="1" applyBorder="1" applyAlignment="1" applyProtection="1">
      <alignment vertical="center" wrapText="1"/>
      <protection/>
    </xf>
    <xf numFmtId="164" fontId="11" fillId="33" borderId="72" xfId="56" applyNumberFormat="1" applyFont="1" applyFill="1" applyBorder="1" applyAlignment="1" applyProtection="1">
      <alignment vertical="center" wrapText="1"/>
      <protection/>
    </xf>
    <xf numFmtId="164" fontId="11" fillId="33" borderId="73" xfId="56" applyNumberFormat="1" applyFont="1" applyFill="1" applyBorder="1" applyAlignment="1" applyProtection="1">
      <alignment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1" fillId="0" borderId="60" xfId="56" applyFont="1" applyFill="1" applyBorder="1" applyAlignment="1" applyProtection="1">
      <alignment horizontal="center" vertical="center" wrapText="1"/>
      <protection/>
    </xf>
    <xf numFmtId="1" fontId="12" fillId="34" borderId="32" xfId="56" applyNumberFormat="1" applyFont="1" applyFill="1" applyBorder="1" applyAlignment="1" applyProtection="1">
      <alignment vertical="center" wrapText="1"/>
      <protection/>
    </xf>
    <xf numFmtId="1" fontId="12" fillId="34" borderId="25" xfId="56" applyNumberFormat="1" applyFont="1" applyFill="1" applyBorder="1" applyAlignment="1" applyProtection="1">
      <alignment vertical="center" wrapText="1"/>
      <protection/>
    </xf>
    <xf numFmtId="10" fontId="12" fillId="34" borderId="39" xfId="56" applyNumberFormat="1" applyFont="1" applyFill="1" applyBorder="1" applyAlignment="1" applyProtection="1">
      <alignment vertical="center" wrapText="1"/>
      <protection/>
    </xf>
    <xf numFmtId="1" fontId="12" fillId="34" borderId="33" xfId="56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Border="1" applyAlignment="1">
      <alignment/>
    </xf>
    <xf numFmtId="10" fontId="12" fillId="34" borderId="14" xfId="56" applyNumberFormat="1" applyFont="1" applyFill="1" applyBorder="1" applyAlignment="1" applyProtection="1">
      <alignment vertical="center" wrapText="1"/>
      <protection/>
    </xf>
    <xf numFmtId="10" fontId="12" fillId="34" borderId="50" xfId="56" applyNumberFormat="1" applyFont="1" applyFill="1" applyBorder="1" applyAlignment="1" applyProtection="1">
      <alignment vertical="center" wrapText="1"/>
      <protection/>
    </xf>
    <xf numFmtId="0" fontId="11" fillId="0" borderId="74" xfId="56" applyFont="1" applyBorder="1">
      <alignment/>
      <protection/>
    </xf>
    <xf numFmtId="0" fontId="11" fillId="33" borderId="0" xfId="56" applyFont="1" applyFill="1" applyBorder="1" applyAlignment="1" applyProtection="1">
      <alignment horizontal="left" vertical="center" wrapText="1" indent="1"/>
      <protection/>
    </xf>
    <xf numFmtId="0" fontId="11" fillId="33" borderId="70" xfId="56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  <xf numFmtId="0" fontId="11" fillId="0" borderId="10" xfId="56" applyFont="1" applyBorder="1">
      <alignment/>
      <protection/>
    </xf>
    <xf numFmtId="164" fontId="15" fillId="0" borderId="21" xfId="0" applyNumberFormat="1" applyFont="1" applyBorder="1" applyAlignment="1">
      <alignment horizontal="center" vertical="center"/>
    </xf>
    <xf numFmtId="164" fontId="15" fillId="0" borderId="62" xfId="0" applyNumberFormat="1" applyFont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164" fontId="11" fillId="0" borderId="48" xfId="0" applyNumberFormat="1" applyFont="1" applyBorder="1" applyAlignment="1">
      <alignment horizontal="center" vertical="center" wrapText="1"/>
    </xf>
    <xf numFmtId="164" fontId="11" fillId="0" borderId="60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75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6" fillId="0" borderId="48" xfId="0" applyNumberFormat="1" applyFont="1" applyBorder="1" applyAlignment="1">
      <alignment horizontal="left" vertical="center" wrapText="1" indent="1"/>
    </xf>
    <xf numFmtId="164" fontId="10" fillId="36" borderId="11" xfId="0" applyNumberFormat="1" applyFont="1" applyFill="1" applyBorder="1" applyAlignment="1" applyProtection="1">
      <alignment vertical="center" wrapText="1"/>
      <protection/>
    </xf>
    <xf numFmtId="164" fontId="10" fillId="33" borderId="48" xfId="0" applyNumberFormat="1" applyFont="1" applyFill="1" applyBorder="1" applyAlignment="1" applyProtection="1">
      <alignment vertical="center" wrapText="1"/>
      <protection/>
    </xf>
    <xf numFmtId="164" fontId="10" fillId="33" borderId="10" xfId="0" applyNumberFormat="1" applyFont="1" applyFill="1" applyBorder="1" applyAlignment="1" applyProtection="1">
      <alignment vertical="center" wrapText="1"/>
      <protection/>
    </xf>
    <xf numFmtId="164" fontId="10" fillId="33" borderId="11" xfId="0" applyNumberFormat="1" applyFont="1" applyFill="1" applyBorder="1" applyAlignment="1" applyProtection="1">
      <alignment vertical="center" wrapText="1"/>
      <protection/>
    </xf>
    <xf numFmtId="164" fontId="10" fillId="33" borderId="12" xfId="0" applyNumberFormat="1" applyFont="1" applyFill="1" applyBorder="1" applyAlignment="1" applyProtection="1">
      <alignment vertical="center" wrapText="1"/>
      <protection/>
    </xf>
    <xf numFmtId="164" fontId="10" fillId="33" borderId="48" xfId="0" applyNumberFormat="1" applyFont="1" applyFill="1" applyBorder="1" applyAlignment="1">
      <alignment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 applyProtection="1">
      <alignment vertical="center" wrapText="1"/>
      <protection locked="0"/>
    </xf>
    <xf numFmtId="164" fontId="10" fillId="0" borderId="30" xfId="0" applyNumberFormat="1" applyFont="1" applyBorder="1" applyAlignment="1" applyProtection="1">
      <alignment vertical="center" wrapText="1"/>
      <protection locked="0"/>
    </xf>
    <xf numFmtId="164" fontId="10" fillId="0" borderId="33" xfId="0" applyNumberFormat="1" applyFont="1" applyBorder="1" applyAlignment="1" applyProtection="1">
      <alignment vertical="center" wrapText="1"/>
      <protection locked="0"/>
    </xf>
    <xf numFmtId="164" fontId="10" fillId="33" borderId="30" xfId="0" applyNumberFormat="1" applyFont="1" applyFill="1" applyBorder="1" applyAlignment="1">
      <alignment vertical="center" wrapText="1"/>
    </xf>
    <xf numFmtId="164" fontId="6" fillId="0" borderId="48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0" xfId="0" applyNumberFormat="1" applyFont="1" applyBorder="1" applyAlignment="1">
      <alignment horizontal="left" vertical="center" wrapText="1" indent="1"/>
    </xf>
    <xf numFmtId="164" fontId="3" fillId="0" borderId="16" xfId="0" applyNumberFormat="1" applyFont="1" applyBorder="1" applyAlignment="1">
      <alignment horizontal="center" vertical="center" wrapText="1"/>
    </xf>
    <xf numFmtId="164" fontId="10" fillId="0" borderId="75" xfId="0" applyNumberFormat="1" applyFont="1" applyBorder="1" applyAlignment="1" applyProtection="1">
      <alignment horizontal="left" vertical="center" wrapText="1" indent="1"/>
      <protection locked="0"/>
    </xf>
    <xf numFmtId="164" fontId="10" fillId="36" borderId="76" xfId="0" applyNumberFormat="1" applyFont="1" applyFill="1" applyBorder="1" applyAlignment="1" applyProtection="1">
      <alignment vertical="center" wrapText="1"/>
      <protection/>
    </xf>
    <xf numFmtId="164" fontId="10" fillId="33" borderId="75" xfId="0" applyNumberFormat="1" applyFont="1" applyFill="1" applyBorder="1" applyAlignment="1" applyProtection="1">
      <alignment vertical="center" wrapText="1"/>
      <protection/>
    </xf>
    <xf numFmtId="164" fontId="10" fillId="33" borderId="16" xfId="0" applyNumberFormat="1" applyFont="1" applyFill="1" applyBorder="1" applyAlignment="1" applyProtection="1">
      <alignment vertical="center" wrapText="1"/>
      <protection/>
    </xf>
    <xf numFmtId="164" fontId="10" fillId="33" borderId="76" xfId="0" applyNumberFormat="1" applyFont="1" applyFill="1" applyBorder="1" applyAlignment="1" applyProtection="1">
      <alignment vertical="center" wrapText="1"/>
      <protection/>
    </xf>
    <xf numFmtId="164" fontId="10" fillId="33" borderId="71" xfId="0" applyNumberFormat="1" applyFont="1" applyFill="1" applyBorder="1" applyAlignment="1" applyProtection="1">
      <alignment vertical="center" wrapText="1"/>
      <protection/>
    </xf>
    <xf numFmtId="164" fontId="10" fillId="33" borderId="47" xfId="0" applyNumberFormat="1" applyFont="1" applyFill="1" applyBorder="1" applyAlignment="1" applyProtection="1">
      <alignment vertical="center" wrapText="1"/>
      <protection/>
    </xf>
    <xf numFmtId="164" fontId="10" fillId="33" borderId="77" xfId="0" applyNumberFormat="1" applyFont="1" applyFill="1" applyBorder="1" applyAlignment="1" applyProtection="1">
      <alignment vertical="center" wrapText="1"/>
      <protection/>
    </xf>
    <xf numFmtId="164" fontId="10" fillId="33" borderId="78" xfId="0" applyNumberFormat="1" applyFont="1" applyFill="1" applyBorder="1" applyAlignment="1">
      <alignment vertical="center" wrapText="1"/>
    </xf>
    <xf numFmtId="164" fontId="10" fillId="36" borderId="60" xfId="0" applyNumberFormat="1" applyFont="1" applyFill="1" applyBorder="1" applyAlignment="1" applyProtection="1">
      <alignment vertical="center" wrapText="1"/>
      <protection/>
    </xf>
    <xf numFmtId="164" fontId="6" fillId="0" borderId="42" xfId="0" applyNumberFormat="1" applyFont="1" applyBorder="1" applyAlignment="1">
      <alignment horizontal="centerContinuous" vertical="center"/>
    </xf>
    <xf numFmtId="164" fontId="6" fillId="0" borderId="52" xfId="0" applyNumberFormat="1" applyFont="1" applyBorder="1" applyAlignment="1">
      <alignment horizontal="centerContinuous" vertical="center"/>
    </xf>
    <xf numFmtId="164" fontId="6" fillId="0" borderId="79" xfId="0" applyNumberFormat="1" applyFont="1" applyBorder="1" applyAlignment="1">
      <alignment horizontal="centerContinuous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48" xfId="0" applyNumberFormat="1" applyFont="1" applyBorder="1" applyAlignment="1">
      <alignment horizontal="center" vertical="center" wrapText="1"/>
    </xf>
    <xf numFmtId="164" fontId="6" fillId="0" borderId="60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10" fillId="37" borderId="48" xfId="0" applyNumberFormat="1" applyFont="1" applyFill="1" applyBorder="1" applyAlignment="1">
      <alignment vertical="center" wrapText="1"/>
    </xf>
    <xf numFmtId="164" fontId="10" fillId="37" borderId="46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 applyProtection="1">
      <alignment vertical="center" wrapText="1"/>
      <protection/>
    </xf>
    <xf numFmtId="164" fontId="6" fillId="0" borderId="17" xfId="0" applyNumberFormat="1" applyFont="1" applyBorder="1" applyAlignment="1">
      <alignment horizontal="center" vertical="center" wrapText="1"/>
    </xf>
    <xf numFmtId="165" fontId="10" fillId="0" borderId="30" xfId="0" applyNumberFormat="1" applyFont="1" applyBorder="1" applyAlignment="1" applyProtection="1">
      <alignment vertical="center" wrapText="1"/>
      <protection locked="0"/>
    </xf>
    <xf numFmtId="164" fontId="6" fillId="33" borderId="11" xfId="0" applyNumberFormat="1" applyFont="1" applyFill="1" applyBorder="1" applyAlignment="1" applyProtection="1">
      <alignment vertical="center" wrapText="1"/>
      <protection/>
    </xf>
    <xf numFmtId="164" fontId="6" fillId="33" borderId="12" xfId="0" applyNumberFormat="1" applyFont="1" applyFill="1" applyBorder="1" applyAlignment="1" applyProtection="1">
      <alignment vertical="center" wrapText="1"/>
      <protection/>
    </xf>
    <xf numFmtId="164" fontId="6" fillId="33" borderId="10" xfId="0" applyNumberFormat="1" applyFont="1" applyFill="1" applyBorder="1" applyAlignment="1">
      <alignment vertical="center" wrapText="1"/>
    </xf>
    <xf numFmtId="164" fontId="6" fillId="0" borderId="42" xfId="0" applyNumberFormat="1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0" applyFont="1" applyBorder="1" applyAlignment="1" applyProtection="1">
      <alignment vertical="center" wrapText="1"/>
      <protection locked="0"/>
    </xf>
    <xf numFmtId="164" fontId="18" fillId="0" borderId="13" xfId="0" applyNumberFormat="1" applyFont="1" applyBorder="1" applyAlignment="1" applyProtection="1">
      <alignment vertical="center" wrapText="1"/>
      <protection locked="0"/>
    </xf>
    <xf numFmtId="164" fontId="10" fillId="0" borderId="32" xfId="0" applyNumberFormat="1" applyFont="1" applyBorder="1" applyAlignment="1" applyProtection="1">
      <alignment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19" fillId="0" borderId="14" xfId="0" applyFont="1" applyBorder="1" applyAlignment="1" applyProtection="1">
      <alignment/>
      <protection locked="0"/>
    </xf>
    <xf numFmtId="0" fontId="2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74" xfId="0" applyFont="1" applyBorder="1" applyAlignment="1">
      <alignment/>
    </xf>
    <xf numFmtId="0" fontId="19" fillId="0" borderId="74" xfId="0" applyFont="1" applyBorder="1" applyAlignment="1">
      <alignment/>
    </xf>
    <xf numFmtId="0" fontId="10" fillId="0" borderId="14" xfId="0" applyFont="1" applyBorder="1" applyAlignment="1" applyProtection="1">
      <alignment vertical="center" wrapText="1"/>
      <protection locked="0"/>
    </xf>
    <xf numFmtId="0" fontId="0" fillId="0" borderId="43" xfId="0" applyBorder="1" applyAlignment="1">
      <alignment horizontal="center" vertical="center" wrapText="1"/>
    </xf>
    <xf numFmtId="0" fontId="10" fillId="0" borderId="31" xfId="0" applyFont="1" applyBorder="1" applyAlignment="1" applyProtection="1">
      <alignment vertical="center" wrapText="1"/>
      <protection locked="0"/>
    </xf>
    <xf numFmtId="164" fontId="10" fillId="0" borderId="49" xfId="0" applyNumberFormat="1" applyFont="1" applyBorder="1" applyAlignment="1" applyProtection="1">
      <alignment vertical="center" wrapText="1"/>
      <protection locked="0"/>
    </xf>
    <xf numFmtId="0" fontId="3" fillId="0" borderId="72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vertical="center" wrapText="1"/>
    </xf>
    <xf numFmtId="164" fontId="6" fillId="33" borderId="80" xfId="0" applyNumberFormat="1" applyFont="1" applyFill="1" applyBorder="1" applyAlignment="1">
      <alignment vertical="center" wrapText="1"/>
    </xf>
    <xf numFmtId="164" fontId="6" fillId="33" borderId="73" xfId="0" applyNumberFormat="1" applyFont="1" applyFill="1" applyBorder="1" applyAlignment="1">
      <alignment vertical="center" wrapText="1"/>
    </xf>
    <xf numFmtId="0" fontId="22" fillId="0" borderId="48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vertical="center"/>
      <protection/>
    </xf>
    <xf numFmtId="0" fontId="1" fillId="0" borderId="30" xfId="0" applyFont="1" applyBorder="1" applyAlignment="1" applyProtection="1">
      <alignment vertical="center"/>
      <protection/>
    </xf>
    <xf numFmtId="173" fontId="1" fillId="0" borderId="14" xfId="0" applyNumberFormat="1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7" fillId="33" borderId="75" xfId="0" applyFont="1" applyFill="1" applyBorder="1" applyAlignment="1" applyProtection="1">
      <alignment vertical="center"/>
      <protection/>
    </xf>
    <xf numFmtId="0" fontId="17" fillId="33" borderId="77" xfId="0" applyFont="1" applyFill="1" applyBorder="1" applyAlignment="1" applyProtection="1">
      <alignment vertical="center"/>
      <protection/>
    </xf>
    <xf numFmtId="0" fontId="22" fillId="33" borderId="48" xfId="0" applyFont="1" applyFill="1" applyBorder="1" applyAlignment="1" applyProtection="1">
      <alignment vertical="center"/>
      <protection/>
    </xf>
    <xf numFmtId="0" fontId="1" fillId="0" borderId="64" xfId="0" applyFont="1" applyBorder="1" applyAlignment="1" applyProtection="1">
      <alignment vertical="center"/>
      <protection/>
    </xf>
    <xf numFmtId="0" fontId="17" fillId="33" borderId="30" xfId="0" applyFont="1" applyFill="1" applyBorder="1" applyAlignment="1" applyProtection="1">
      <alignment vertical="center"/>
      <protection/>
    </xf>
    <xf numFmtId="0" fontId="22" fillId="33" borderId="77" xfId="0" applyFont="1" applyFill="1" applyBorder="1" applyAlignment="1" applyProtection="1">
      <alignment vertical="center"/>
      <protection/>
    </xf>
    <xf numFmtId="173" fontId="1" fillId="0" borderId="22" xfId="0" applyNumberFormat="1" applyFont="1" applyBorder="1" applyAlignment="1" applyProtection="1">
      <alignment vertical="center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12" fillId="0" borderId="81" xfId="0" applyFont="1" applyBorder="1" applyAlignment="1" applyProtection="1">
      <alignment horizontal="center" vertical="center" wrapText="1"/>
      <protection/>
    </xf>
    <xf numFmtId="173" fontId="1" fillId="0" borderId="13" xfId="0" applyNumberFormat="1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173" fontId="1" fillId="0" borderId="82" xfId="0" applyNumberFormat="1" applyFont="1" applyBorder="1" applyAlignment="1" applyProtection="1">
      <alignment vertical="center"/>
      <protection/>
    </xf>
    <xf numFmtId="173" fontId="23" fillId="33" borderId="70" xfId="0" applyNumberFormat="1" applyFont="1" applyFill="1" applyBorder="1" applyAlignment="1" applyProtection="1">
      <alignment vertical="center"/>
      <protection/>
    </xf>
    <xf numFmtId="173" fontId="15" fillId="33" borderId="28" xfId="0" applyNumberFormat="1" applyFont="1" applyFill="1" applyBorder="1" applyAlignment="1" applyProtection="1">
      <alignment vertical="center"/>
      <protection/>
    </xf>
    <xf numFmtId="173" fontId="23" fillId="33" borderId="36" xfId="0" applyNumberFormat="1" applyFont="1" applyFill="1" applyBorder="1" applyAlignment="1" applyProtection="1">
      <alignment vertical="center"/>
      <protection/>
    </xf>
    <xf numFmtId="173" fontId="1" fillId="0" borderId="37" xfId="0" applyNumberFormat="1" applyFont="1" applyBorder="1" applyAlignment="1" applyProtection="1">
      <alignment vertical="center"/>
      <protection/>
    </xf>
    <xf numFmtId="173" fontId="15" fillId="33" borderId="21" xfId="0" applyNumberFormat="1" applyFont="1" applyFill="1" applyBorder="1" applyAlignment="1" applyProtection="1">
      <alignment vertical="center"/>
      <protection/>
    </xf>
    <xf numFmtId="0" fontId="15" fillId="0" borderId="67" xfId="0" applyFont="1" applyBorder="1" applyAlignment="1" applyProtection="1">
      <alignment horizontal="center" vertical="center" wrapText="1"/>
      <protection/>
    </xf>
    <xf numFmtId="174" fontId="1" fillId="0" borderId="81" xfId="0" applyNumberFormat="1" applyFont="1" applyBorder="1" applyAlignment="1" applyProtection="1">
      <alignment horizontal="right" vertical="center"/>
      <protection/>
    </xf>
    <xf numFmtId="174" fontId="23" fillId="33" borderId="67" xfId="0" applyNumberFormat="1" applyFont="1" applyFill="1" applyBorder="1" applyAlignment="1" applyProtection="1">
      <alignment horizontal="right" vertical="center"/>
      <protection/>
    </xf>
    <xf numFmtId="174" fontId="23" fillId="34" borderId="50" xfId="0" applyNumberFormat="1" applyFont="1" applyFill="1" applyBorder="1" applyAlignment="1" applyProtection="1">
      <alignment horizontal="right" vertical="center"/>
      <protection/>
    </xf>
    <xf numFmtId="174" fontId="23" fillId="34" borderId="63" xfId="0" applyNumberFormat="1" applyFont="1" applyFill="1" applyBorder="1" applyAlignment="1" applyProtection="1">
      <alignment horizontal="right" vertical="center"/>
      <protection/>
    </xf>
    <xf numFmtId="174" fontId="23" fillId="34" borderId="67" xfId="0" applyNumberFormat="1" applyFont="1" applyFill="1" applyBorder="1" applyAlignment="1" applyProtection="1">
      <alignment horizontal="right" vertical="center"/>
      <protection/>
    </xf>
    <xf numFmtId="173" fontId="1" fillId="0" borderId="17" xfId="0" applyNumberFormat="1" applyFont="1" applyBorder="1" applyAlignment="1" applyProtection="1">
      <alignment vertical="center"/>
      <protection/>
    </xf>
    <xf numFmtId="173" fontId="1" fillId="0" borderId="18" xfId="0" applyNumberFormat="1" applyFont="1" applyBorder="1" applyAlignment="1" applyProtection="1">
      <alignment vertical="center"/>
      <protection/>
    </xf>
    <xf numFmtId="173" fontId="1" fillId="0" borderId="32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173" fontId="1" fillId="0" borderId="19" xfId="0" applyNumberFormat="1" applyFont="1" applyBorder="1" applyAlignment="1" applyProtection="1">
      <alignment vertical="center"/>
      <protection/>
    </xf>
    <xf numFmtId="173" fontId="1" fillId="0" borderId="74" xfId="0" applyNumberFormat="1" applyFont="1" applyBorder="1" applyAlignment="1" applyProtection="1">
      <alignment vertical="center"/>
      <protection/>
    </xf>
    <xf numFmtId="173" fontId="23" fillId="33" borderId="10" xfId="0" applyNumberFormat="1" applyFont="1" applyFill="1" applyBorder="1" applyAlignment="1" applyProtection="1">
      <alignment vertical="center"/>
      <protection/>
    </xf>
    <xf numFmtId="173" fontId="23" fillId="33" borderId="11" xfId="0" applyNumberFormat="1" applyFont="1" applyFill="1" applyBorder="1" applyAlignment="1" applyProtection="1">
      <alignment vertical="center"/>
      <protection/>
    </xf>
    <xf numFmtId="173" fontId="15" fillId="33" borderId="10" xfId="0" applyNumberFormat="1" applyFont="1" applyFill="1" applyBorder="1" applyAlignment="1" applyProtection="1">
      <alignment vertical="center"/>
      <protection/>
    </xf>
    <xf numFmtId="173" fontId="15" fillId="33" borderId="11" xfId="0" applyNumberFormat="1" applyFont="1" applyFill="1" applyBorder="1" applyAlignment="1" applyProtection="1">
      <alignment vertical="center"/>
      <protection/>
    </xf>
    <xf numFmtId="173" fontId="1" fillId="0" borderId="10" xfId="0" applyNumberFormat="1" applyFont="1" applyBorder="1" applyAlignment="1" applyProtection="1">
      <alignment vertical="center"/>
      <protection/>
    </xf>
    <xf numFmtId="173" fontId="1" fillId="0" borderId="11" xfId="0" applyNumberFormat="1" applyFont="1" applyBorder="1" applyAlignment="1" applyProtection="1">
      <alignment vertical="center"/>
      <protection/>
    </xf>
    <xf numFmtId="174" fontId="23" fillId="34" borderId="66" xfId="0" applyNumberFormat="1" applyFont="1" applyFill="1" applyBorder="1" applyAlignment="1" applyProtection="1">
      <alignment horizontal="right" vertical="center"/>
      <protection/>
    </xf>
    <xf numFmtId="173" fontId="1" fillId="0" borderId="23" xfId="0" applyNumberFormat="1" applyFont="1" applyBorder="1" applyAlignment="1" applyProtection="1">
      <alignment vertical="center"/>
      <protection/>
    </xf>
    <xf numFmtId="173" fontId="15" fillId="33" borderId="72" xfId="0" applyNumberFormat="1" applyFont="1" applyFill="1" applyBorder="1" applyAlignment="1" applyProtection="1">
      <alignment vertical="center"/>
      <protection/>
    </xf>
    <xf numFmtId="173" fontId="15" fillId="33" borderId="80" xfId="0" applyNumberFormat="1" applyFont="1" applyFill="1" applyBorder="1" applyAlignment="1" applyProtection="1">
      <alignment vertical="center"/>
      <protection/>
    </xf>
    <xf numFmtId="174" fontId="23" fillId="33" borderId="35" xfId="0" applyNumberFormat="1" applyFont="1" applyFill="1" applyBorder="1" applyAlignment="1" applyProtection="1">
      <alignment horizontal="right" vertical="center"/>
      <protection/>
    </xf>
    <xf numFmtId="173" fontId="23" fillId="33" borderId="28" xfId="0" applyNumberFormat="1" applyFont="1" applyFill="1" applyBorder="1" applyAlignment="1" applyProtection="1">
      <alignment vertical="center"/>
      <protection/>
    </xf>
    <xf numFmtId="174" fontId="1" fillId="0" borderId="50" xfId="0" applyNumberFormat="1" applyFont="1" applyBorder="1" applyAlignment="1" applyProtection="1">
      <alignment horizontal="right" vertical="center"/>
      <protection/>
    </xf>
    <xf numFmtId="174" fontId="1" fillId="0" borderId="30" xfId="0" applyNumberFormat="1" applyFont="1" applyBorder="1" applyAlignment="1" applyProtection="1">
      <alignment horizontal="right" vertical="center"/>
      <protection/>
    </xf>
    <xf numFmtId="174" fontId="23" fillId="34" borderId="30" xfId="0" applyNumberFormat="1" applyFont="1" applyFill="1" applyBorder="1" applyAlignment="1" applyProtection="1">
      <alignment horizontal="right" vertical="center"/>
      <protection/>
    </xf>
    <xf numFmtId="173" fontId="23" fillId="33" borderId="60" xfId="0" applyNumberFormat="1" applyFont="1" applyFill="1" applyBorder="1" applyAlignment="1" applyProtection="1">
      <alignment vertical="center"/>
      <protection/>
    </xf>
    <xf numFmtId="173" fontId="1" fillId="0" borderId="71" xfId="0" applyNumberFormat="1" applyFont="1" applyBorder="1" applyAlignment="1" applyProtection="1">
      <alignment vertical="center"/>
      <protection/>
    </xf>
    <xf numFmtId="173" fontId="1" fillId="33" borderId="48" xfId="0" applyNumberFormat="1" applyFont="1" applyFill="1" applyBorder="1" applyAlignment="1" applyProtection="1">
      <alignment vertical="center"/>
      <protection/>
    </xf>
    <xf numFmtId="173" fontId="15" fillId="33" borderId="60" xfId="0" applyNumberFormat="1" applyFont="1" applyFill="1" applyBorder="1" applyAlignment="1" applyProtection="1">
      <alignment vertical="center"/>
      <protection/>
    </xf>
    <xf numFmtId="173" fontId="15" fillId="33" borderId="26" xfId="0" applyNumberFormat="1" applyFont="1" applyFill="1" applyBorder="1" applyAlignment="1" applyProtection="1">
      <alignment vertical="center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173" fontId="23" fillId="33" borderId="48" xfId="0" applyNumberFormat="1" applyFont="1" applyFill="1" applyBorder="1" applyAlignment="1" applyProtection="1">
      <alignment vertical="center"/>
      <protection/>
    </xf>
    <xf numFmtId="173" fontId="1" fillId="0" borderId="48" xfId="0" applyNumberFormat="1" applyFont="1" applyBorder="1" applyAlignment="1" applyProtection="1">
      <alignment vertical="center"/>
      <protection/>
    </xf>
    <xf numFmtId="172" fontId="12" fillId="0" borderId="20" xfId="57" applyNumberFormat="1" applyFont="1" applyBorder="1" applyAlignment="1">
      <alignment horizontal="center" vertical="center"/>
      <protection/>
    </xf>
    <xf numFmtId="0" fontId="10" fillId="0" borderId="38" xfId="57" applyFont="1" applyBorder="1" applyAlignment="1">
      <alignment horizontal="left" vertical="center" wrapText="1" indent="1"/>
      <protection/>
    </xf>
    <xf numFmtId="175" fontId="10" fillId="0" borderId="38" xfId="40" applyNumberFormat="1" applyFont="1" applyBorder="1" applyAlignment="1" applyProtection="1" quotePrefix="1">
      <alignment horizontal="right" vertical="center"/>
      <protection locked="0"/>
    </xf>
    <xf numFmtId="175" fontId="10" fillId="0" borderId="38" xfId="40" applyNumberFormat="1" applyFont="1" applyBorder="1" applyAlignment="1" applyProtection="1">
      <alignment horizontal="right" vertical="center"/>
      <protection locked="0"/>
    </xf>
    <xf numFmtId="175" fontId="10" fillId="33" borderId="38" xfId="57" applyNumberFormat="1" applyFont="1" applyFill="1" applyBorder="1" applyAlignment="1">
      <alignment horizontal="right" vertical="center"/>
      <protection/>
    </xf>
    <xf numFmtId="175" fontId="10" fillId="33" borderId="39" xfId="57" applyNumberFormat="1" applyFont="1" applyFill="1" applyBorder="1" applyAlignment="1">
      <alignment horizontal="right" vertical="center"/>
      <protection/>
    </xf>
    <xf numFmtId="172" fontId="12" fillId="0" borderId="18" xfId="57" applyNumberFormat="1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left" vertical="center" wrapText="1" indent="1"/>
      <protection/>
    </xf>
    <xf numFmtId="175" fontId="10" fillId="0" borderId="13" xfId="40" applyNumberFormat="1" applyFont="1" applyBorder="1" applyAlignment="1" applyProtection="1" quotePrefix="1">
      <alignment horizontal="right" vertical="center"/>
      <protection locked="0"/>
    </xf>
    <xf numFmtId="175" fontId="10" fillId="0" borderId="13" xfId="40" applyNumberFormat="1" applyFont="1" applyBorder="1" applyAlignment="1" applyProtection="1">
      <alignment horizontal="right" vertical="center"/>
      <protection locked="0"/>
    </xf>
    <xf numFmtId="175" fontId="10" fillId="33" borderId="13" xfId="57" applyNumberFormat="1" applyFont="1" applyFill="1" applyBorder="1" applyAlignment="1">
      <alignment horizontal="right" vertical="center"/>
      <protection/>
    </xf>
    <xf numFmtId="175" fontId="10" fillId="33" borderId="33" xfId="57" applyNumberFormat="1" applyFont="1" applyFill="1" applyBorder="1" applyAlignment="1">
      <alignment horizontal="right" vertical="center"/>
      <protection/>
    </xf>
    <xf numFmtId="172" fontId="12" fillId="0" borderId="17" xfId="57" applyNumberFormat="1" applyFont="1" applyBorder="1" applyAlignment="1">
      <alignment horizontal="center" vertical="center"/>
      <protection/>
    </xf>
    <xf numFmtId="0" fontId="10" fillId="0" borderId="14" xfId="57" applyFont="1" applyBorder="1" applyAlignment="1" quotePrefix="1">
      <alignment horizontal="left" vertical="center" wrapText="1" indent="1"/>
      <protection/>
    </xf>
    <xf numFmtId="175" fontId="10" fillId="0" borderId="14" xfId="40" applyNumberFormat="1" applyFont="1" applyBorder="1" applyAlignment="1" applyProtection="1" quotePrefix="1">
      <alignment horizontal="right" vertical="center"/>
      <protection locked="0"/>
    </xf>
    <xf numFmtId="175" fontId="10" fillId="0" borderId="14" xfId="40" applyNumberFormat="1" applyFont="1" applyBorder="1" applyAlignment="1" applyProtection="1">
      <alignment horizontal="right" vertical="center"/>
      <protection locked="0"/>
    </xf>
    <xf numFmtId="175" fontId="10" fillId="33" borderId="14" xfId="57" applyNumberFormat="1" applyFont="1" applyFill="1" applyBorder="1" applyAlignment="1">
      <alignment horizontal="right" vertical="center"/>
      <protection/>
    </xf>
    <xf numFmtId="0" fontId="6" fillId="0" borderId="14" xfId="57" applyFont="1" applyFill="1" applyBorder="1" applyAlignment="1" quotePrefix="1">
      <alignment horizontal="left" vertical="center" wrapText="1" indent="1"/>
      <protection/>
    </xf>
    <xf numFmtId="175" fontId="6" fillId="33" borderId="14" xfId="57" applyNumberFormat="1" applyFont="1" applyFill="1" applyBorder="1" applyAlignment="1" applyProtection="1">
      <alignment horizontal="right" vertical="center"/>
      <protection/>
    </xf>
    <xf numFmtId="175" fontId="10" fillId="0" borderId="14" xfId="57" applyNumberFormat="1" applyFont="1" applyBorder="1" applyAlignment="1" applyProtection="1">
      <alignment horizontal="right" vertical="center"/>
      <protection locked="0"/>
    </xf>
    <xf numFmtId="0" fontId="10" fillId="0" borderId="14" xfId="57" applyFont="1" applyBorder="1" applyAlignment="1">
      <alignment horizontal="left" vertical="center" wrapText="1" indent="1"/>
      <protection/>
    </xf>
    <xf numFmtId="0" fontId="10" fillId="0" borderId="74" xfId="57" applyFont="1" applyBorder="1" applyAlignment="1" quotePrefix="1">
      <alignment horizontal="left" vertical="center" wrapText="1" indent="1"/>
      <protection/>
    </xf>
    <xf numFmtId="175" fontId="10" fillId="0" borderId="74" xfId="57" applyNumberFormat="1" applyFont="1" applyBorder="1" applyAlignment="1" applyProtection="1">
      <alignment horizontal="right" vertical="center"/>
      <protection locked="0"/>
    </xf>
    <xf numFmtId="175" fontId="10" fillId="0" borderId="74" xfId="40" applyNumberFormat="1" applyFont="1" applyBorder="1" applyAlignment="1" applyProtection="1">
      <alignment horizontal="right" vertical="center"/>
      <protection locked="0"/>
    </xf>
    <xf numFmtId="175" fontId="10" fillId="33" borderId="74" xfId="57" applyNumberFormat="1" applyFont="1" applyFill="1" applyBorder="1" applyAlignment="1">
      <alignment horizontal="right" vertical="center"/>
      <protection/>
    </xf>
    <xf numFmtId="175" fontId="10" fillId="0" borderId="74" xfId="40" applyNumberFormat="1" applyFont="1" applyBorder="1" applyAlignment="1" applyProtection="1" quotePrefix="1">
      <alignment horizontal="right" vertical="center"/>
      <protection locked="0"/>
    </xf>
    <xf numFmtId="0" fontId="6" fillId="0" borderId="11" xfId="57" applyFont="1" applyFill="1" applyBorder="1" applyAlignment="1" quotePrefix="1">
      <alignment horizontal="left" vertical="center" wrapText="1" indent="1"/>
      <protection/>
    </xf>
    <xf numFmtId="175" fontId="6" fillId="33" borderId="11" xfId="57" applyNumberFormat="1" applyFont="1" applyFill="1" applyBorder="1" applyAlignment="1">
      <alignment horizontal="right" vertical="center"/>
      <protection/>
    </xf>
    <xf numFmtId="175" fontId="10" fillId="33" borderId="32" xfId="57" applyNumberFormat="1" applyFont="1" applyFill="1" applyBorder="1" applyAlignment="1">
      <alignment horizontal="right" vertical="center"/>
      <protection/>
    </xf>
    <xf numFmtId="175" fontId="10" fillId="0" borderId="31" xfId="40" applyNumberFormat="1" applyFont="1" applyBorder="1" applyAlignment="1" applyProtection="1">
      <alignment horizontal="right" vertical="center"/>
      <protection locked="0"/>
    </xf>
    <xf numFmtId="175" fontId="10" fillId="33" borderId="31" xfId="57" applyNumberFormat="1" applyFont="1" applyFill="1" applyBorder="1" applyAlignment="1">
      <alignment horizontal="right" vertical="center"/>
      <protection/>
    </xf>
    <xf numFmtId="175" fontId="10" fillId="0" borderId="31" xfId="40" applyNumberFormat="1" applyFont="1" applyBorder="1" applyAlignment="1" applyProtection="1" quotePrefix="1">
      <alignment horizontal="right" vertical="center"/>
      <protection locked="0"/>
    </xf>
    <xf numFmtId="0" fontId="6" fillId="0" borderId="55" xfId="57" applyFont="1" applyBorder="1" applyAlignment="1" quotePrefix="1">
      <alignment horizontal="center" vertical="center" wrapText="1"/>
      <protection/>
    </xf>
    <xf numFmtId="0" fontId="6" fillId="0" borderId="27" xfId="57" applyFont="1" applyBorder="1" applyAlignment="1">
      <alignment horizontal="center" vertical="center"/>
      <protection/>
    </xf>
    <xf numFmtId="0" fontId="6" fillId="0" borderId="76" xfId="57" applyFont="1" applyBorder="1" applyAlignment="1">
      <alignment horizontal="center" vertical="center" wrapText="1"/>
      <protection/>
    </xf>
    <xf numFmtId="0" fontId="6" fillId="0" borderId="27" xfId="57" applyFont="1" applyBorder="1" applyAlignment="1">
      <alignment horizontal="center" vertical="center" wrapText="1"/>
      <protection/>
    </xf>
    <xf numFmtId="0" fontId="6" fillId="0" borderId="55" xfId="57" applyFont="1" applyBorder="1" applyAlignment="1">
      <alignment horizontal="center" vertical="center" wrapText="1"/>
      <protection/>
    </xf>
    <xf numFmtId="0" fontId="6" fillId="0" borderId="10" xfId="57" applyFont="1" applyBorder="1" applyAlignment="1" quotePrefix="1">
      <alignment horizontal="center" vertical="center" wrapText="1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46" xfId="57" applyFont="1" applyBorder="1" applyAlignment="1">
      <alignment horizontal="center" vertical="center" wrapText="1"/>
      <protection/>
    </xf>
    <xf numFmtId="175" fontId="12" fillId="0" borderId="13" xfId="40" applyNumberFormat="1" applyFont="1" applyBorder="1" applyAlignment="1" applyProtection="1" quotePrefix="1">
      <alignment horizontal="right" vertical="center"/>
      <protection locked="0"/>
    </xf>
    <xf numFmtId="175" fontId="12" fillId="0" borderId="14" xfId="40" applyNumberFormat="1" applyFont="1" applyBorder="1" applyAlignment="1" applyProtection="1" quotePrefix="1">
      <alignment horizontal="right" vertical="center"/>
      <protection locked="0"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175" fontId="6" fillId="33" borderId="60" xfId="57" applyNumberFormat="1" applyFont="1" applyFill="1" applyBorder="1" applyAlignment="1">
      <alignment horizontal="right" vertical="center"/>
      <protection/>
    </xf>
    <xf numFmtId="175" fontId="10" fillId="0" borderId="76" xfId="40" applyNumberFormat="1" applyFont="1" applyBorder="1" applyAlignment="1" applyProtection="1" quotePrefix="1">
      <alignment horizontal="right" vertical="center"/>
      <protection locked="0"/>
    </xf>
    <xf numFmtId="0" fontId="10" fillId="0" borderId="25" xfId="57" applyFont="1" applyBorder="1" applyAlignment="1">
      <alignment horizontal="left" vertical="center" wrapText="1" indent="1"/>
      <protection/>
    </xf>
    <xf numFmtId="0" fontId="10" fillId="0" borderId="22" xfId="57" applyFont="1" applyBorder="1" applyAlignment="1" quotePrefix="1">
      <alignment horizontal="left" vertical="center" wrapText="1" indent="1"/>
      <protection/>
    </xf>
    <xf numFmtId="0" fontId="10" fillId="0" borderId="62" xfId="57" applyFont="1" applyBorder="1" applyAlignment="1" quotePrefix="1">
      <alignment horizontal="left" vertical="center" wrapText="1" indent="1"/>
      <protection/>
    </xf>
    <xf numFmtId="175" fontId="10" fillId="0" borderId="20" xfId="57" applyNumberFormat="1" applyFont="1" applyBorder="1" applyAlignment="1" applyProtection="1">
      <alignment horizontal="right" vertical="center"/>
      <protection locked="0"/>
    </xf>
    <xf numFmtId="175" fontId="10" fillId="0" borderId="17" xfId="57" applyNumberFormat="1" applyFont="1" applyBorder="1" applyAlignment="1" applyProtection="1">
      <alignment horizontal="right" vertical="center"/>
      <protection locked="0"/>
    </xf>
    <xf numFmtId="175" fontId="10" fillId="0" borderId="43" xfId="57" applyNumberFormat="1" applyFont="1" applyBorder="1" applyAlignment="1" applyProtection="1">
      <alignment horizontal="right" vertical="center"/>
      <protection locked="0"/>
    </xf>
    <xf numFmtId="175" fontId="10" fillId="0" borderId="80" xfId="40" applyNumberFormat="1" applyFont="1" applyBorder="1" applyAlignment="1" applyProtection="1" quotePrefix="1">
      <alignment horizontal="right" vertical="center"/>
      <protection locked="0"/>
    </xf>
    <xf numFmtId="175" fontId="10" fillId="33" borderId="58" xfId="57" applyNumberFormat="1" applyFont="1" applyFill="1" applyBorder="1" applyAlignment="1">
      <alignment horizontal="right" vertical="center"/>
      <protection/>
    </xf>
    <xf numFmtId="175" fontId="10" fillId="33" borderId="71" xfId="57" applyNumberFormat="1" applyFont="1" applyFill="1" applyBorder="1" applyAlignment="1">
      <alignment horizontal="right" vertical="center"/>
      <protection/>
    </xf>
    <xf numFmtId="164" fontId="11" fillId="33" borderId="44" xfId="56" applyNumberFormat="1" applyFont="1" applyFill="1" applyBorder="1" applyAlignment="1" applyProtection="1">
      <alignment vertical="center" wrapText="1"/>
      <protection/>
    </xf>
    <xf numFmtId="1" fontId="12" fillId="34" borderId="14" xfId="56" applyNumberFormat="1" applyFont="1" applyFill="1" applyBorder="1" applyAlignment="1" applyProtection="1">
      <alignment vertical="center" wrapText="1"/>
      <protection/>
    </xf>
    <xf numFmtId="164" fontId="12" fillId="34" borderId="20" xfId="56" applyNumberFormat="1" applyFont="1" applyFill="1" applyBorder="1" applyAlignment="1" applyProtection="1">
      <alignment vertical="center" wrapText="1"/>
      <protection/>
    </xf>
    <xf numFmtId="0" fontId="3" fillId="0" borderId="60" xfId="56" applyFont="1" applyFill="1" applyBorder="1" applyAlignment="1" applyProtection="1">
      <alignment horizontal="center" vertical="center" wrapText="1"/>
      <protection/>
    </xf>
    <xf numFmtId="0" fontId="11" fillId="0" borderId="51" xfId="56" applyFont="1" applyFill="1" applyBorder="1" applyAlignment="1" applyProtection="1">
      <alignment horizontal="center" vertical="center" wrapText="1"/>
      <protection/>
    </xf>
    <xf numFmtId="0" fontId="12" fillId="0" borderId="22" xfId="56" applyFont="1" applyBorder="1" applyAlignment="1" applyProtection="1">
      <alignment horizontal="left" wrapText="1" indent="1"/>
      <protection/>
    </xf>
    <xf numFmtId="0" fontId="16" fillId="0" borderId="46" xfId="0" applyFont="1" applyBorder="1" applyAlignment="1">
      <alignment horizontal="center" vertical="center" wrapText="1"/>
    </xf>
    <xf numFmtId="164" fontId="11" fillId="33" borderId="83" xfId="56" applyNumberFormat="1" applyFont="1" applyFill="1" applyBorder="1" applyAlignment="1" applyProtection="1">
      <alignment vertical="center" wrapText="1"/>
      <protection/>
    </xf>
    <xf numFmtId="164" fontId="12" fillId="0" borderId="55" xfId="56" applyNumberFormat="1" applyFont="1" applyFill="1" applyBorder="1" applyAlignment="1" applyProtection="1">
      <alignment vertical="center" wrapText="1"/>
      <protection locked="0"/>
    </xf>
    <xf numFmtId="164" fontId="12" fillId="0" borderId="44" xfId="56" applyNumberFormat="1" applyFont="1" applyFill="1" applyBorder="1" applyAlignment="1" applyProtection="1">
      <alignment vertical="center" wrapText="1"/>
      <protection locked="0"/>
    </xf>
    <xf numFmtId="164" fontId="11" fillId="33" borderId="44" xfId="56" applyNumberFormat="1" applyFont="1" applyFill="1" applyBorder="1" applyAlignment="1" applyProtection="1">
      <alignment vertical="center" wrapText="1"/>
      <protection locked="0"/>
    </xf>
    <xf numFmtId="0" fontId="12" fillId="0" borderId="70" xfId="56" applyFont="1" applyFill="1" applyBorder="1" applyAlignment="1" applyProtection="1">
      <alignment vertical="center" wrapText="1"/>
      <protection/>
    </xf>
    <xf numFmtId="0" fontId="12" fillId="0" borderId="71" xfId="56" applyFont="1" applyFill="1" applyBorder="1" applyAlignment="1" applyProtection="1">
      <alignment vertical="center" wrapText="1"/>
      <protection/>
    </xf>
    <xf numFmtId="0" fontId="12" fillId="0" borderId="36" xfId="56" applyFont="1" applyFill="1" applyBorder="1" applyAlignment="1" applyProtection="1">
      <alignment vertical="center" wrapText="1"/>
      <protection/>
    </xf>
    <xf numFmtId="0" fontId="12" fillId="0" borderId="63" xfId="56" applyFont="1" applyFill="1" applyBorder="1" applyAlignment="1" applyProtection="1">
      <alignment vertical="center" wrapText="1"/>
      <protection/>
    </xf>
    <xf numFmtId="0" fontId="12" fillId="0" borderId="50" xfId="56" applyFont="1" applyFill="1" applyBorder="1" applyAlignment="1" applyProtection="1">
      <alignment vertical="center" wrapText="1"/>
      <protection/>
    </xf>
    <xf numFmtId="0" fontId="12" fillId="0" borderId="84" xfId="56" applyFont="1" applyFill="1" applyBorder="1" applyAlignment="1" applyProtection="1">
      <alignment vertical="center" wrapText="1"/>
      <protection/>
    </xf>
    <xf numFmtId="0" fontId="12" fillId="0" borderId="34" xfId="56" applyFont="1" applyFill="1" applyBorder="1" applyAlignment="1" applyProtection="1">
      <alignment vertical="center" wrapText="1"/>
      <protection/>
    </xf>
    <xf numFmtId="0" fontId="12" fillId="0" borderId="17" xfId="56" applyFont="1" applyBorder="1" applyAlignment="1" applyProtection="1">
      <alignment wrapText="1"/>
      <protection/>
    </xf>
    <xf numFmtId="0" fontId="12" fillId="0" borderId="33" xfId="56" applyFont="1" applyBorder="1" applyAlignment="1" applyProtection="1">
      <alignment wrapText="1"/>
      <protection/>
    </xf>
    <xf numFmtId="0" fontId="12" fillId="0" borderId="68" xfId="56" applyFont="1" applyBorder="1" applyAlignment="1" applyProtection="1">
      <alignment/>
      <protection/>
    </xf>
    <xf numFmtId="0" fontId="12" fillId="0" borderId="32" xfId="56" applyFont="1" applyBorder="1" applyAlignment="1" applyProtection="1">
      <alignment/>
      <protection/>
    </xf>
    <xf numFmtId="0" fontId="11" fillId="33" borderId="70" xfId="56" applyFont="1" applyFill="1" applyBorder="1" applyAlignment="1" applyProtection="1">
      <alignment vertical="center" wrapText="1"/>
      <protection/>
    </xf>
    <xf numFmtId="0" fontId="11" fillId="33" borderId="50" xfId="56" applyFont="1" applyFill="1" applyBorder="1" applyAlignment="1" applyProtection="1">
      <alignment vertical="center" wrapText="1"/>
      <protection/>
    </xf>
    <xf numFmtId="0" fontId="12" fillId="0" borderId="68" xfId="56" applyFont="1" applyFill="1" applyBorder="1" applyAlignment="1" applyProtection="1">
      <alignment vertical="center" wrapText="1"/>
      <protection/>
    </xf>
    <xf numFmtId="0" fontId="12" fillId="0" borderId="32" xfId="56" applyFont="1" applyFill="1" applyBorder="1" applyAlignment="1" applyProtection="1">
      <alignment vertical="center" wrapText="1"/>
      <protection/>
    </xf>
    <xf numFmtId="0" fontId="12" fillId="0" borderId="36" xfId="56" applyFont="1" applyBorder="1" applyAlignment="1">
      <alignment/>
      <protection/>
    </xf>
    <xf numFmtId="0" fontId="12" fillId="0" borderId="33" xfId="56" applyFont="1" applyBorder="1" applyAlignment="1">
      <alignment/>
      <protection/>
    </xf>
    <xf numFmtId="0" fontId="0" fillId="0" borderId="36" xfId="56" applyFont="1" applyBorder="1" applyAlignment="1">
      <alignment/>
      <protection/>
    </xf>
    <xf numFmtId="0" fontId="0" fillId="0" borderId="33" xfId="56" applyFont="1" applyBorder="1" applyAlignment="1">
      <alignment/>
      <protection/>
    </xf>
    <xf numFmtId="164" fontId="11" fillId="33" borderId="43" xfId="56" applyNumberFormat="1" applyFont="1" applyFill="1" applyBorder="1" applyAlignment="1" applyProtection="1">
      <alignment vertical="center" wrapText="1"/>
      <protection/>
    </xf>
    <xf numFmtId="164" fontId="11" fillId="33" borderId="49" xfId="56" applyNumberFormat="1" applyFont="1" applyFill="1" applyBorder="1" applyAlignment="1" applyProtection="1">
      <alignment vertical="center" wrapText="1"/>
      <protection/>
    </xf>
    <xf numFmtId="164" fontId="12" fillId="0" borderId="16" xfId="56" applyNumberFormat="1" applyFont="1" applyFill="1" applyBorder="1" applyAlignment="1" applyProtection="1">
      <alignment vertical="center" wrapText="1"/>
      <protection locked="0"/>
    </xf>
    <xf numFmtId="164" fontId="11" fillId="33" borderId="24" xfId="56" applyNumberFormat="1" applyFont="1" applyFill="1" applyBorder="1" applyAlignment="1" applyProtection="1">
      <alignment vertical="center" wrapText="1"/>
      <protection/>
    </xf>
    <xf numFmtId="1" fontId="10" fillId="0" borderId="14" xfId="0" applyNumberFormat="1" applyFont="1" applyBorder="1" applyAlignment="1" applyProtection="1">
      <alignment vertical="center" wrapText="1"/>
      <protection locked="0"/>
    </xf>
    <xf numFmtId="10" fontId="10" fillId="0" borderId="14" xfId="0" applyNumberFormat="1" applyFont="1" applyBorder="1" applyAlignment="1" applyProtection="1">
      <alignment vertical="center" wrapText="1"/>
      <protection locked="0"/>
    </xf>
    <xf numFmtId="3" fontId="10" fillId="0" borderId="14" xfId="0" applyNumberFormat="1" applyFont="1" applyBorder="1" applyAlignment="1" applyProtection="1">
      <alignment vertical="center" wrapText="1"/>
      <protection locked="0"/>
    </xf>
    <xf numFmtId="1" fontId="10" fillId="0" borderId="17" xfId="0" applyNumberFormat="1" applyFont="1" applyBorder="1" applyAlignment="1" applyProtection="1">
      <alignment vertical="center" wrapText="1"/>
      <protection locked="0"/>
    </xf>
    <xf numFmtId="10" fontId="10" fillId="0" borderId="17" xfId="0" applyNumberFormat="1" applyFont="1" applyBorder="1" applyAlignment="1" applyProtection="1">
      <alignment vertical="center" wrapText="1"/>
      <protection locked="0"/>
    </xf>
    <xf numFmtId="3" fontId="10" fillId="0" borderId="17" xfId="0" applyNumberFormat="1" applyFont="1" applyBorder="1" applyAlignment="1" applyProtection="1">
      <alignment vertical="center" wrapText="1"/>
      <protection locked="0"/>
    </xf>
    <xf numFmtId="3" fontId="10" fillId="33" borderId="43" xfId="0" applyNumberFormat="1" applyFont="1" applyFill="1" applyBorder="1" applyAlignment="1" applyProtection="1">
      <alignment vertical="center" wrapText="1"/>
      <protection locked="0"/>
    </xf>
    <xf numFmtId="3" fontId="10" fillId="33" borderId="31" xfId="0" applyNumberFormat="1" applyFont="1" applyFill="1" applyBorder="1" applyAlignment="1" applyProtection="1">
      <alignment vertical="center" wrapText="1"/>
      <protection locked="0"/>
    </xf>
    <xf numFmtId="10" fontId="12" fillId="33" borderId="49" xfId="56" applyNumberFormat="1" applyFont="1" applyFill="1" applyBorder="1" applyAlignment="1" applyProtection="1">
      <alignment vertical="center" wrapText="1"/>
      <protection locked="0"/>
    </xf>
    <xf numFmtId="0" fontId="11" fillId="0" borderId="42" xfId="56" applyFont="1" applyFill="1" applyBorder="1" applyAlignment="1" applyProtection="1">
      <alignment horizontal="left" vertical="center" wrapText="1" indent="1"/>
      <protection/>
    </xf>
    <xf numFmtId="0" fontId="11" fillId="0" borderId="36" xfId="56" applyFont="1" applyFill="1" applyBorder="1" applyAlignment="1" applyProtection="1">
      <alignment horizontal="left" vertical="center" wrapText="1" indent="1"/>
      <protection/>
    </xf>
    <xf numFmtId="0" fontId="11" fillId="0" borderId="36" xfId="56" applyFont="1" applyFill="1" applyBorder="1" applyAlignment="1" applyProtection="1">
      <alignment horizontal="left" vertical="center" wrapText="1" indent="2"/>
      <protection/>
    </xf>
    <xf numFmtId="0" fontId="13" fillId="0" borderId="36" xfId="56" applyFont="1" applyFill="1" applyBorder="1" applyAlignment="1" applyProtection="1">
      <alignment horizontal="left" vertical="center" wrapText="1" indent="1"/>
      <protection/>
    </xf>
    <xf numFmtId="0" fontId="12" fillId="0" borderId="36" xfId="56" applyFont="1" applyFill="1" applyBorder="1" applyAlignment="1" applyProtection="1">
      <alignment horizontal="left" vertical="center" wrapText="1" indent="1"/>
      <protection/>
    </xf>
    <xf numFmtId="164" fontId="6" fillId="0" borderId="57" xfId="0" applyNumberFormat="1" applyFont="1" applyFill="1" applyBorder="1" applyAlignment="1">
      <alignment horizontal="left" vertical="center" wrapText="1" indent="1"/>
    </xf>
    <xf numFmtId="3" fontId="12" fillId="0" borderId="20" xfId="56" applyNumberFormat="1" applyFont="1" applyFill="1" applyBorder="1" applyAlignment="1" applyProtection="1">
      <alignment horizontal="right" vertical="center" wrapText="1"/>
      <protection locked="0"/>
    </xf>
    <xf numFmtId="3" fontId="12" fillId="0" borderId="38" xfId="56" applyNumberFormat="1" applyFont="1" applyFill="1" applyBorder="1" applyAlignment="1" applyProtection="1">
      <alignment horizontal="right" vertical="center" wrapText="1"/>
      <protection locked="0"/>
    </xf>
    <xf numFmtId="10" fontId="12" fillId="0" borderId="39" xfId="56" applyNumberFormat="1" applyFont="1" applyFill="1" applyBorder="1" applyAlignment="1" applyProtection="1">
      <alignment horizontal="right" vertical="center" wrapText="1"/>
      <protection locked="0"/>
    </xf>
    <xf numFmtId="10" fontId="10" fillId="0" borderId="33" xfId="0" applyNumberFormat="1" applyFont="1" applyBorder="1" applyAlignment="1" applyProtection="1">
      <alignment vertical="center" wrapText="1"/>
      <protection locked="0"/>
    </xf>
    <xf numFmtId="164" fontId="6" fillId="33" borderId="43" xfId="0" applyNumberFormat="1" applyFont="1" applyFill="1" applyBorder="1" applyAlignment="1">
      <alignment vertical="center" wrapText="1"/>
    </xf>
    <xf numFmtId="164" fontId="6" fillId="33" borderId="31" xfId="0" applyNumberFormat="1" applyFont="1" applyFill="1" applyBorder="1" applyAlignment="1">
      <alignment vertical="center" wrapText="1"/>
    </xf>
    <xf numFmtId="10" fontId="6" fillId="33" borderId="49" xfId="0" applyNumberFormat="1" applyFont="1" applyFill="1" applyBorder="1" applyAlignment="1">
      <alignment vertical="center" wrapText="1"/>
    </xf>
    <xf numFmtId="164" fontId="6" fillId="33" borderId="26" xfId="0" applyNumberFormat="1" applyFont="1" applyFill="1" applyBorder="1" applyAlignment="1">
      <alignment vertical="center" wrapText="1"/>
    </xf>
    <xf numFmtId="10" fontId="6" fillId="33" borderId="73" xfId="0" applyNumberFormat="1" applyFont="1" applyFill="1" applyBorder="1" applyAlignment="1">
      <alignment vertical="center" wrapText="1"/>
    </xf>
    <xf numFmtId="1" fontId="12" fillId="34" borderId="20" xfId="56" applyNumberFormat="1" applyFont="1" applyFill="1" applyBorder="1" applyAlignment="1" applyProtection="1">
      <alignment vertical="center" wrapText="1"/>
      <protection/>
    </xf>
    <xf numFmtId="1" fontId="12" fillId="34" borderId="38" xfId="56" applyNumberFormat="1" applyFont="1" applyFill="1" applyBorder="1" applyAlignment="1" applyProtection="1">
      <alignment vertical="center" wrapText="1"/>
      <protection/>
    </xf>
    <xf numFmtId="1" fontId="12" fillId="34" borderId="17" xfId="56" applyNumberFormat="1" applyFont="1" applyFill="1" applyBorder="1" applyAlignment="1" applyProtection="1">
      <alignment vertical="center" wrapText="1"/>
      <protection/>
    </xf>
    <xf numFmtId="10" fontId="12" fillId="34" borderId="33" xfId="56" applyNumberFormat="1" applyFont="1" applyFill="1" applyBorder="1" applyAlignment="1" applyProtection="1">
      <alignment vertical="center" wrapText="1"/>
      <protection/>
    </xf>
    <xf numFmtId="9" fontId="10" fillId="0" borderId="33" xfId="0" applyNumberFormat="1" applyFont="1" applyBorder="1" applyAlignment="1" applyProtection="1">
      <alignment vertical="center" wrapText="1"/>
      <protection locked="0"/>
    </xf>
    <xf numFmtId="3" fontId="10" fillId="0" borderId="49" xfId="0" applyNumberFormat="1" applyFont="1" applyBorder="1" applyAlignment="1" applyProtection="1">
      <alignment vertical="center" wrapText="1"/>
      <protection locked="0"/>
    </xf>
    <xf numFmtId="0" fontId="11" fillId="34" borderId="22" xfId="56" applyFont="1" applyFill="1" applyBorder="1" applyAlignment="1" applyProtection="1">
      <alignment vertical="center" wrapText="1"/>
      <protection/>
    </xf>
    <xf numFmtId="0" fontId="0" fillId="0" borderId="22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1" fillId="33" borderId="60" xfId="56" applyFont="1" applyFill="1" applyBorder="1" applyAlignment="1" applyProtection="1">
      <alignment vertical="center" wrapText="1"/>
      <protection/>
    </xf>
    <xf numFmtId="10" fontId="11" fillId="33" borderId="69" xfId="56" applyNumberFormat="1" applyFont="1" applyFill="1" applyBorder="1" applyAlignment="1" applyProtection="1">
      <alignment vertical="center" wrapText="1"/>
      <protection/>
    </xf>
    <xf numFmtId="10" fontId="11" fillId="33" borderId="44" xfId="56" applyNumberFormat="1" applyFont="1" applyFill="1" applyBorder="1" applyAlignment="1" applyProtection="1">
      <alignment vertical="center" wrapText="1"/>
      <protection/>
    </xf>
    <xf numFmtId="10" fontId="11" fillId="33" borderId="53" xfId="56" applyNumberFormat="1" applyFont="1" applyFill="1" applyBorder="1" applyAlignment="1" applyProtection="1">
      <alignment vertical="center" wrapText="1"/>
      <protection/>
    </xf>
    <xf numFmtId="10" fontId="11" fillId="33" borderId="53" xfId="56" applyNumberFormat="1" applyFont="1" applyFill="1" applyBorder="1" applyAlignment="1" applyProtection="1">
      <alignment vertical="center" wrapText="1"/>
      <protection/>
    </xf>
    <xf numFmtId="10" fontId="11" fillId="33" borderId="67" xfId="56" applyNumberFormat="1" applyFont="1" applyFill="1" applyBorder="1" applyAlignment="1" applyProtection="1">
      <alignment vertical="center" wrapText="1"/>
      <protection/>
    </xf>
    <xf numFmtId="164" fontId="11" fillId="33" borderId="14" xfId="56" applyNumberFormat="1" applyFont="1" applyFill="1" applyBorder="1" applyAlignment="1" applyProtection="1">
      <alignment vertical="center" wrapText="1"/>
      <protection/>
    </xf>
    <xf numFmtId="164" fontId="12" fillId="34" borderId="17" xfId="56" applyNumberFormat="1" applyFont="1" applyFill="1" applyBorder="1" applyAlignment="1" applyProtection="1">
      <alignment vertical="center" wrapText="1"/>
      <protection/>
    </xf>
    <xf numFmtId="164" fontId="11" fillId="34" borderId="33" xfId="56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164" fontId="11" fillId="33" borderId="17" xfId="56" applyNumberFormat="1" applyFont="1" applyFill="1" applyBorder="1" applyAlignment="1" applyProtection="1">
      <alignment vertical="center" wrapText="1"/>
      <protection/>
    </xf>
    <xf numFmtId="164" fontId="11" fillId="33" borderId="33" xfId="56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164" fontId="11" fillId="33" borderId="43" xfId="56" applyNumberFormat="1" applyFont="1" applyFill="1" applyBorder="1" applyAlignment="1" applyProtection="1">
      <alignment vertical="center" wrapText="1"/>
      <protection/>
    </xf>
    <xf numFmtId="164" fontId="11" fillId="33" borderId="31" xfId="56" applyNumberFormat="1" applyFont="1" applyFill="1" applyBorder="1" applyAlignment="1" applyProtection="1">
      <alignment vertical="center" wrapText="1"/>
      <protection/>
    </xf>
    <xf numFmtId="164" fontId="11" fillId="33" borderId="49" xfId="56" applyNumberFormat="1" applyFont="1" applyFill="1" applyBorder="1" applyAlignment="1" applyProtection="1">
      <alignment vertical="center" wrapText="1"/>
      <protection/>
    </xf>
    <xf numFmtId="0" fontId="11" fillId="0" borderId="60" xfId="56" applyFont="1" applyBorder="1">
      <alignment/>
      <protection/>
    </xf>
    <xf numFmtId="0" fontId="0" fillId="0" borderId="69" xfId="0" applyBorder="1" applyAlignment="1">
      <alignment vertical="center" wrapText="1"/>
    </xf>
    <xf numFmtId="0" fontId="11" fillId="33" borderId="46" xfId="56" applyFont="1" applyFill="1" applyBorder="1" applyAlignment="1" applyProtection="1">
      <alignment horizontal="left" vertical="center" wrapText="1" indent="1"/>
      <protection/>
    </xf>
    <xf numFmtId="164" fontId="11" fillId="33" borderId="41" xfId="56" applyNumberFormat="1" applyFont="1" applyFill="1" applyBorder="1" applyAlignment="1" applyProtection="1">
      <alignment horizontal="right" vertical="center" wrapText="1"/>
      <protection/>
    </xf>
    <xf numFmtId="164" fontId="11" fillId="33" borderId="14" xfId="56" applyNumberFormat="1" applyFont="1" applyFill="1" applyBorder="1">
      <alignment/>
      <protection/>
    </xf>
    <xf numFmtId="164" fontId="11" fillId="35" borderId="20" xfId="56" applyNumberFormat="1" applyFont="1" applyFill="1" applyBorder="1" applyAlignment="1" applyProtection="1">
      <alignment horizontal="right" vertical="center" wrapText="1"/>
      <protection locked="0"/>
    </xf>
    <xf numFmtId="164" fontId="11" fillId="35" borderId="38" xfId="56" applyNumberFormat="1" applyFont="1" applyFill="1" applyBorder="1" applyAlignment="1" applyProtection="1">
      <alignment horizontal="right" vertical="center" wrapText="1"/>
      <protection locked="0"/>
    </xf>
    <xf numFmtId="10" fontId="11" fillId="33" borderId="39" xfId="56" applyNumberFormat="1" applyFont="1" applyFill="1" applyBorder="1" applyAlignment="1" applyProtection="1">
      <alignment horizontal="right" vertical="center" wrapText="1"/>
      <protection/>
    </xf>
    <xf numFmtId="164" fontId="11" fillId="33" borderId="17" xfId="56" applyNumberFormat="1" applyFont="1" applyFill="1" applyBorder="1">
      <alignment/>
      <protection/>
    </xf>
    <xf numFmtId="10" fontId="11" fillId="33" borderId="33" xfId="56" applyNumberFormat="1" applyFont="1" applyFill="1" applyBorder="1" applyAlignment="1" applyProtection="1">
      <alignment horizontal="right" vertical="center" wrapText="1"/>
      <protection/>
    </xf>
    <xf numFmtId="164" fontId="11" fillId="33" borderId="43" xfId="56" applyNumberFormat="1" applyFont="1" applyFill="1" applyBorder="1">
      <alignment/>
      <protection/>
    </xf>
    <xf numFmtId="164" fontId="11" fillId="33" borderId="31" xfId="56" applyNumberFormat="1" applyFont="1" applyFill="1" applyBorder="1">
      <alignment/>
      <protection/>
    </xf>
    <xf numFmtId="10" fontId="11" fillId="33" borderId="49" xfId="56" applyNumberFormat="1" applyFont="1" applyFill="1" applyBorder="1" applyAlignment="1" applyProtection="1">
      <alignment horizontal="right" vertical="center" wrapText="1"/>
      <protection/>
    </xf>
    <xf numFmtId="3" fontId="0" fillId="0" borderId="76" xfId="0" applyNumberFormat="1" applyFill="1" applyBorder="1" applyAlignment="1">
      <alignment/>
    </xf>
    <xf numFmtId="0" fontId="11" fillId="0" borderId="64" xfId="56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15" xfId="0" applyFont="1" applyBorder="1" applyAlignment="1" applyProtection="1">
      <alignment horizontal="right"/>
      <protection/>
    </xf>
    <xf numFmtId="164" fontId="5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right"/>
      <protection/>
    </xf>
    <xf numFmtId="0" fontId="12" fillId="0" borderId="75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1" fillId="0" borderId="29" xfId="56" applyFont="1" applyBorder="1" applyAlignment="1" applyProtection="1">
      <alignment horizontal="center" vertical="center" wrapText="1"/>
      <protection/>
    </xf>
    <xf numFmtId="0" fontId="12" fillId="0" borderId="8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3" fillId="0" borderId="64" xfId="0" applyNumberFormat="1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164" fontId="3" fillId="0" borderId="77" xfId="0" applyNumberFormat="1" applyFont="1" applyBorder="1" applyAlignment="1">
      <alignment horizontal="center" vertical="center" wrapText="1"/>
    </xf>
    <xf numFmtId="164" fontId="15" fillId="0" borderId="64" xfId="0" applyNumberFormat="1" applyFont="1" applyBorder="1" applyAlignment="1">
      <alignment horizontal="center" vertical="center"/>
    </xf>
    <xf numFmtId="164" fontId="15" fillId="0" borderId="77" xfId="0" applyNumberFormat="1" applyFont="1" applyBorder="1" applyAlignment="1">
      <alignment horizontal="center" vertical="center"/>
    </xf>
    <xf numFmtId="164" fontId="15" fillId="0" borderId="64" xfId="0" applyNumberFormat="1" applyFont="1" applyBorder="1" applyAlignment="1">
      <alignment horizontal="center" vertical="center" wrapText="1"/>
    </xf>
    <xf numFmtId="164" fontId="15" fillId="0" borderId="77" xfId="0" applyNumberFormat="1" applyFont="1" applyBorder="1" applyAlignment="1">
      <alignment horizontal="center" vertical="center" wrapText="1"/>
    </xf>
    <xf numFmtId="164" fontId="5" fillId="0" borderId="42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/>
    </xf>
    <xf numFmtId="164" fontId="5" fillId="0" borderId="79" xfId="0" applyNumberFormat="1" applyFont="1" applyBorder="1" applyAlignment="1">
      <alignment horizontal="center" vertical="center"/>
    </xf>
    <xf numFmtId="164" fontId="6" fillId="0" borderId="64" xfId="0" applyNumberFormat="1" applyFont="1" applyBorder="1" applyAlignment="1">
      <alignment horizontal="center" vertical="center" wrapText="1"/>
    </xf>
    <xf numFmtId="164" fontId="6" fillId="0" borderId="77" xfId="0" applyNumberFormat="1" applyFont="1" applyBorder="1" applyAlignment="1">
      <alignment horizontal="center" vertical="center" wrapText="1"/>
    </xf>
    <xf numFmtId="164" fontId="6" fillId="0" borderId="64" xfId="0" applyNumberFormat="1" applyFont="1" applyBorder="1" applyAlignment="1">
      <alignment horizontal="center" vertical="center"/>
    </xf>
    <xf numFmtId="164" fontId="6" fillId="0" borderId="77" xfId="0" applyNumberFormat="1" applyFont="1" applyBorder="1" applyAlignment="1">
      <alignment horizontal="center" vertical="center"/>
    </xf>
    <xf numFmtId="0" fontId="17" fillId="0" borderId="0" xfId="57" applyFont="1" applyFill="1" applyAlignment="1" applyProtection="1">
      <alignment horizontal="center" vertical="center"/>
      <protection locked="0"/>
    </xf>
    <xf numFmtId="0" fontId="22" fillId="0" borderId="0" xfId="0" applyFont="1" applyAlignment="1">
      <alignment horizontal="center"/>
    </xf>
    <xf numFmtId="0" fontId="15" fillId="0" borderId="40" xfId="0" applyFont="1" applyBorder="1" applyAlignment="1" applyProtection="1">
      <alignment horizontal="center" vertical="center" wrapText="1"/>
      <protection/>
    </xf>
    <xf numFmtId="0" fontId="15" fillId="0" borderId="41" xfId="0" applyFont="1" applyBorder="1" applyAlignment="1" applyProtection="1">
      <alignment horizontal="center" vertical="center" wrapText="1"/>
      <protection/>
    </xf>
    <xf numFmtId="0" fontId="15" fillId="0" borderId="58" xfId="0" applyFont="1" applyBorder="1" applyAlignment="1" applyProtection="1">
      <alignment horizontal="center" vertical="center" wrapText="1"/>
      <protection/>
    </xf>
    <xf numFmtId="0" fontId="6" fillId="0" borderId="29" xfId="57" applyFont="1" applyBorder="1" applyAlignment="1">
      <alignment horizontal="center" vertical="center" wrapText="1"/>
      <protection/>
    </xf>
    <xf numFmtId="0" fontId="6" fillId="0" borderId="56" xfId="57" applyFont="1" applyBorder="1" applyAlignment="1">
      <alignment horizontal="center" vertical="center" wrapText="1"/>
      <protection/>
    </xf>
    <xf numFmtId="0" fontId="6" fillId="0" borderId="81" xfId="57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 applyProtection="1">
      <alignment horizontal="center" vertical="center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mint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46.875" style="0" customWidth="1"/>
    <col min="3" max="3" width="13.00390625" style="0" customWidth="1"/>
    <col min="4" max="4" width="12.875" style="0" customWidth="1"/>
    <col min="5" max="5" width="12.50390625" style="0" customWidth="1"/>
    <col min="6" max="6" width="13.125" style="0" customWidth="1"/>
  </cols>
  <sheetData>
    <row r="1" spans="1:6" ht="12.75">
      <c r="A1" s="675" t="s">
        <v>351</v>
      </c>
      <c r="B1" s="675"/>
      <c r="C1" s="675"/>
      <c r="D1" s="675"/>
      <c r="E1" s="675"/>
      <c r="F1" s="675"/>
    </row>
    <row r="2" spans="1:6" ht="12.75">
      <c r="A2" s="136"/>
      <c r="B2" s="136"/>
      <c r="C2" s="136"/>
      <c r="D2" s="136"/>
      <c r="E2" s="136"/>
      <c r="F2" s="136"/>
    </row>
    <row r="3" spans="1:6" ht="14.25">
      <c r="A3" s="676" t="s">
        <v>179</v>
      </c>
      <c r="B3" s="676"/>
      <c r="C3" s="676"/>
      <c r="D3" s="676"/>
      <c r="E3" s="676"/>
      <c r="F3" s="676"/>
    </row>
    <row r="4" spans="1:6" ht="14.25">
      <c r="A4" s="676" t="s">
        <v>178</v>
      </c>
      <c r="B4" s="676"/>
      <c r="C4" s="676"/>
      <c r="D4" s="676"/>
      <c r="E4" s="676"/>
      <c r="F4" s="676"/>
    </row>
    <row r="5" spans="1:6" ht="15.75">
      <c r="A5" s="22" t="s">
        <v>0</v>
      </c>
      <c r="B5" s="22"/>
      <c r="C5" s="22"/>
      <c r="D5" s="22"/>
      <c r="E5" s="22"/>
      <c r="F5" s="22"/>
    </row>
    <row r="6" spans="1:6" ht="16.5" thickBot="1">
      <c r="A6" s="23"/>
      <c r="B6" s="23"/>
      <c r="C6" s="23"/>
      <c r="D6" s="23"/>
      <c r="E6" s="677" t="s">
        <v>19</v>
      </c>
      <c r="F6" s="677"/>
    </row>
    <row r="7" spans="1:6" ht="26.25" customHeight="1" thickBot="1">
      <c r="A7" s="25" t="s">
        <v>1</v>
      </c>
      <c r="B7" s="26" t="s">
        <v>2</v>
      </c>
      <c r="C7" s="673" t="s">
        <v>320</v>
      </c>
      <c r="D7" s="673" t="s">
        <v>321</v>
      </c>
      <c r="E7" s="673" t="s">
        <v>322</v>
      </c>
      <c r="F7" s="673" t="s">
        <v>324</v>
      </c>
    </row>
    <row r="8" spans="1:6" ht="13.5" thickBot="1">
      <c r="A8" s="89">
        <v>1</v>
      </c>
      <c r="B8" s="90">
        <v>2</v>
      </c>
      <c r="C8" s="674"/>
      <c r="D8" s="674"/>
      <c r="E8" s="674"/>
      <c r="F8" s="674"/>
    </row>
    <row r="9" spans="1:6" ht="13.5" thickBot="1">
      <c r="A9" s="47" t="s">
        <v>89</v>
      </c>
      <c r="B9" s="48" t="s">
        <v>47</v>
      </c>
      <c r="C9" s="106">
        <f>C10+C11</f>
        <v>27764</v>
      </c>
      <c r="D9" s="106">
        <f>D10+D11</f>
        <v>34330</v>
      </c>
      <c r="E9" s="106">
        <f>E10+E11</f>
        <v>29491</v>
      </c>
      <c r="F9" s="145">
        <f>SUM(E9/D9)</f>
        <v>0.8590445674337315</v>
      </c>
    </row>
    <row r="10" spans="1:6" ht="12.75">
      <c r="A10" s="105" t="s">
        <v>97</v>
      </c>
      <c r="B10" s="105" t="s">
        <v>5</v>
      </c>
      <c r="C10" s="107">
        <v>9561</v>
      </c>
      <c r="D10" s="107">
        <v>16082</v>
      </c>
      <c r="E10" s="107">
        <v>14428</v>
      </c>
      <c r="F10" s="146">
        <f>SUM(E10/D10)</f>
        <v>0.8971520955105087</v>
      </c>
    </row>
    <row r="11" spans="1:6" ht="21">
      <c r="A11" s="91" t="s">
        <v>98</v>
      </c>
      <c r="B11" s="91" t="s">
        <v>88</v>
      </c>
      <c r="C11" s="108">
        <f>SUM(C12:C15)</f>
        <v>18203</v>
      </c>
      <c r="D11" s="108">
        <f>SUM(D12:D15)</f>
        <v>18248</v>
      </c>
      <c r="E11" s="108">
        <f>SUM(E12:E15)</f>
        <v>15063</v>
      </c>
      <c r="F11" s="147">
        <f>SUM(E11/D11)</f>
        <v>0.8254603244191144</v>
      </c>
    </row>
    <row r="12" spans="1:6" ht="12.75">
      <c r="A12" s="93"/>
      <c r="B12" s="33" t="s">
        <v>198</v>
      </c>
      <c r="C12" s="34"/>
      <c r="D12" s="34">
        <v>45</v>
      </c>
      <c r="E12" s="34">
        <v>61</v>
      </c>
      <c r="F12" s="147">
        <f>SUM(E12/D12)</f>
        <v>1.3555555555555556</v>
      </c>
    </row>
    <row r="13" spans="1:6" ht="12.75">
      <c r="A13" s="93"/>
      <c r="B13" s="33" t="s">
        <v>93</v>
      </c>
      <c r="C13" s="34">
        <v>9703</v>
      </c>
      <c r="D13" s="34">
        <v>9703</v>
      </c>
      <c r="E13" s="34">
        <v>11196</v>
      </c>
      <c r="F13" s="147">
        <f aca="true" t="shared" si="0" ref="F13:F19">SUM(E13/D13)</f>
        <v>1.1538699371328456</v>
      </c>
    </row>
    <row r="14" spans="1:6" ht="12.75">
      <c r="A14" s="93"/>
      <c r="B14" s="33" t="s">
        <v>94</v>
      </c>
      <c r="C14" s="34">
        <v>8500</v>
      </c>
      <c r="D14" s="34">
        <v>8500</v>
      </c>
      <c r="E14" s="34">
        <v>3417</v>
      </c>
      <c r="F14" s="147">
        <f t="shared" si="0"/>
        <v>0.402</v>
      </c>
    </row>
    <row r="15" spans="1:6" ht="12.75">
      <c r="A15" s="93"/>
      <c r="B15" s="33" t="s">
        <v>95</v>
      </c>
      <c r="C15" s="34"/>
      <c r="D15" s="34"/>
      <c r="E15" s="34">
        <v>389</v>
      </c>
      <c r="F15" s="147"/>
    </row>
    <row r="16" spans="1:6" ht="21">
      <c r="A16" s="91" t="s">
        <v>90</v>
      </c>
      <c r="B16" s="91" t="s">
        <v>91</v>
      </c>
      <c r="C16" s="92">
        <f>SUM(C17:C28)</f>
        <v>187624</v>
      </c>
      <c r="D16" s="92">
        <f>SUM(D17:D28)</f>
        <v>213342</v>
      </c>
      <c r="E16" s="92">
        <f>SUM(E17:E28)</f>
        <v>213342</v>
      </c>
      <c r="F16" s="147">
        <f t="shared" si="0"/>
        <v>1</v>
      </c>
    </row>
    <row r="17" spans="1:6" ht="12.75">
      <c r="A17" s="93"/>
      <c r="B17" s="56" t="s">
        <v>325</v>
      </c>
      <c r="C17" s="34">
        <v>41515</v>
      </c>
      <c r="D17" s="34">
        <v>40949</v>
      </c>
      <c r="E17" s="34">
        <v>40949</v>
      </c>
      <c r="F17" s="147">
        <f t="shared" si="0"/>
        <v>1</v>
      </c>
    </row>
    <row r="18" spans="1:6" ht="22.5">
      <c r="A18" s="93"/>
      <c r="B18" s="56" t="s">
        <v>326</v>
      </c>
      <c r="C18" s="34">
        <v>18368</v>
      </c>
      <c r="D18" s="34">
        <v>23449</v>
      </c>
      <c r="E18" s="34">
        <v>23449</v>
      </c>
      <c r="F18" s="147">
        <f t="shared" si="0"/>
        <v>1</v>
      </c>
    </row>
    <row r="19" spans="1:6" ht="12.75">
      <c r="A19" s="93"/>
      <c r="B19" s="56" t="s">
        <v>327</v>
      </c>
      <c r="C19" s="34">
        <v>3420</v>
      </c>
      <c r="D19" s="34">
        <v>3852</v>
      </c>
      <c r="E19" s="34">
        <v>3852</v>
      </c>
      <c r="F19" s="147">
        <f t="shared" si="0"/>
        <v>1</v>
      </c>
    </row>
    <row r="20" spans="1:6" ht="22.5">
      <c r="A20" s="93"/>
      <c r="B20" s="56" t="s">
        <v>328</v>
      </c>
      <c r="C20" s="34">
        <v>26112</v>
      </c>
      <c r="D20" s="34">
        <v>30396</v>
      </c>
      <c r="E20" s="34">
        <v>30396</v>
      </c>
      <c r="F20" s="147">
        <f aca="true" t="shared" si="1" ref="F20:F30">SUM(E20/D20)</f>
        <v>1</v>
      </c>
    </row>
    <row r="21" spans="1:6" ht="12.75">
      <c r="A21" s="93"/>
      <c r="B21" s="56" t="s">
        <v>329</v>
      </c>
      <c r="C21" s="34">
        <v>55695</v>
      </c>
      <c r="D21" s="34">
        <v>49755</v>
      </c>
      <c r="E21" s="34">
        <v>49755</v>
      </c>
      <c r="F21" s="147">
        <f t="shared" si="1"/>
        <v>1</v>
      </c>
    </row>
    <row r="22" spans="1:6" ht="12.75">
      <c r="A22" s="93"/>
      <c r="B22" s="56" t="s">
        <v>330</v>
      </c>
      <c r="C22" s="34">
        <v>17533</v>
      </c>
      <c r="D22" s="34">
        <v>17533</v>
      </c>
      <c r="E22" s="34">
        <v>17533</v>
      </c>
      <c r="F22" s="147">
        <f t="shared" si="1"/>
        <v>1</v>
      </c>
    </row>
    <row r="23" spans="1:6" ht="22.5">
      <c r="A23" s="93"/>
      <c r="B23" s="56" t="s">
        <v>331</v>
      </c>
      <c r="C23" s="34">
        <v>5508</v>
      </c>
      <c r="D23" s="34">
        <v>6002</v>
      </c>
      <c r="E23" s="34">
        <v>6002</v>
      </c>
      <c r="F23" s="147">
        <f t="shared" si="1"/>
        <v>1</v>
      </c>
    </row>
    <row r="24" spans="1:6" ht="22.5">
      <c r="A24" s="93"/>
      <c r="B24" s="56" t="s">
        <v>332</v>
      </c>
      <c r="C24" s="34">
        <v>2515</v>
      </c>
      <c r="D24" s="34">
        <v>2515</v>
      </c>
      <c r="E24" s="34">
        <v>2515</v>
      </c>
      <c r="F24" s="147">
        <f t="shared" si="1"/>
        <v>1</v>
      </c>
    </row>
    <row r="25" spans="1:6" ht="12.75">
      <c r="A25" s="93"/>
      <c r="B25" s="56" t="s">
        <v>333</v>
      </c>
      <c r="C25" s="34"/>
      <c r="D25" s="34">
        <v>4778</v>
      </c>
      <c r="E25" s="34">
        <v>4778</v>
      </c>
      <c r="F25" s="147">
        <f t="shared" si="1"/>
        <v>1</v>
      </c>
    </row>
    <row r="26" spans="1:6" ht="22.5">
      <c r="A26" s="93"/>
      <c r="B26" s="56" t="s">
        <v>334</v>
      </c>
      <c r="C26" s="34">
        <v>16958</v>
      </c>
      <c r="D26" s="34">
        <v>10500</v>
      </c>
      <c r="E26" s="34">
        <v>10500</v>
      </c>
      <c r="F26" s="147">
        <f t="shared" si="1"/>
        <v>1</v>
      </c>
    </row>
    <row r="27" spans="1:6" ht="12.75">
      <c r="A27" s="93"/>
      <c r="B27" s="56" t="s">
        <v>335</v>
      </c>
      <c r="C27" s="34"/>
      <c r="D27" s="34">
        <v>11573</v>
      </c>
      <c r="E27" s="34">
        <v>11573</v>
      </c>
      <c r="F27" s="147">
        <f t="shared" si="1"/>
        <v>1</v>
      </c>
    </row>
    <row r="28" spans="1:6" ht="12.75">
      <c r="A28" s="93"/>
      <c r="B28" s="56" t="s">
        <v>336</v>
      </c>
      <c r="C28" s="34"/>
      <c r="D28" s="34">
        <v>12040</v>
      </c>
      <c r="E28" s="34">
        <v>12040</v>
      </c>
      <c r="F28" s="147">
        <f t="shared" si="1"/>
        <v>1</v>
      </c>
    </row>
    <row r="29" spans="1:6" ht="21">
      <c r="A29" s="91" t="s">
        <v>96</v>
      </c>
      <c r="B29" s="91" t="s">
        <v>99</v>
      </c>
      <c r="C29" s="92">
        <f>SUM(C30:C32)</f>
        <v>0</v>
      </c>
      <c r="D29" s="92">
        <f>SUM(D30:D32)</f>
        <v>650</v>
      </c>
      <c r="E29" s="92">
        <f>SUM(E30:E32)</f>
        <v>1648</v>
      </c>
      <c r="F29" s="147">
        <f t="shared" si="1"/>
        <v>2.5353846153846153</v>
      </c>
    </row>
    <row r="30" spans="1:6" ht="12.75">
      <c r="A30" s="93"/>
      <c r="B30" s="33" t="s">
        <v>100</v>
      </c>
      <c r="C30" s="34"/>
      <c r="D30" s="34">
        <v>650</v>
      </c>
      <c r="E30" s="34">
        <v>1648</v>
      </c>
      <c r="F30" s="147">
        <f t="shared" si="1"/>
        <v>2.5353846153846153</v>
      </c>
    </row>
    <row r="31" spans="1:6" ht="22.5">
      <c r="A31" s="93"/>
      <c r="B31" s="33" t="s">
        <v>101</v>
      </c>
      <c r="C31" s="34"/>
      <c r="D31" s="34"/>
      <c r="E31" s="34"/>
      <c r="F31" s="147"/>
    </row>
    <row r="32" spans="1:6" ht="33.75">
      <c r="A32" s="93"/>
      <c r="B32" s="94" t="s">
        <v>102</v>
      </c>
      <c r="C32" s="34"/>
      <c r="D32" s="34"/>
      <c r="E32" s="34"/>
      <c r="F32" s="147"/>
    </row>
    <row r="33" spans="1:6" ht="12.75">
      <c r="A33" s="91" t="s">
        <v>103</v>
      </c>
      <c r="B33" s="91" t="s">
        <v>104</v>
      </c>
      <c r="C33" s="92">
        <f>SUM(C34+C36)</f>
        <v>11499</v>
      </c>
      <c r="D33" s="92">
        <f>SUM(D34+D36)</f>
        <v>178020</v>
      </c>
      <c r="E33" s="92">
        <f>SUM(E34+E36)</f>
        <v>203885</v>
      </c>
      <c r="F33" s="147">
        <f>SUM(E33/D33)</f>
        <v>1.1452926637456466</v>
      </c>
    </row>
    <row r="34" spans="1:6" ht="12.75">
      <c r="A34" s="93"/>
      <c r="B34" s="37" t="s">
        <v>105</v>
      </c>
      <c r="C34" s="95">
        <v>11499</v>
      </c>
      <c r="D34" s="95">
        <v>168020</v>
      </c>
      <c r="E34" s="95">
        <v>198862</v>
      </c>
      <c r="F34" s="147">
        <f>SUM(E34/D34)</f>
        <v>1.1835614807760981</v>
      </c>
    </row>
    <row r="35" spans="1:6" ht="22.5">
      <c r="A35" s="93"/>
      <c r="B35" s="49" t="s">
        <v>106</v>
      </c>
      <c r="C35" s="44"/>
      <c r="D35" s="44"/>
      <c r="E35" s="44"/>
      <c r="F35" s="147"/>
    </row>
    <row r="36" spans="1:6" ht="12.75">
      <c r="A36" s="93"/>
      <c r="B36" s="37" t="s">
        <v>107</v>
      </c>
      <c r="C36" s="95"/>
      <c r="D36" s="95">
        <v>10000</v>
      </c>
      <c r="E36" s="95">
        <v>5023</v>
      </c>
      <c r="F36" s="147">
        <f>SUM(E36/D36)</f>
        <v>0.5023</v>
      </c>
    </row>
    <row r="37" spans="1:6" ht="22.5">
      <c r="A37" s="93"/>
      <c r="B37" s="49" t="s">
        <v>108</v>
      </c>
      <c r="C37" s="44"/>
      <c r="D37" s="44"/>
      <c r="E37" s="44"/>
      <c r="F37" s="147"/>
    </row>
    <row r="38" spans="1:6" ht="12.75">
      <c r="A38" s="96" t="s">
        <v>109</v>
      </c>
      <c r="B38" s="97" t="s">
        <v>112</v>
      </c>
      <c r="C38" s="109">
        <f>SUM(C39:C40)</f>
        <v>0</v>
      </c>
      <c r="D38" s="109">
        <f>SUM(D39:D40)</f>
        <v>36</v>
      </c>
      <c r="E38" s="109">
        <f>SUM(E39:E40)</f>
        <v>59</v>
      </c>
      <c r="F38" s="147">
        <f>SUM(E38/D38)</f>
        <v>1.6388888888888888</v>
      </c>
    </row>
    <row r="39" spans="1:6" ht="22.5">
      <c r="A39" s="93"/>
      <c r="B39" s="36" t="s">
        <v>111</v>
      </c>
      <c r="C39" s="44"/>
      <c r="D39" s="44">
        <v>36</v>
      </c>
      <c r="E39" s="44">
        <v>59</v>
      </c>
      <c r="F39" s="147">
        <f>SUM(E39/D39)</f>
        <v>1.6388888888888888</v>
      </c>
    </row>
    <row r="40" spans="1:6" ht="22.5">
      <c r="A40" s="93"/>
      <c r="B40" s="36" t="s">
        <v>110</v>
      </c>
      <c r="C40" s="44"/>
      <c r="D40" s="44"/>
      <c r="E40" s="44"/>
      <c r="F40" s="147"/>
    </row>
    <row r="41" spans="1:6" ht="31.5">
      <c r="A41" s="91" t="s">
        <v>114</v>
      </c>
      <c r="B41" s="91" t="s">
        <v>113</v>
      </c>
      <c r="C41" s="98"/>
      <c r="D41" s="98"/>
      <c r="E41" s="98"/>
      <c r="F41" s="147"/>
    </row>
    <row r="42" spans="1:6" ht="24">
      <c r="A42" s="99" t="s">
        <v>18</v>
      </c>
      <c r="B42" s="100" t="s">
        <v>124</v>
      </c>
      <c r="C42" s="98">
        <f>SUM(C9+C16+C29+C33+C38+C41)</f>
        <v>226887</v>
      </c>
      <c r="D42" s="98">
        <f>SUM(D9+D16+D29+D33+D38+D41)</f>
        <v>426378</v>
      </c>
      <c r="E42" s="98">
        <f>SUM(E9+E16+E29+E33+E38+E41)</f>
        <v>448425</v>
      </c>
      <c r="F42" s="147">
        <f>SUM(E42/D42)</f>
        <v>1.0517076396999845</v>
      </c>
    </row>
    <row r="43" spans="1:6" ht="21">
      <c r="A43" s="91" t="s">
        <v>115</v>
      </c>
      <c r="B43" s="91" t="s">
        <v>116</v>
      </c>
      <c r="C43" s="92">
        <f>SUM(C44+C47)</f>
        <v>33009</v>
      </c>
      <c r="D43" s="92">
        <f>SUM(D44+D47)</f>
        <v>46399</v>
      </c>
      <c r="E43" s="92">
        <f>SUM(E44+E47)</f>
        <v>85389</v>
      </c>
      <c r="F43" s="147">
        <f>SUM(E43/D43)</f>
        <v>1.8403198344791913</v>
      </c>
    </row>
    <row r="44" spans="1:6" ht="22.5">
      <c r="A44" s="93"/>
      <c r="B44" s="33" t="s">
        <v>117</v>
      </c>
      <c r="C44" s="34">
        <f>SUM(C45:C46)</f>
        <v>33009</v>
      </c>
      <c r="D44" s="34">
        <f>SUM(D45:D46)</f>
        <v>46399</v>
      </c>
      <c r="E44" s="34">
        <f>SUM(E45:E46)</f>
        <v>85389</v>
      </c>
      <c r="F44" s="147">
        <f>SUM(E44/D44)</f>
        <v>1.8403198344791913</v>
      </c>
    </row>
    <row r="45" spans="1:6" ht="12.75">
      <c r="A45" s="93"/>
      <c r="B45" s="33" t="s">
        <v>118</v>
      </c>
      <c r="C45" s="34"/>
      <c r="D45" s="34">
        <v>11040</v>
      </c>
      <c r="E45" s="34">
        <v>50030</v>
      </c>
      <c r="F45" s="147">
        <f>SUM(E45/D45)</f>
        <v>4.531702898550725</v>
      </c>
    </row>
    <row r="46" spans="1:6" ht="12.75">
      <c r="A46" s="93"/>
      <c r="B46" s="33" t="s">
        <v>119</v>
      </c>
      <c r="C46" s="34">
        <v>33009</v>
      </c>
      <c r="D46" s="34">
        <v>35359</v>
      </c>
      <c r="E46" s="34">
        <v>35359</v>
      </c>
      <c r="F46" s="147">
        <f>SUM(E46/D46)</f>
        <v>1</v>
      </c>
    </row>
    <row r="47" spans="1:6" ht="12.75">
      <c r="A47" s="93"/>
      <c r="B47" s="33" t="s">
        <v>120</v>
      </c>
      <c r="C47" s="34">
        <f>SUM(C48:C49)</f>
        <v>0</v>
      </c>
      <c r="D47" s="34">
        <f>SUM(D48:D49)</f>
        <v>0</v>
      </c>
      <c r="E47" s="34">
        <f>SUM(E48:E49)</f>
        <v>0</v>
      </c>
      <c r="F47" s="147"/>
    </row>
    <row r="48" spans="1:6" ht="12.75">
      <c r="A48" s="93"/>
      <c r="B48" s="33" t="s">
        <v>121</v>
      </c>
      <c r="C48" s="34"/>
      <c r="D48" s="34"/>
      <c r="E48" s="34"/>
      <c r="F48" s="147"/>
    </row>
    <row r="49" spans="1:6" ht="12.75">
      <c r="A49" s="93"/>
      <c r="B49" s="33" t="s">
        <v>122</v>
      </c>
      <c r="C49" s="34"/>
      <c r="D49" s="34"/>
      <c r="E49" s="34"/>
      <c r="F49" s="147"/>
    </row>
    <row r="50" spans="1:6" ht="33.75">
      <c r="A50" s="99" t="s">
        <v>147</v>
      </c>
      <c r="B50" s="101" t="s">
        <v>123</v>
      </c>
      <c r="C50" s="92">
        <f>SUM(C51+C58+C65)</f>
        <v>0</v>
      </c>
      <c r="D50" s="92">
        <f>SUM(D51+D58+D65)</f>
        <v>0</v>
      </c>
      <c r="E50" s="92">
        <f>SUM(E51+E58+E65)</f>
        <v>0</v>
      </c>
      <c r="F50" s="147"/>
    </row>
    <row r="51" spans="1:6" ht="12.75">
      <c r="A51" s="93" t="s">
        <v>125</v>
      </c>
      <c r="B51" s="37" t="s">
        <v>126</v>
      </c>
      <c r="C51" s="98">
        <f>SUM(C52+C55)</f>
        <v>0</v>
      </c>
      <c r="D51" s="98">
        <f>SUM(D52+D55)</f>
        <v>0</v>
      </c>
      <c r="E51" s="98">
        <f>SUM(E52+E55)</f>
        <v>0</v>
      </c>
      <c r="F51" s="147"/>
    </row>
    <row r="52" spans="1:6" ht="12.75">
      <c r="A52" s="93"/>
      <c r="B52" s="49" t="s">
        <v>129</v>
      </c>
      <c r="C52" s="110">
        <f>SUM(C53:C54)</f>
        <v>0</v>
      </c>
      <c r="D52" s="110">
        <f>SUM(D53:D54)</f>
        <v>0</v>
      </c>
      <c r="E52" s="110">
        <f>SUM(E53:E54)</f>
        <v>0</v>
      </c>
      <c r="F52" s="147"/>
    </row>
    <row r="53" spans="1:6" ht="12.75">
      <c r="A53" s="93"/>
      <c r="B53" s="49" t="s">
        <v>127</v>
      </c>
      <c r="C53" s="45"/>
      <c r="D53" s="45"/>
      <c r="E53" s="45"/>
      <c r="F53" s="147"/>
    </row>
    <row r="54" spans="1:6" ht="12.75">
      <c r="A54" s="93"/>
      <c r="B54" s="49" t="s">
        <v>128</v>
      </c>
      <c r="C54" s="45"/>
      <c r="D54" s="45"/>
      <c r="E54" s="45"/>
      <c r="F54" s="147"/>
    </row>
    <row r="55" spans="1:6" ht="12.75">
      <c r="A55" s="93"/>
      <c r="B55" s="49" t="s">
        <v>130</v>
      </c>
      <c r="C55" s="110">
        <f>SUM(C56:C57)</f>
        <v>0</v>
      </c>
      <c r="D55" s="110">
        <f>SUM(D56:D57)</f>
        <v>0</v>
      </c>
      <c r="E55" s="110">
        <f>SUM(E56:E57)</f>
        <v>0</v>
      </c>
      <c r="F55" s="147"/>
    </row>
    <row r="56" spans="1:6" ht="12.75">
      <c r="A56" s="93"/>
      <c r="B56" s="49" t="s">
        <v>131</v>
      </c>
      <c r="C56" s="45"/>
      <c r="D56" s="45"/>
      <c r="E56" s="45"/>
      <c r="F56" s="147"/>
    </row>
    <row r="57" spans="1:6" ht="12.75">
      <c r="A57" s="93"/>
      <c r="B57" s="49" t="s">
        <v>132</v>
      </c>
      <c r="C57" s="45"/>
      <c r="D57" s="45"/>
      <c r="E57" s="45"/>
      <c r="F57" s="147"/>
    </row>
    <row r="58" spans="1:6" ht="12.75">
      <c r="A58" s="93" t="s">
        <v>133</v>
      </c>
      <c r="B58" s="33" t="s">
        <v>134</v>
      </c>
      <c r="C58" s="111">
        <f>SUM(C62+C59)</f>
        <v>0</v>
      </c>
      <c r="D58" s="111">
        <f>SUM(D62+D59)</f>
        <v>0</v>
      </c>
      <c r="E58" s="111">
        <f>SUM(E62+E59)</f>
        <v>0</v>
      </c>
      <c r="F58" s="147"/>
    </row>
    <row r="59" spans="1:6" ht="12.75">
      <c r="A59" s="93"/>
      <c r="B59" s="49" t="s">
        <v>129</v>
      </c>
      <c r="C59" s="112">
        <f>SUM(C60:C61)</f>
        <v>0</v>
      </c>
      <c r="D59" s="112">
        <f>SUM(D60:D61)</f>
        <v>0</v>
      </c>
      <c r="E59" s="112">
        <f>SUM(E60:E61)</f>
        <v>0</v>
      </c>
      <c r="F59" s="147"/>
    </row>
    <row r="60" spans="1:6" ht="12.75">
      <c r="A60" s="93"/>
      <c r="B60" s="49" t="s">
        <v>135</v>
      </c>
      <c r="C60" s="34"/>
      <c r="D60" s="34"/>
      <c r="E60" s="34"/>
      <c r="F60" s="147"/>
    </row>
    <row r="61" spans="1:6" ht="12.75">
      <c r="A61" s="93"/>
      <c r="B61" s="49" t="s">
        <v>136</v>
      </c>
      <c r="C61" s="34"/>
      <c r="D61" s="34"/>
      <c r="E61" s="34"/>
      <c r="F61" s="147"/>
    </row>
    <row r="62" spans="1:6" ht="12.75">
      <c r="A62" s="93"/>
      <c r="B62" s="49" t="s">
        <v>130</v>
      </c>
      <c r="C62" s="112">
        <f>SUM(C63:C64)</f>
        <v>0</v>
      </c>
      <c r="D62" s="112">
        <f>SUM(D63:D64)</f>
        <v>0</v>
      </c>
      <c r="E62" s="112">
        <f>SUM(E63:E64)</f>
        <v>0</v>
      </c>
      <c r="F62" s="147"/>
    </row>
    <row r="63" spans="1:6" ht="12.75">
      <c r="A63" s="93"/>
      <c r="B63" s="49" t="s">
        <v>137</v>
      </c>
      <c r="C63" s="34"/>
      <c r="D63" s="34"/>
      <c r="E63" s="34"/>
      <c r="F63" s="147"/>
    </row>
    <row r="64" spans="1:6" ht="12.75">
      <c r="A64" s="93"/>
      <c r="B64" s="49" t="s">
        <v>138</v>
      </c>
      <c r="C64" s="34"/>
      <c r="D64" s="34"/>
      <c r="E64" s="34"/>
      <c r="F64" s="147"/>
    </row>
    <row r="65" spans="1:6" ht="12.75">
      <c r="A65" s="91" t="s">
        <v>139</v>
      </c>
      <c r="B65" s="91" t="s">
        <v>140</v>
      </c>
      <c r="C65" s="102">
        <f>SUM(C69+C66)</f>
        <v>0</v>
      </c>
      <c r="D65" s="102">
        <f>SUM(D69+D66)</f>
        <v>0</v>
      </c>
      <c r="E65" s="102">
        <f>SUM(E69+E66)</f>
        <v>0</v>
      </c>
      <c r="F65" s="147"/>
    </row>
    <row r="66" spans="1:6" ht="12.75">
      <c r="A66" s="91"/>
      <c r="B66" s="91" t="s">
        <v>141</v>
      </c>
      <c r="C66" s="108">
        <f>SUM(C67:C68)</f>
        <v>0</v>
      </c>
      <c r="D66" s="108">
        <f>SUM(D67:D68)</f>
        <v>0</v>
      </c>
      <c r="E66" s="108">
        <f>SUM(E67:E68)</f>
        <v>0</v>
      </c>
      <c r="F66" s="147"/>
    </row>
    <row r="67" spans="1:6" ht="12.75">
      <c r="A67" s="103"/>
      <c r="B67" s="104" t="s">
        <v>142</v>
      </c>
      <c r="C67" s="103"/>
      <c r="D67" s="103"/>
      <c r="E67" s="103"/>
      <c r="F67" s="147"/>
    </row>
    <row r="68" spans="1:6" ht="12.75">
      <c r="A68" s="103"/>
      <c r="B68" s="103" t="s">
        <v>143</v>
      </c>
      <c r="C68" s="103"/>
      <c r="D68" s="103"/>
      <c r="E68" s="103"/>
      <c r="F68" s="147"/>
    </row>
    <row r="69" spans="1:6" ht="12.75">
      <c r="A69" s="103"/>
      <c r="B69" s="91" t="s">
        <v>144</v>
      </c>
      <c r="C69" s="113">
        <f>SUM(C70:C71)</f>
        <v>0</v>
      </c>
      <c r="D69" s="113">
        <f>SUM(D70:D71)</f>
        <v>0</v>
      </c>
      <c r="E69" s="113">
        <f>SUM(E70:E71)</f>
        <v>0</v>
      </c>
      <c r="F69" s="147"/>
    </row>
    <row r="70" spans="1:6" ht="12.75">
      <c r="A70" s="103"/>
      <c r="B70" s="104" t="s">
        <v>145</v>
      </c>
      <c r="C70" s="103"/>
      <c r="D70" s="103"/>
      <c r="E70" s="103"/>
      <c r="F70" s="147"/>
    </row>
    <row r="71" spans="1:6" ht="12.75">
      <c r="A71" s="103"/>
      <c r="B71" s="103" t="s">
        <v>146</v>
      </c>
      <c r="C71" s="103"/>
      <c r="D71" s="103"/>
      <c r="E71" s="103"/>
      <c r="F71" s="147"/>
    </row>
    <row r="72" spans="1:6" ht="12.75">
      <c r="A72" s="103"/>
      <c r="B72" s="115" t="s">
        <v>148</v>
      </c>
      <c r="C72" s="114">
        <f>SUM(C42+C50+C43)</f>
        <v>259896</v>
      </c>
      <c r="D72" s="114">
        <f>SUM(D42+D50+D43)</f>
        <v>472777</v>
      </c>
      <c r="E72" s="114">
        <f>SUM(E42+E50+E43)</f>
        <v>533814</v>
      </c>
      <c r="F72" s="147">
        <f>SUM(E72/D72)</f>
        <v>1.1291031501109403</v>
      </c>
    </row>
    <row r="73" spans="1:6" ht="12.75">
      <c r="A73" s="103"/>
      <c r="B73" s="103" t="s">
        <v>149</v>
      </c>
      <c r="C73" s="103"/>
      <c r="D73" s="103"/>
      <c r="E73" s="103">
        <v>4449</v>
      </c>
      <c r="F73" s="147"/>
    </row>
    <row r="74" spans="1:6" ht="12.75">
      <c r="A74" s="103"/>
      <c r="B74" s="115" t="s">
        <v>150</v>
      </c>
      <c r="C74" s="114">
        <f>SUM(C72:C73)</f>
        <v>259896</v>
      </c>
      <c r="D74" s="114">
        <f>SUM(D72:D73)</f>
        <v>472777</v>
      </c>
      <c r="E74" s="114">
        <f>SUM(E72:E73)</f>
        <v>538263</v>
      </c>
      <c r="F74" s="147">
        <f>SUM(E74/D74)</f>
        <v>1.1385135063676957</v>
      </c>
    </row>
    <row r="75" spans="1:6" ht="12.75">
      <c r="A75" s="225"/>
      <c r="B75" s="225" t="s">
        <v>183</v>
      </c>
      <c r="C75" s="225">
        <v>169436</v>
      </c>
      <c r="D75" s="225">
        <v>157388</v>
      </c>
      <c r="E75" s="225">
        <v>153015</v>
      </c>
      <c r="F75" s="147">
        <f>SUM(E75/D75)</f>
        <v>0.9722151625282741</v>
      </c>
    </row>
    <row r="76" spans="1:6" ht="12.75">
      <c r="A76" s="317"/>
      <c r="B76" s="316" t="s">
        <v>150</v>
      </c>
      <c r="C76" s="318">
        <f>SUM(C74:C75)</f>
        <v>429332</v>
      </c>
      <c r="D76" s="318">
        <f>SUM(D74:D75)</f>
        <v>630165</v>
      </c>
      <c r="E76" s="318">
        <f>SUM(E74:E75)</f>
        <v>691278</v>
      </c>
      <c r="F76" s="147">
        <f>SUM(E76/D76)</f>
        <v>1.096979362547904</v>
      </c>
    </row>
  </sheetData>
  <sheetProtection/>
  <mergeCells count="8">
    <mergeCell ref="C7:C8"/>
    <mergeCell ref="D7:D8"/>
    <mergeCell ref="E7:E8"/>
    <mergeCell ref="F7:F8"/>
    <mergeCell ref="A1:F1"/>
    <mergeCell ref="A3:F3"/>
    <mergeCell ref="A4:F4"/>
    <mergeCell ref="E6:F6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45.875" style="0" customWidth="1"/>
  </cols>
  <sheetData>
    <row r="2" spans="1:8" ht="12.75">
      <c r="A2" s="675" t="s">
        <v>238</v>
      </c>
      <c r="B2" s="706"/>
      <c r="C2" s="706"/>
      <c r="D2" s="706"/>
      <c r="E2" s="706"/>
      <c r="F2" s="706"/>
      <c r="G2" s="706"/>
      <c r="H2" s="706"/>
    </row>
    <row r="5" spans="1:8" ht="15.75">
      <c r="A5" s="709" t="s">
        <v>231</v>
      </c>
      <c r="B5" s="709"/>
      <c r="C5" s="709"/>
      <c r="D5" s="709"/>
      <c r="E5" s="709"/>
      <c r="F5" s="709"/>
      <c r="G5" s="709"/>
      <c r="H5" s="709"/>
    </row>
    <row r="6" ht="13.5" thickBot="1"/>
    <row r="7" spans="1:8" ht="12.75">
      <c r="A7" s="718" t="s">
        <v>201</v>
      </c>
      <c r="B7" s="720" t="s">
        <v>232</v>
      </c>
      <c r="C7" s="718" t="s">
        <v>233</v>
      </c>
      <c r="D7" s="718" t="s">
        <v>234</v>
      </c>
      <c r="E7" s="434" t="s">
        <v>235</v>
      </c>
      <c r="F7" s="416"/>
      <c r="G7" s="416"/>
      <c r="H7" s="417"/>
    </row>
    <row r="8" spans="1:8" ht="24.75" thickBot="1">
      <c r="A8" s="719"/>
      <c r="B8" s="721"/>
      <c r="C8" s="721"/>
      <c r="D8" s="719"/>
      <c r="E8" s="418" t="s">
        <v>206</v>
      </c>
      <c r="F8" s="419" t="s">
        <v>218</v>
      </c>
      <c r="G8" s="419" t="s">
        <v>316</v>
      </c>
      <c r="H8" s="420" t="s">
        <v>317</v>
      </c>
    </row>
    <row r="9" spans="1:8" ht="13.5" thickBot="1">
      <c r="A9" s="421">
        <v>1</v>
      </c>
      <c r="B9" s="422">
        <v>2</v>
      </c>
      <c r="C9" s="422">
        <v>3</v>
      </c>
      <c r="D9" s="423">
        <v>4</v>
      </c>
      <c r="E9" s="421">
        <v>5</v>
      </c>
      <c r="F9" s="423">
        <v>6</v>
      </c>
      <c r="G9" s="423">
        <v>7</v>
      </c>
      <c r="H9" s="424">
        <v>8</v>
      </c>
    </row>
    <row r="10" spans="1:8" ht="13.5" thickBot="1">
      <c r="A10" s="425" t="s">
        <v>3</v>
      </c>
      <c r="B10" s="390" t="s">
        <v>236</v>
      </c>
      <c r="C10" s="426"/>
      <c r="D10" s="427"/>
      <c r="E10" s="433">
        <f>SUM(E11:E14)</f>
        <v>0</v>
      </c>
      <c r="F10" s="20">
        <f>SUM(F11:F14)</f>
        <v>0</v>
      </c>
      <c r="G10" s="20">
        <f>SUM(G11:G14)</f>
        <v>0</v>
      </c>
      <c r="H10" s="21">
        <f>SUM(H11:H14)</f>
        <v>0</v>
      </c>
    </row>
    <row r="11" spans="1:8" ht="12.75">
      <c r="A11" s="429" t="s">
        <v>4</v>
      </c>
      <c r="B11" s="73"/>
      <c r="C11" s="430"/>
      <c r="D11" s="398"/>
      <c r="E11" s="74"/>
      <c r="F11" s="19"/>
      <c r="G11" s="19"/>
      <c r="H11" s="400"/>
    </row>
    <row r="12" spans="1:8" ht="12.75">
      <c r="A12" s="429" t="s">
        <v>6</v>
      </c>
      <c r="B12" s="73"/>
      <c r="C12" s="430"/>
      <c r="D12" s="398"/>
      <c r="E12" s="74"/>
      <c r="F12" s="19"/>
      <c r="G12" s="19"/>
      <c r="H12" s="400"/>
    </row>
    <row r="13" spans="1:8" ht="12.75">
      <c r="A13" s="429" t="s">
        <v>7</v>
      </c>
      <c r="B13" s="73"/>
      <c r="C13" s="430"/>
      <c r="D13" s="398"/>
      <c r="E13" s="74"/>
      <c r="F13" s="19"/>
      <c r="G13" s="19"/>
      <c r="H13" s="400"/>
    </row>
    <row r="14" spans="1:8" ht="13.5" thickBot="1">
      <c r="A14" s="429" t="s">
        <v>8</v>
      </c>
      <c r="B14" s="73"/>
      <c r="C14" s="430"/>
      <c r="D14" s="398"/>
      <c r="E14" s="74"/>
      <c r="F14" s="19"/>
      <c r="G14" s="19"/>
      <c r="H14" s="400"/>
    </row>
    <row r="15" spans="1:8" ht="13.5" thickBot="1">
      <c r="A15" s="425" t="s">
        <v>9</v>
      </c>
      <c r="B15" s="390" t="s">
        <v>237</v>
      </c>
      <c r="C15" s="426"/>
      <c r="D15" s="427"/>
      <c r="E15" s="433">
        <f>SUM(E16:E19)</f>
        <v>0</v>
      </c>
      <c r="F15" s="20">
        <f>SUM(F16:F19)</f>
        <v>0</v>
      </c>
      <c r="G15" s="20">
        <f>SUM(G16:G19)</f>
        <v>0</v>
      </c>
      <c r="H15" s="21">
        <f>SUM(H16:H19)</f>
        <v>0</v>
      </c>
    </row>
    <row r="16" spans="1:8" ht="12.75">
      <c r="A16" s="429" t="s">
        <v>10</v>
      </c>
      <c r="B16" s="73"/>
      <c r="C16" s="430"/>
      <c r="D16" s="398"/>
      <c r="E16" s="74"/>
      <c r="F16" s="19"/>
      <c r="G16" s="19"/>
      <c r="H16" s="400"/>
    </row>
    <row r="17" spans="1:8" ht="12.75">
      <c r="A17" s="429" t="s">
        <v>212</v>
      </c>
      <c r="B17" s="73"/>
      <c r="C17" s="430"/>
      <c r="D17" s="398"/>
      <c r="E17" s="74"/>
      <c r="F17" s="19"/>
      <c r="G17" s="19"/>
      <c r="H17" s="400"/>
    </row>
    <row r="18" spans="1:8" ht="12.75">
      <c r="A18" s="429" t="s">
        <v>213</v>
      </c>
      <c r="B18" s="73"/>
      <c r="C18" s="430"/>
      <c r="D18" s="398"/>
      <c r="E18" s="74"/>
      <c r="F18" s="19"/>
      <c r="G18" s="19"/>
      <c r="H18" s="400"/>
    </row>
    <row r="19" spans="1:8" ht="13.5" thickBot="1">
      <c r="A19" s="429" t="s">
        <v>215</v>
      </c>
      <c r="B19" s="73"/>
      <c r="C19" s="430"/>
      <c r="D19" s="398"/>
      <c r="E19" s="74"/>
      <c r="F19" s="19"/>
      <c r="G19" s="19"/>
      <c r="H19" s="400"/>
    </row>
    <row r="20" spans="1:8" ht="13.5" thickBot="1">
      <c r="A20" s="425" t="s">
        <v>216</v>
      </c>
      <c r="B20" s="390" t="s">
        <v>228</v>
      </c>
      <c r="C20" s="426"/>
      <c r="D20" s="427"/>
      <c r="E20" s="433">
        <f>E10+E15</f>
        <v>0</v>
      </c>
      <c r="F20" s="20">
        <f>F10+F15</f>
        <v>0</v>
      </c>
      <c r="G20" s="20">
        <f>G10+G15</f>
        <v>0</v>
      </c>
      <c r="H20" s="21">
        <f>H10+H15</f>
        <v>0</v>
      </c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35"/>
  <sheetViews>
    <sheetView zoomScalePageLayoutView="0" workbookViewId="0" topLeftCell="A10">
      <selection activeCell="A2" sqref="A2:D2"/>
    </sheetView>
  </sheetViews>
  <sheetFormatPr defaultColWidth="9.00390625" defaultRowHeight="12.75"/>
  <cols>
    <col min="2" max="2" width="46.375" style="0" customWidth="1"/>
    <col min="3" max="3" width="13.625" style="0" customWidth="1"/>
    <col min="4" max="4" width="14.875" style="0" customWidth="1"/>
  </cols>
  <sheetData>
    <row r="2" spans="1:4" ht="12.75">
      <c r="A2" s="675" t="s">
        <v>199</v>
      </c>
      <c r="B2" s="706"/>
      <c r="C2" s="706"/>
      <c r="D2" s="706"/>
    </row>
    <row r="5" spans="1:4" ht="15.75">
      <c r="A5" s="709" t="s">
        <v>239</v>
      </c>
      <c r="B5" s="709"/>
      <c r="C5" s="709"/>
      <c r="D5" s="709"/>
    </row>
    <row r="6" ht="13.5" thickBot="1"/>
    <row r="7" spans="1:4" ht="51.75" thickBot="1">
      <c r="A7" s="435" t="s">
        <v>1</v>
      </c>
      <c r="B7" s="436" t="s">
        <v>2</v>
      </c>
      <c r="C7" s="436" t="s">
        <v>240</v>
      </c>
      <c r="D7" s="437" t="s">
        <v>241</v>
      </c>
    </row>
    <row r="8" spans="1:4" ht="13.5" thickBot="1">
      <c r="A8" s="438">
        <v>1</v>
      </c>
      <c r="B8" s="439">
        <v>2</v>
      </c>
      <c r="C8" s="439">
        <v>3</v>
      </c>
      <c r="D8" s="440">
        <v>4</v>
      </c>
    </row>
    <row r="9" spans="1:4" ht="12.75">
      <c r="A9" s="441" t="s">
        <v>3</v>
      </c>
      <c r="B9" s="442"/>
      <c r="C9" s="443"/>
      <c r="D9" s="444"/>
    </row>
    <row r="10" spans="1:4" ht="12.75">
      <c r="A10" s="445" t="s">
        <v>4</v>
      </c>
      <c r="B10" s="446"/>
      <c r="C10" s="447"/>
      <c r="D10" s="400"/>
    </row>
    <row r="11" spans="1:4" ht="12.75">
      <c r="A11" s="445" t="s">
        <v>6</v>
      </c>
      <c r="B11" s="446"/>
      <c r="C11" s="447"/>
      <c r="D11" s="400"/>
    </row>
    <row r="12" spans="1:4" ht="12.75">
      <c r="A12" s="445" t="s">
        <v>7</v>
      </c>
      <c r="B12" s="446"/>
      <c r="C12" s="447"/>
      <c r="D12" s="400"/>
    </row>
    <row r="13" spans="1:4" ht="12.75">
      <c r="A13" s="445" t="s">
        <v>8</v>
      </c>
      <c r="B13" s="448"/>
      <c r="C13" s="449"/>
      <c r="D13" s="400"/>
    </row>
    <row r="14" spans="1:4" ht="12.75">
      <c r="A14" s="445" t="s">
        <v>10</v>
      </c>
      <c r="B14" s="448"/>
      <c r="C14" s="449"/>
      <c r="D14" s="400"/>
    </row>
    <row r="15" spans="1:4" ht="12.75">
      <c r="A15" s="445" t="s">
        <v>212</v>
      </c>
      <c r="B15" s="448"/>
      <c r="C15" s="449"/>
      <c r="D15" s="400"/>
    </row>
    <row r="16" spans="1:4" ht="12.75">
      <c r="A16" s="445" t="s">
        <v>215</v>
      </c>
      <c r="B16" s="448"/>
      <c r="C16" s="449"/>
      <c r="D16" s="400"/>
    </row>
    <row r="17" spans="1:4" ht="12.75">
      <c r="A17" s="445" t="s">
        <v>216</v>
      </c>
      <c r="B17" s="448"/>
      <c r="C17" s="449"/>
      <c r="D17" s="400"/>
    </row>
    <row r="18" spans="1:4" ht="12.75">
      <c r="A18" s="445" t="s">
        <v>242</v>
      </c>
      <c r="B18" s="448"/>
      <c r="C18" s="449"/>
      <c r="D18" s="400"/>
    </row>
    <row r="19" spans="1:4" ht="12.75">
      <c r="A19" s="445" t="s">
        <v>243</v>
      </c>
      <c r="B19" s="448"/>
      <c r="C19" s="449"/>
      <c r="D19" s="400"/>
    </row>
    <row r="20" spans="1:4" ht="12.75">
      <c r="A20" s="445" t="s">
        <v>244</v>
      </c>
      <c r="B20" s="448"/>
      <c r="C20" s="449"/>
      <c r="D20" s="400"/>
    </row>
    <row r="21" spans="1:4" ht="12.75">
      <c r="A21" s="445" t="s">
        <v>245</v>
      </c>
      <c r="B21" s="450"/>
      <c r="C21" s="449"/>
      <c r="D21" s="400"/>
    </row>
    <row r="22" spans="1:4" ht="12.75">
      <c r="A22" s="445" t="s">
        <v>246</v>
      </c>
      <c r="B22" s="451"/>
      <c r="C22" s="19"/>
      <c r="D22" s="400"/>
    </row>
    <row r="23" spans="1:4" ht="12.75">
      <c r="A23" s="445" t="s">
        <v>247</v>
      </c>
      <c r="B23" s="451"/>
      <c r="C23" s="19"/>
      <c r="D23" s="400"/>
    </row>
    <row r="24" spans="1:4" ht="12.75">
      <c r="A24" s="445" t="s">
        <v>248</v>
      </c>
      <c r="B24" s="451"/>
      <c r="C24" s="19"/>
      <c r="D24" s="400"/>
    </row>
    <row r="25" spans="1:4" ht="12.75">
      <c r="A25" s="445" t="s">
        <v>249</v>
      </c>
      <c r="B25" s="451"/>
      <c r="C25" s="19"/>
      <c r="D25" s="400"/>
    </row>
    <row r="26" spans="1:4" ht="12.75">
      <c r="A26" s="445" t="s">
        <v>250</v>
      </c>
      <c r="B26" s="451"/>
      <c r="C26" s="19"/>
      <c r="D26" s="400"/>
    </row>
    <row r="27" spans="1:4" ht="12.75">
      <c r="A27" s="445" t="s">
        <v>251</v>
      </c>
      <c r="B27" s="451"/>
      <c r="C27" s="19"/>
      <c r="D27" s="400"/>
    </row>
    <row r="28" spans="1:4" ht="12.75">
      <c r="A28" s="445" t="s">
        <v>252</v>
      </c>
      <c r="B28" s="451"/>
      <c r="C28" s="19"/>
      <c r="D28" s="400"/>
    </row>
    <row r="29" spans="1:4" ht="12.75">
      <c r="A29" s="445" t="s">
        <v>253</v>
      </c>
      <c r="B29" s="451"/>
      <c r="C29" s="19"/>
      <c r="D29" s="400"/>
    </row>
    <row r="30" spans="1:4" ht="12.75">
      <c r="A30" s="445" t="s">
        <v>254</v>
      </c>
      <c r="B30" s="451"/>
      <c r="C30" s="19"/>
      <c r="D30" s="400"/>
    </row>
    <row r="31" spans="1:4" ht="12.75">
      <c r="A31" s="445" t="s">
        <v>255</v>
      </c>
      <c r="B31" s="451"/>
      <c r="C31" s="19"/>
      <c r="D31" s="400"/>
    </row>
    <row r="32" spans="1:4" ht="12.75">
      <c r="A32" s="445" t="s">
        <v>256</v>
      </c>
      <c r="B32" s="451"/>
      <c r="C32" s="19"/>
      <c r="D32" s="400"/>
    </row>
    <row r="33" spans="1:4" ht="12.75">
      <c r="A33" s="445" t="s">
        <v>257</v>
      </c>
      <c r="B33" s="451"/>
      <c r="C33" s="19"/>
      <c r="D33" s="400"/>
    </row>
    <row r="34" spans="1:4" ht="13.5" thickBot="1">
      <c r="A34" s="452" t="s">
        <v>258</v>
      </c>
      <c r="B34" s="453"/>
      <c r="C34" s="75"/>
      <c r="D34" s="454"/>
    </row>
    <row r="35" spans="1:4" ht="13.5" thickBot="1">
      <c r="A35" s="455" t="s">
        <v>259</v>
      </c>
      <c r="B35" s="456" t="s">
        <v>260</v>
      </c>
      <c r="C35" s="457">
        <f>SUM(C9:C34)</f>
        <v>0</v>
      </c>
      <c r="D35" s="458">
        <f>SUM(D9:D34)</f>
        <v>0</v>
      </c>
    </row>
  </sheetData>
  <sheetProtection/>
  <mergeCells count="2">
    <mergeCell ref="A2:D2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54.00390625" style="0" customWidth="1"/>
    <col min="2" max="2" width="14.50390625" style="0" customWidth="1"/>
    <col min="3" max="6" width="14.875" style="0" customWidth="1"/>
    <col min="7" max="7" width="13.50390625" style="0" customWidth="1"/>
  </cols>
  <sheetData>
    <row r="2" spans="1:7" ht="12.75">
      <c r="A2" s="675" t="s">
        <v>220</v>
      </c>
      <c r="B2" s="706"/>
      <c r="C2" s="706"/>
      <c r="D2" s="706"/>
      <c r="E2" s="706"/>
      <c r="F2" s="706"/>
      <c r="G2" s="706"/>
    </row>
    <row r="6" spans="1:7" ht="15.75">
      <c r="A6" s="722" t="s">
        <v>261</v>
      </c>
      <c r="B6" s="722"/>
      <c r="C6" s="722"/>
      <c r="D6" s="722"/>
      <c r="E6" s="722"/>
      <c r="F6" s="722"/>
      <c r="G6" s="722"/>
    </row>
    <row r="7" spans="1:7" ht="18.75">
      <c r="A7" s="723" t="s">
        <v>315</v>
      </c>
      <c r="B7" s="723"/>
      <c r="C7" s="723"/>
      <c r="D7" s="723"/>
      <c r="E7" s="723"/>
      <c r="F7" s="723"/>
      <c r="G7" s="723"/>
    </row>
    <row r="9" ht="13.5" thickBot="1"/>
    <row r="10" spans="1:7" ht="29.25" thickBot="1">
      <c r="A10" s="459" t="s">
        <v>262</v>
      </c>
      <c r="B10" s="474" t="s">
        <v>263</v>
      </c>
      <c r="C10" s="724" t="s">
        <v>264</v>
      </c>
      <c r="D10" s="725"/>
      <c r="E10" s="725"/>
      <c r="F10" s="726"/>
      <c r="G10" s="481" t="s">
        <v>265</v>
      </c>
    </row>
    <row r="11" spans="1:7" ht="34.5" thickBot="1">
      <c r="A11" s="471"/>
      <c r="B11" s="514"/>
      <c r="C11" s="490" t="s">
        <v>180</v>
      </c>
      <c r="D11" s="562" t="s">
        <v>314</v>
      </c>
      <c r="E11" s="562" t="s">
        <v>313</v>
      </c>
      <c r="F11" s="491" t="s">
        <v>290</v>
      </c>
      <c r="G11" s="472"/>
    </row>
    <row r="12" spans="1:7" ht="15">
      <c r="A12" s="460" t="s">
        <v>266</v>
      </c>
      <c r="B12" s="488">
        <v>8879</v>
      </c>
      <c r="C12" s="488">
        <v>5777</v>
      </c>
      <c r="D12" s="473"/>
      <c r="E12" s="473"/>
      <c r="F12" s="489">
        <f>SUM(C12:E12)</f>
        <v>5777</v>
      </c>
      <c r="G12" s="482">
        <f aca="true" t="shared" si="0" ref="G12:G36">IF(B12&lt;&gt;0,ROUND(F12*100/B12,2),"-    ")</f>
        <v>65.06</v>
      </c>
    </row>
    <row r="13" spans="1:7" ht="15">
      <c r="A13" s="461" t="s">
        <v>267</v>
      </c>
      <c r="B13" s="487">
        <v>1109917</v>
      </c>
      <c r="C13" s="487">
        <v>958873</v>
      </c>
      <c r="D13" s="462"/>
      <c r="E13" s="462">
        <v>134399</v>
      </c>
      <c r="F13" s="489">
        <f aca="true" t="shared" si="1" ref="F13:F36">SUM(C13:E13)</f>
        <v>1093272</v>
      </c>
      <c r="G13" s="507">
        <f t="shared" si="0"/>
        <v>98.5</v>
      </c>
    </row>
    <row r="14" spans="1:7" ht="15">
      <c r="A14" s="461" t="s">
        <v>268</v>
      </c>
      <c r="B14" s="487">
        <v>1063</v>
      </c>
      <c r="C14" s="487">
        <v>1063</v>
      </c>
      <c r="D14" s="462"/>
      <c r="E14" s="462"/>
      <c r="F14" s="489">
        <f t="shared" si="1"/>
        <v>1063</v>
      </c>
      <c r="G14" s="507">
        <f t="shared" si="0"/>
        <v>100</v>
      </c>
    </row>
    <row r="15" spans="1:7" ht="15.75" thickBot="1">
      <c r="A15" s="463" t="s">
        <v>269</v>
      </c>
      <c r="B15" s="492">
        <v>106089</v>
      </c>
      <c r="C15" s="492">
        <v>105764</v>
      </c>
      <c r="D15" s="493"/>
      <c r="E15" s="493"/>
      <c r="F15" s="510">
        <f t="shared" si="1"/>
        <v>105764</v>
      </c>
      <c r="G15" s="506">
        <f t="shared" si="0"/>
        <v>99.69</v>
      </c>
    </row>
    <row r="16" spans="1:7" ht="16.5" thickBot="1">
      <c r="A16" s="464" t="s">
        <v>270</v>
      </c>
      <c r="B16" s="515">
        <f>SUM(B12:B15)</f>
        <v>1225948</v>
      </c>
      <c r="C16" s="494">
        <f>SUM(C12:C15)</f>
        <v>1071477</v>
      </c>
      <c r="D16" s="495">
        <f>SUM(D12:D15)</f>
        <v>0</v>
      </c>
      <c r="E16" s="509">
        <f>SUM(E12:E15)</f>
        <v>134399</v>
      </c>
      <c r="F16" s="511">
        <f t="shared" si="1"/>
        <v>1205876</v>
      </c>
      <c r="G16" s="483">
        <f t="shared" si="0"/>
        <v>98.36</v>
      </c>
    </row>
    <row r="17" spans="1:7" ht="15">
      <c r="A17" s="460" t="s">
        <v>271</v>
      </c>
      <c r="B17" s="488">
        <v>483</v>
      </c>
      <c r="C17" s="488"/>
      <c r="D17" s="473"/>
      <c r="E17" s="473">
        <v>730</v>
      </c>
      <c r="F17" s="489">
        <f t="shared" si="1"/>
        <v>730</v>
      </c>
      <c r="G17" s="484">
        <f t="shared" si="0"/>
        <v>151.14</v>
      </c>
    </row>
    <row r="18" spans="1:7" ht="15">
      <c r="A18" s="461" t="s">
        <v>272</v>
      </c>
      <c r="B18" s="487">
        <v>14422</v>
      </c>
      <c r="C18" s="487">
        <v>14623</v>
      </c>
      <c r="D18" s="462"/>
      <c r="E18" s="462"/>
      <c r="F18" s="489">
        <f t="shared" si="1"/>
        <v>14623</v>
      </c>
      <c r="G18" s="508">
        <f t="shared" si="0"/>
        <v>101.39</v>
      </c>
    </row>
    <row r="19" spans="1:7" ht="15">
      <c r="A19" s="461" t="s">
        <v>273</v>
      </c>
      <c r="B19" s="487"/>
      <c r="C19" s="487"/>
      <c r="D19" s="462"/>
      <c r="E19" s="462"/>
      <c r="F19" s="489">
        <f t="shared" si="1"/>
        <v>0</v>
      </c>
      <c r="G19" s="484" t="str">
        <f t="shared" si="0"/>
        <v>-    </v>
      </c>
    </row>
    <row r="20" spans="1:7" ht="15">
      <c r="A20" s="461" t="s">
        <v>274</v>
      </c>
      <c r="B20" s="487">
        <v>77617</v>
      </c>
      <c r="C20" s="487">
        <v>74020</v>
      </c>
      <c r="D20" s="462">
        <v>6569</v>
      </c>
      <c r="E20" s="462">
        <v>868</v>
      </c>
      <c r="F20" s="489">
        <f t="shared" si="1"/>
        <v>81457</v>
      </c>
      <c r="G20" s="508">
        <f t="shared" si="0"/>
        <v>104.95</v>
      </c>
    </row>
    <row r="21" spans="1:7" ht="15.75" thickBot="1">
      <c r="A21" s="463" t="s">
        <v>275</v>
      </c>
      <c r="B21" s="492">
        <v>7772</v>
      </c>
      <c r="C21" s="492">
        <v>517</v>
      </c>
      <c r="D21" s="493"/>
      <c r="E21" s="493">
        <v>34</v>
      </c>
      <c r="F21" s="510">
        <f t="shared" si="1"/>
        <v>551</v>
      </c>
      <c r="G21" s="484">
        <f t="shared" si="0"/>
        <v>7.09</v>
      </c>
    </row>
    <row r="22" spans="1:7" ht="16.5" thickBot="1">
      <c r="A22" s="465" t="s">
        <v>276</v>
      </c>
      <c r="B22" s="515">
        <f>SUM(B17:B21)</f>
        <v>100294</v>
      </c>
      <c r="C22" s="494">
        <f>SUM(C17:C21)</f>
        <v>89160</v>
      </c>
      <c r="D22" s="495">
        <f>SUM(D17:D21)</f>
        <v>6569</v>
      </c>
      <c r="E22" s="509">
        <f>SUM(E17:E21)</f>
        <v>1632</v>
      </c>
      <c r="F22" s="511">
        <f t="shared" si="1"/>
        <v>97361</v>
      </c>
      <c r="G22" s="483">
        <f t="shared" si="0"/>
        <v>97.08</v>
      </c>
    </row>
    <row r="23" spans="1:7" ht="19.5" thickBot="1">
      <c r="A23" s="466" t="s">
        <v>277</v>
      </c>
      <c r="B23" s="477">
        <f>SUM(B22,B16)</f>
        <v>1326242</v>
      </c>
      <c r="C23" s="496">
        <f>SUM(C22,C16)</f>
        <v>1160637</v>
      </c>
      <c r="D23" s="497">
        <f>SUM(D22,D16)</f>
        <v>6569</v>
      </c>
      <c r="E23" s="512">
        <f>SUM(E22,E16)</f>
        <v>136031</v>
      </c>
      <c r="F23" s="511">
        <f t="shared" si="1"/>
        <v>1303237</v>
      </c>
      <c r="G23" s="483">
        <f t="shared" si="0"/>
        <v>98.27</v>
      </c>
    </row>
    <row r="24" spans="1:7" ht="15.75" thickBot="1">
      <c r="A24" s="467"/>
      <c r="B24" s="516"/>
      <c r="C24" s="498"/>
      <c r="D24" s="499"/>
      <c r="E24" s="499"/>
      <c r="F24" s="489">
        <f t="shared" si="1"/>
        <v>0</v>
      </c>
      <c r="G24" s="486" t="str">
        <f t="shared" si="0"/>
        <v>-    </v>
      </c>
    </row>
    <row r="25" spans="1:7" ht="15">
      <c r="A25" s="460" t="s">
        <v>278</v>
      </c>
      <c r="B25" s="488">
        <v>34515</v>
      </c>
      <c r="C25" s="488">
        <v>34515</v>
      </c>
      <c r="D25" s="473"/>
      <c r="E25" s="473"/>
      <c r="F25" s="489">
        <f t="shared" si="1"/>
        <v>34515</v>
      </c>
      <c r="G25" s="484">
        <f t="shared" si="0"/>
        <v>100</v>
      </c>
    </row>
    <row r="26" spans="1:7" ht="15">
      <c r="A26" s="461" t="s">
        <v>279</v>
      </c>
      <c r="B26" s="487">
        <v>1190603</v>
      </c>
      <c r="C26" s="487">
        <v>1034432</v>
      </c>
      <c r="D26" s="462">
        <v>-887</v>
      </c>
      <c r="E26" s="462">
        <v>132633</v>
      </c>
      <c r="F26" s="489">
        <f t="shared" si="1"/>
        <v>1166178</v>
      </c>
      <c r="G26" s="485">
        <f t="shared" si="0"/>
        <v>97.95</v>
      </c>
    </row>
    <row r="27" spans="1:7" ht="15.75" thickBot="1">
      <c r="A27" s="461" t="s">
        <v>280</v>
      </c>
      <c r="B27" s="470"/>
      <c r="C27" s="492"/>
      <c r="D27" s="493"/>
      <c r="E27" s="493"/>
      <c r="F27" s="510">
        <f t="shared" si="1"/>
        <v>0</v>
      </c>
      <c r="G27" s="484" t="str">
        <f t="shared" si="0"/>
        <v>-    </v>
      </c>
    </row>
    <row r="28" spans="1:7" ht="16.5" thickBot="1">
      <c r="A28" s="468" t="s">
        <v>281</v>
      </c>
      <c r="B28" s="478">
        <f>SUM(B25:B27)</f>
        <v>1225118</v>
      </c>
      <c r="C28" s="494">
        <f>SUM(C25:C27)</f>
        <v>1068947</v>
      </c>
      <c r="D28" s="495">
        <f>SUM(D25:D27)</f>
        <v>-887</v>
      </c>
      <c r="E28" s="509">
        <f>SUM(E25:E27)</f>
        <v>132633</v>
      </c>
      <c r="F28" s="511">
        <f t="shared" si="1"/>
        <v>1200693</v>
      </c>
      <c r="G28" s="483">
        <f t="shared" si="0"/>
        <v>98.01</v>
      </c>
    </row>
    <row r="29" spans="1:7" ht="15">
      <c r="A29" s="461" t="s">
        <v>282</v>
      </c>
      <c r="B29" s="470">
        <v>85389</v>
      </c>
      <c r="C29" s="488">
        <v>74537</v>
      </c>
      <c r="D29" s="473">
        <v>6569</v>
      </c>
      <c r="E29" s="473">
        <v>-3547</v>
      </c>
      <c r="F29" s="489">
        <f t="shared" si="1"/>
        <v>77559</v>
      </c>
      <c r="G29" s="500">
        <f t="shared" si="0"/>
        <v>90.83</v>
      </c>
    </row>
    <row r="30" spans="1:7" ht="15.75" thickBot="1">
      <c r="A30" s="463" t="s">
        <v>283</v>
      </c>
      <c r="B30" s="479"/>
      <c r="C30" s="492"/>
      <c r="D30" s="493"/>
      <c r="E30" s="493"/>
      <c r="F30" s="510">
        <f t="shared" si="1"/>
        <v>0</v>
      </c>
      <c r="G30" s="484" t="str">
        <f t="shared" si="0"/>
        <v>-    </v>
      </c>
    </row>
    <row r="31" spans="1:7" ht="16.5" thickBot="1">
      <c r="A31" s="464" t="s">
        <v>284</v>
      </c>
      <c r="B31" s="476">
        <f>SUM(B29:B30)</f>
        <v>85389</v>
      </c>
      <c r="C31" s="494">
        <f>SUM(C29:C30)</f>
        <v>74537</v>
      </c>
      <c r="D31" s="495">
        <f>SUM(D29:D30)</f>
        <v>6569</v>
      </c>
      <c r="E31" s="509">
        <f>SUM(E29:E30)</f>
        <v>-3547</v>
      </c>
      <c r="F31" s="511">
        <f t="shared" si="1"/>
        <v>77559</v>
      </c>
      <c r="G31" s="483">
        <f t="shared" si="0"/>
        <v>90.83</v>
      </c>
    </row>
    <row r="32" spans="1:7" ht="15">
      <c r="A32" s="460" t="s">
        <v>285</v>
      </c>
      <c r="B32" s="475"/>
      <c r="C32" s="488"/>
      <c r="D32" s="473"/>
      <c r="E32" s="473"/>
      <c r="F32" s="489">
        <f t="shared" si="1"/>
        <v>0</v>
      </c>
      <c r="G32" s="484" t="str">
        <f t="shared" si="0"/>
        <v>-    </v>
      </c>
    </row>
    <row r="33" spans="1:7" ht="15">
      <c r="A33" s="461" t="s">
        <v>286</v>
      </c>
      <c r="B33" s="470">
        <v>15735</v>
      </c>
      <c r="C33" s="487">
        <v>17153</v>
      </c>
      <c r="D33" s="462">
        <v>887</v>
      </c>
      <c r="E33" s="462">
        <v>2496</v>
      </c>
      <c r="F33" s="489">
        <f t="shared" si="1"/>
        <v>20536</v>
      </c>
      <c r="G33" s="485">
        <f t="shared" si="0"/>
        <v>130.51</v>
      </c>
    </row>
    <row r="34" spans="1:7" ht="15.75" thickBot="1">
      <c r="A34" s="463" t="s">
        <v>287</v>
      </c>
      <c r="B34" s="501">
        <v>0</v>
      </c>
      <c r="C34" s="492"/>
      <c r="D34" s="493"/>
      <c r="E34" s="493">
        <v>4449</v>
      </c>
      <c r="F34" s="510">
        <f t="shared" si="1"/>
        <v>4449</v>
      </c>
      <c r="G34" s="484" t="str">
        <f t="shared" si="0"/>
        <v>-    </v>
      </c>
    </row>
    <row r="35" spans="1:7" ht="16.5" thickBot="1">
      <c r="A35" s="465" t="s">
        <v>288</v>
      </c>
      <c r="B35" s="505">
        <f>SUM(B32:B34)</f>
        <v>15735</v>
      </c>
      <c r="C35" s="494">
        <f>SUM(C32:C34)</f>
        <v>17153</v>
      </c>
      <c r="D35" s="495">
        <f>SUM(D32:D34)</f>
        <v>887</v>
      </c>
      <c r="E35" s="509">
        <f>SUM(E32:E34)</f>
        <v>6945</v>
      </c>
      <c r="F35" s="511">
        <f t="shared" si="1"/>
        <v>24985</v>
      </c>
      <c r="G35" s="483">
        <f t="shared" si="0"/>
        <v>158.79</v>
      </c>
    </row>
    <row r="36" spans="1:7" ht="19.5" thickBot="1">
      <c r="A36" s="469" t="s">
        <v>289</v>
      </c>
      <c r="B36" s="480">
        <f>SUM(B35,B31,B28)</f>
        <v>1326242</v>
      </c>
      <c r="C36" s="502">
        <f>SUM(C35,C31,C28)</f>
        <v>1160637</v>
      </c>
      <c r="D36" s="503">
        <f>SUM(D35,D31,D28)</f>
        <v>6569</v>
      </c>
      <c r="E36" s="513">
        <f>SUM(E35,E31,E28)</f>
        <v>136031</v>
      </c>
      <c r="F36" s="511">
        <f t="shared" si="1"/>
        <v>1303237</v>
      </c>
      <c r="G36" s="504">
        <f t="shared" si="0"/>
        <v>98.27</v>
      </c>
    </row>
  </sheetData>
  <sheetProtection/>
  <mergeCells count="4">
    <mergeCell ref="A2:G2"/>
    <mergeCell ref="A6:G6"/>
    <mergeCell ref="A7:G7"/>
    <mergeCell ref="C10:F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C1">
      <selection activeCell="I23" sqref="I23"/>
    </sheetView>
  </sheetViews>
  <sheetFormatPr defaultColWidth="9.00390625" defaultRowHeight="12.75"/>
  <cols>
    <col min="2" max="2" width="47.00390625" style="0" customWidth="1"/>
    <col min="3" max="3" width="12.375" style="0" customWidth="1"/>
    <col min="4" max="4" width="11.375" style="0" customWidth="1"/>
    <col min="5" max="5" width="15.00390625" style="0" customWidth="1"/>
    <col min="6" max="6" width="13.625" style="0" customWidth="1"/>
    <col min="7" max="7" width="13.50390625" style="0" customWidth="1"/>
    <col min="8" max="9" width="12.375" style="0" customWidth="1"/>
    <col min="10" max="10" width="11.125" style="0" customWidth="1"/>
    <col min="11" max="11" width="15.125" style="0" customWidth="1"/>
  </cols>
  <sheetData>
    <row r="2" spans="1:11" ht="12.75">
      <c r="A2" s="675" t="s">
        <v>230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</row>
    <row r="5" spans="1:11" ht="15.75">
      <c r="A5" s="722" t="s">
        <v>261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</row>
    <row r="6" spans="1:11" ht="15.75">
      <c r="A6" s="730" t="s">
        <v>291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</row>
    <row r="7" spans="1:11" ht="16.5" thickBot="1">
      <c r="A7" s="731" t="s">
        <v>310</v>
      </c>
      <c r="B7" s="731"/>
      <c r="C7" s="731"/>
      <c r="D7" s="731"/>
      <c r="E7" s="731"/>
      <c r="F7" s="731"/>
      <c r="G7" s="731"/>
      <c r="H7" s="731"/>
      <c r="I7" s="731"/>
      <c r="J7" s="731"/>
      <c r="K7" s="731"/>
    </row>
    <row r="8" spans="1:11" ht="48.75" thickBot="1">
      <c r="A8" s="554" t="s">
        <v>1</v>
      </c>
      <c r="B8" s="555" t="s">
        <v>27</v>
      </c>
      <c r="C8" s="556" t="s">
        <v>307</v>
      </c>
      <c r="D8" s="556" t="s">
        <v>292</v>
      </c>
      <c r="E8" s="557" t="s">
        <v>308</v>
      </c>
      <c r="F8" s="727" t="s">
        <v>311</v>
      </c>
      <c r="G8" s="728"/>
      <c r="H8" s="728"/>
      <c r="I8" s="729"/>
      <c r="J8" s="558" t="s">
        <v>292</v>
      </c>
      <c r="K8" s="557" t="s">
        <v>312</v>
      </c>
    </row>
    <row r="9" spans="1:11" ht="45.75" thickBot="1">
      <c r="A9" s="549"/>
      <c r="B9" s="550"/>
      <c r="C9" s="551"/>
      <c r="D9" s="551"/>
      <c r="E9" s="552"/>
      <c r="F9" s="561" t="s">
        <v>309</v>
      </c>
      <c r="G9" s="562" t="s">
        <v>314</v>
      </c>
      <c r="H9" s="562" t="s">
        <v>313</v>
      </c>
      <c r="I9" s="557" t="s">
        <v>290</v>
      </c>
      <c r="J9" s="553"/>
      <c r="K9" s="556"/>
    </row>
    <row r="10" spans="1:11" ht="12.75">
      <c r="A10" s="517">
        <v>1</v>
      </c>
      <c r="B10" s="518" t="s">
        <v>293</v>
      </c>
      <c r="C10" s="519">
        <v>77617</v>
      </c>
      <c r="D10" s="520"/>
      <c r="E10" s="521">
        <f>D10+C10</f>
        <v>77617</v>
      </c>
      <c r="F10" s="525">
        <v>74020</v>
      </c>
      <c r="G10" s="559">
        <v>6569</v>
      </c>
      <c r="H10" s="525">
        <v>868</v>
      </c>
      <c r="I10" s="525">
        <f>SUM(F10:H10)</f>
        <v>81457</v>
      </c>
      <c r="J10" s="520"/>
      <c r="K10" s="572">
        <f>J10+I10</f>
        <v>81457</v>
      </c>
    </row>
    <row r="11" spans="1:11" ht="12.75">
      <c r="A11" s="523">
        <v>2</v>
      </c>
      <c r="B11" s="524" t="s">
        <v>294</v>
      </c>
      <c r="C11" s="525"/>
      <c r="D11" s="526"/>
      <c r="E11" s="527"/>
      <c r="F11" s="525"/>
      <c r="G11" s="559"/>
      <c r="H11" s="525"/>
      <c r="I11" s="525">
        <f aca="true" t="shared" si="0" ref="I11:I23">SUM(F11:H11)</f>
        <v>0</v>
      </c>
      <c r="J11" s="526"/>
      <c r="K11" s="528">
        <f aca="true" t="shared" si="1" ref="K11:K23">J11+I11</f>
        <v>0</v>
      </c>
    </row>
    <row r="12" spans="1:11" ht="24">
      <c r="A12" s="529">
        <v>3</v>
      </c>
      <c r="B12" s="530" t="s">
        <v>295</v>
      </c>
      <c r="C12" s="531">
        <v>7772</v>
      </c>
      <c r="D12" s="532"/>
      <c r="E12" s="533">
        <f>D12+C12</f>
        <v>7772</v>
      </c>
      <c r="F12" s="531">
        <v>517</v>
      </c>
      <c r="G12" s="560"/>
      <c r="H12" s="531">
        <v>-4415</v>
      </c>
      <c r="I12" s="525">
        <f t="shared" si="0"/>
        <v>-3898</v>
      </c>
      <c r="J12" s="532"/>
      <c r="K12" s="573">
        <f t="shared" si="1"/>
        <v>-3898</v>
      </c>
    </row>
    <row r="13" spans="1:11" ht="12.75">
      <c r="A13" s="523">
        <v>4</v>
      </c>
      <c r="B13" s="530" t="s">
        <v>296</v>
      </c>
      <c r="C13" s="531">
        <v>0</v>
      </c>
      <c r="D13" s="532"/>
      <c r="E13" s="533">
        <f>D13+C13</f>
        <v>0</v>
      </c>
      <c r="F13" s="531"/>
      <c r="G13" s="531"/>
      <c r="H13" s="531"/>
      <c r="I13" s="525">
        <f t="shared" si="0"/>
        <v>0</v>
      </c>
      <c r="J13" s="532"/>
      <c r="K13" s="528">
        <f t="shared" si="1"/>
        <v>0</v>
      </c>
    </row>
    <row r="14" spans="1:11" ht="24">
      <c r="A14" s="529">
        <v>5</v>
      </c>
      <c r="B14" s="530" t="s">
        <v>297</v>
      </c>
      <c r="C14" s="531"/>
      <c r="D14" s="532"/>
      <c r="E14" s="533">
        <f>D14+C14</f>
        <v>0</v>
      </c>
      <c r="F14" s="531"/>
      <c r="G14" s="531"/>
      <c r="H14" s="531"/>
      <c r="I14" s="525">
        <f t="shared" si="0"/>
        <v>0</v>
      </c>
      <c r="J14" s="532"/>
      <c r="K14" s="573">
        <f t="shared" si="1"/>
        <v>0</v>
      </c>
    </row>
    <row r="15" spans="1:11" ht="24">
      <c r="A15" s="523">
        <v>6</v>
      </c>
      <c r="B15" s="534" t="s">
        <v>298</v>
      </c>
      <c r="C15" s="535">
        <f aca="true" t="shared" si="2" ref="C15:J15">SUM(C10+C11+C12+C13+C14)</f>
        <v>85389</v>
      </c>
      <c r="D15" s="535">
        <f t="shared" si="2"/>
        <v>0</v>
      </c>
      <c r="E15" s="535">
        <f t="shared" si="2"/>
        <v>85389</v>
      </c>
      <c r="F15" s="535">
        <f t="shared" si="2"/>
        <v>74537</v>
      </c>
      <c r="G15" s="535">
        <f t="shared" si="2"/>
        <v>6569</v>
      </c>
      <c r="H15" s="535">
        <f t="shared" si="2"/>
        <v>-3547</v>
      </c>
      <c r="I15" s="535">
        <f t="shared" si="2"/>
        <v>77559</v>
      </c>
      <c r="J15" s="535">
        <f t="shared" si="2"/>
        <v>0</v>
      </c>
      <c r="K15" s="528">
        <f t="shared" si="1"/>
        <v>77559</v>
      </c>
    </row>
    <row r="16" spans="1:11" ht="12.75">
      <c r="A16" s="529">
        <v>7</v>
      </c>
      <c r="B16" s="530" t="s">
        <v>299</v>
      </c>
      <c r="C16" s="531">
        <v>-1600</v>
      </c>
      <c r="D16" s="532"/>
      <c r="E16" s="533">
        <f>D16+C16</f>
        <v>-1600</v>
      </c>
      <c r="F16" s="531">
        <v>-12887</v>
      </c>
      <c r="G16" s="531"/>
      <c r="H16" s="531">
        <v>4586</v>
      </c>
      <c r="I16" s="525">
        <f t="shared" si="0"/>
        <v>-8301</v>
      </c>
      <c r="J16" s="532"/>
      <c r="K16" s="573">
        <f t="shared" si="1"/>
        <v>-8301</v>
      </c>
    </row>
    <row r="17" spans="1:11" ht="12.75">
      <c r="A17" s="523">
        <v>8</v>
      </c>
      <c r="B17" s="530" t="s">
        <v>300</v>
      </c>
      <c r="C17" s="536"/>
      <c r="D17" s="532"/>
      <c r="E17" s="533">
        <f>D17+C17</f>
        <v>0</v>
      </c>
      <c r="F17" s="531">
        <v>-4573</v>
      </c>
      <c r="G17" s="531"/>
      <c r="H17" s="531"/>
      <c r="I17" s="525">
        <f t="shared" si="0"/>
        <v>-4573</v>
      </c>
      <c r="J17" s="532"/>
      <c r="K17" s="528">
        <f t="shared" si="1"/>
        <v>-4573</v>
      </c>
    </row>
    <row r="18" spans="1:11" ht="24">
      <c r="A18" s="529">
        <v>9</v>
      </c>
      <c r="B18" s="537" t="s">
        <v>301</v>
      </c>
      <c r="C18" s="536"/>
      <c r="D18" s="532"/>
      <c r="E18" s="533">
        <f>D18+C18</f>
        <v>0</v>
      </c>
      <c r="F18" s="531"/>
      <c r="G18" s="531"/>
      <c r="H18" s="531"/>
      <c r="I18" s="525">
        <f t="shared" si="0"/>
        <v>0</v>
      </c>
      <c r="J18" s="532"/>
      <c r="K18" s="528">
        <f t="shared" si="1"/>
        <v>0</v>
      </c>
    </row>
    <row r="19" spans="1:11" ht="24.75" thickBot="1">
      <c r="A19" s="523">
        <v>10</v>
      </c>
      <c r="B19" s="538" t="s">
        <v>302</v>
      </c>
      <c r="C19" s="539"/>
      <c r="D19" s="540"/>
      <c r="E19" s="541">
        <f>D19+C19</f>
        <v>0</v>
      </c>
      <c r="F19" s="542"/>
      <c r="G19" s="542"/>
      <c r="H19" s="542"/>
      <c r="I19" s="564">
        <f t="shared" si="0"/>
        <v>0</v>
      </c>
      <c r="J19" s="540"/>
      <c r="K19" s="545">
        <f t="shared" si="1"/>
        <v>0</v>
      </c>
    </row>
    <row r="20" spans="1:11" ht="13.5" thickBot="1">
      <c r="A20" s="529">
        <v>11</v>
      </c>
      <c r="B20" s="543" t="s">
        <v>303</v>
      </c>
      <c r="C20" s="544">
        <f aca="true" t="shared" si="3" ref="C20:J20">C15+C16+C17+C18+C19</f>
        <v>83789</v>
      </c>
      <c r="D20" s="544">
        <f t="shared" si="3"/>
        <v>0</v>
      </c>
      <c r="E20" s="563">
        <f t="shared" si="3"/>
        <v>83789</v>
      </c>
      <c r="F20" s="563">
        <f t="shared" si="3"/>
        <v>57077</v>
      </c>
      <c r="G20" s="563">
        <f t="shared" si="3"/>
        <v>6569</v>
      </c>
      <c r="H20" s="563">
        <f t="shared" si="3"/>
        <v>1039</v>
      </c>
      <c r="I20" s="563">
        <f t="shared" si="3"/>
        <v>64685</v>
      </c>
      <c r="J20" s="563">
        <f t="shared" si="3"/>
        <v>0</v>
      </c>
      <c r="K20" s="522">
        <f t="shared" si="1"/>
        <v>64685</v>
      </c>
    </row>
    <row r="21" spans="1:11" ht="36">
      <c r="A21" s="523">
        <v>12</v>
      </c>
      <c r="B21" s="565" t="s">
        <v>304</v>
      </c>
      <c r="C21" s="568"/>
      <c r="D21" s="520"/>
      <c r="E21" s="521">
        <f>D21+C21</f>
        <v>0</v>
      </c>
      <c r="F21" s="519"/>
      <c r="G21" s="519"/>
      <c r="H21" s="519"/>
      <c r="I21" s="519">
        <f t="shared" si="0"/>
        <v>0</v>
      </c>
      <c r="J21" s="520"/>
      <c r="K21" s="572">
        <f t="shared" si="1"/>
        <v>0</v>
      </c>
    </row>
    <row r="22" spans="1:11" ht="12.75">
      <c r="A22" s="529">
        <v>13</v>
      </c>
      <c r="B22" s="566" t="s">
        <v>305</v>
      </c>
      <c r="C22" s="569">
        <v>83789</v>
      </c>
      <c r="D22" s="532"/>
      <c r="E22" s="533">
        <f>D22+C22</f>
        <v>83789</v>
      </c>
      <c r="F22" s="531">
        <v>57077</v>
      </c>
      <c r="G22" s="531">
        <v>6569</v>
      </c>
      <c r="H22" s="531">
        <v>1039</v>
      </c>
      <c r="I22" s="525">
        <f>SUM(F22:H22)</f>
        <v>64685</v>
      </c>
      <c r="J22" s="532"/>
      <c r="K22" s="528">
        <f t="shared" si="1"/>
        <v>64685</v>
      </c>
    </row>
    <row r="23" spans="1:11" ht="13.5" thickBot="1">
      <c r="A23" s="523">
        <v>14</v>
      </c>
      <c r="B23" s="567" t="s">
        <v>306</v>
      </c>
      <c r="C23" s="570"/>
      <c r="D23" s="546"/>
      <c r="E23" s="547">
        <f>D23+C23</f>
        <v>0</v>
      </c>
      <c r="F23" s="548"/>
      <c r="G23" s="548"/>
      <c r="H23" s="548"/>
      <c r="I23" s="571">
        <f t="shared" si="0"/>
        <v>0</v>
      </c>
      <c r="J23" s="546"/>
      <c r="K23" s="545">
        <f t="shared" si="1"/>
        <v>0</v>
      </c>
    </row>
  </sheetData>
  <sheetProtection/>
  <mergeCells count="5">
    <mergeCell ref="F8:I8"/>
    <mergeCell ref="A2:K2"/>
    <mergeCell ref="A5:K5"/>
    <mergeCell ref="A6:K6"/>
    <mergeCell ref="A7:K7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8.50390625" style="12" customWidth="1"/>
    <col min="2" max="2" width="51.00390625" style="12" customWidth="1"/>
    <col min="3" max="3" width="14.375" style="12" customWidth="1"/>
    <col min="4" max="4" width="12.125" style="12" customWidth="1"/>
    <col min="5" max="5" width="10.875" style="12" customWidth="1"/>
    <col min="6" max="6" width="12.375" style="12" customWidth="1"/>
    <col min="7" max="7" width="9.375" style="12" customWidth="1"/>
    <col min="8" max="8" width="39.00390625" style="12" customWidth="1"/>
    <col min="9" max="9" width="11.875" style="12" customWidth="1"/>
    <col min="10" max="12" width="11.00390625" style="12" customWidth="1"/>
    <col min="13" max="16384" width="9.375" style="12" customWidth="1"/>
  </cols>
  <sheetData>
    <row r="1" spans="1:6" ht="15.75" customHeight="1">
      <c r="A1" s="675" t="s">
        <v>352</v>
      </c>
      <c r="B1" s="675"/>
      <c r="C1" s="675"/>
      <c r="D1" s="675"/>
      <c r="E1" s="675"/>
      <c r="F1" s="675"/>
    </row>
    <row r="2" ht="15.75" customHeight="1"/>
    <row r="3" spans="1:6" ht="15" customHeight="1">
      <c r="A3" s="676" t="s">
        <v>173</v>
      </c>
      <c r="B3" s="676"/>
      <c r="C3" s="676"/>
      <c r="D3" s="676"/>
      <c r="E3" s="676"/>
      <c r="F3" s="676"/>
    </row>
    <row r="4" spans="1:6" s="27" customFormat="1" ht="12" customHeight="1">
      <c r="A4" s="12"/>
      <c r="B4" s="12"/>
      <c r="C4" s="12"/>
      <c r="D4" s="12"/>
      <c r="E4" s="12"/>
      <c r="F4" s="12"/>
    </row>
    <row r="5" spans="1:6" s="13" customFormat="1" ht="12" customHeight="1">
      <c r="A5" s="12"/>
      <c r="B5" s="12"/>
      <c r="C5" s="12"/>
      <c r="D5" s="12"/>
      <c r="E5" s="12"/>
      <c r="F5" s="12"/>
    </row>
    <row r="6" spans="1:6" s="13" customFormat="1" ht="12" customHeight="1">
      <c r="A6" s="678" t="s">
        <v>11</v>
      </c>
      <c r="B6" s="678"/>
      <c r="C6" s="678"/>
      <c r="D6" s="678"/>
      <c r="E6" s="678"/>
      <c r="F6" s="678"/>
    </row>
    <row r="7" spans="1:6" s="13" customFormat="1" ht="12" customHeight="1" thickBot="1">
      <c r="A7" s="24"/>
      <c r="B7" s="24"/>
      <c r="C7" s="24"/>
      <c r="D7" s="24"/>
      <c r="E7" s="679" t="s">
        <v>19</v>
      </c>
      <c r="F7" s="679"/>
    </row>
    <row r="8" spans="1:6" s="13" customFormat="1" ht="12" customHeight="1" thickBot="1">
      <c r="A8" s="28" t="s">
        <v>1</v>
      </c>
      <c r="B8" s="29" t="s">
        <v>12</v>
      </c>
      <c r="C8" s="673" t="s">
        <v>320</v>
      </c>
      <c r="D8" s="673" t="s">
        <v>321</v>
      </c>
      <c r="E8" s="673" t="s">
        <v>322</v>
      </c>
      <c r="F8" s="673" t="s">
        <v>324</v>
      </c>
    </row>
    <row r="9" spans="1:6" s="13" customFormat="1" ht="29.25" customHeight="1" thickBot="1">
      <c r="A9" s="30">
        <v>1</v>
      </c>
      <c r="B9" s="31">
        <v>2</v>
      </c>
      <c r="C9" s="674"/>
      <c r="D9" s="674"/>
      <c r="E9" s="674"/>
      <c r="F9" s="674"/>
    </row>
    <row r="10" spans="1:6" s="13" customFormat="1" ht="12" customHeight="1" thickBot="1">
      <c r="A10" s="66" t="s">
        <v>3</v>
      </c>
      <c r="B10" s="65" t="s">
        <v>76</v>
      </c>
      <c r="C10" s="116">
        <f>SUM(C11:C23)</f>
        <v>223387</v>
      </c>
      <c r="D10" s="116">
        <f>SUM(D11:D23)</f>
        <v>420166</v>
      </c>
      <c r="E10" s="116">
        <f>SUM(E11:E23)</f>
        <v>403803</v>
      </c>
      <c r="F10" s="150">
        <f>SUM(E10/D10)</f>
        <v>0.9610558683948724</v>
      </c>
    </row>
    <row r="11" spans="1:6" s="13" customFormat="1" ht="12" customHeight="1">
      <c r="A11" s="43" t="s">
        <v>48</v>
      </c>
      <c r="B11" s="63" t="s">
        <v>13</v>
      </c>
      <c r="C11" s="140">
        <v>61100</v>
      </c>
      <c r="D11" s="86">
        <v>182339</v>
      </c>
      <c r="E11" s="86">
        <v>182360</v>
      </c>
      <c r="F11" s="149">
        <f>SUM(E11/D11)</f>
        <v>1.0001151700952622</v>
      </c>
    </row>
    <row r="12" spans="1:6" s="13" customFormat="1" ht="14.25" customHeight="1">
      <c r="A12" s="40" t="s">
        <v>49</v>
      </c>
      <c r="B12" s="56" t="s">
        <v>14</v>
      </c>
      <c r="C12" s="120">
        <v>16571</v>
      </c>
      <c r="D12" s="35">
        <v>34228</v>
      </c>
      <c r="E12" s="35">
        <v>34434</v>
      </c>
      <c r="F12" s="152">
        <f>SUM(E12/D12)</f>
        <v>1.0060184644150987</v>
      </c>
    </row>
    <row r="13" spans="1:6" s="13" customFormat="1" ht="12" customHeight="1">
      <c r="A13" s="40" t="s">
        <v>50</v>
      </c>
      <c r="B13" s="56" t="s">
        <v>15</v>
      </c>
      <c r="C13" s="120">
        <v>71239</v>
      </c>
      <c r="D13" s="35">
        <v>121785</v>
      </c>
      <c r="E13" s="35">
        <v>106726</v>
      </c>
      <c r="F13" s="152">
        <f>SUM(E13/D13)</f>
        <v>0.8763476618631194</v>
      </c>
    </row>
    <row r="14" spans="1:6" s="13" customFormat="1" ht="12" customHeight="1">
      <c r="A14" s="40" t="s">
        <v>51</v>
      </c>
      <c r="B14" s="57" t="s">
        <v>36</v>
      </c>
      <c r="C14" s="120"/>
      <c r="D14" s="35"/>
      <c r="E14" s="35"/>
      <c r="F14" s="152"/>
    </row>
    <row r="15" spans="1:6" s="13" customFormat="1" ht="14.25" customHeight="1">
      <c r="A15" s="40" t="s">
        <v>64</v>
      </c>
      <c r="B15" s="46" t="s">
        <v>63</v>
      </c>
      <c r="C15" s="141"/>
      <c r="D15" s="139"/>
      <c r="E15" s="139"/>
      <c r="F15" s="152"/>
    </row>
    <row r="16" spans="1:6" s="13" customFormat="1" ht="12" customHeight="1">
      <c r="A16" s="42" t="s">
        <v>52</v>
      </c>
      <c r="B16" s="58" t="s">
        <v>61</v>
      </c>
      <c r="C16" s="120">
        <v>1249</v>
      </c>
      <c r="D16" s="35">
        <v>5658</v>
      </c>
      <c r="E16" s="35">
        <v>4549</v>
      </c>
      <c r="F16" s="152">
        <f>SUM(E16/D16)</f>
        <v>0.803994344291269</v>
      </c>
    </row>
    <row r="17" spans="1:6" s="13" customFormat="1" ht="12" customHeight="1">
      <c r="A17" s="42" t="s">
        <v>53</v>
      </c>
      <c r="B17" s="59" t="s">
        <v>77</v>
      </c>
      <c r="C17" s="141"/>
      <c r="D17" s="139"/>
      <c r="E17" s="139"/>
      <c r="F17" s="78"/>
    </row>
    <row r="18" spans="1:6" s="13" customFormat="1" ht="12" customHeight="1">
      <c r="A18" s="41"/>
      <c r="B18" s="60" t="s">
        <v>65</v>
      </c>
      <c r="C18" s="120"/>
      <c r="D18" s="35">
        <v>3600</v>
      </c>
      <c r="E18" s="35">
        <v>3600</v>
      </c>
      <c r="F18" s="152">
        <f>SUM(E18/D18)</f>
        <v>1</v>
      </c>
    </row>
    <row r="19" spans="1:6" s="13" customFormat="1" ht="12" customHeight="1">
      <c r="A19" s="41" t="s">
        <v>67</v>
      </c>
      <c r="B19" s="61" t="s">
        <v>78</v>
      </c>
      <c r="C19" s="141"/>
      <c r="D19" s="139"/>
      <c r="E19" s="139"/>
      <c r="F19" s="78"/>
    </row>
    <row r="20" spans="1:6" s="13" customFormat="1" ht="12" customHeight="1">
      <c r="A20" s="40" t="s">
        <v>68</v>
      </c>
      <c r="B20" s="56" t="s">
        <v>35</v>
      </c>
      <c r="C20" s="120">
        <v>73228</v>
      </c>
      <c r="D20" s="35">
        <v>72556</v>
      </c>
      <c r="E20" s="35">
        <v>72134</v>
      </c>
      <c r="F20" s="152">
        <f>SUM(E20/D20)</f>
        <v>0.9941838028557253</v>
      </c>
    </row>
    <row r="21" spans="1:6" s="13" customFormat="1" ht="14.25" customHeight="1">
      <c r="A21" s="40" t="s">
        <v>69</v>
      </c>
      <c r="B21" s="56" t="s">
        <v>16</v>
      </c>
      <c r="C21" s="141"/>
      <c r="D21" s="139"/>
      <c r="E21" s="139"/>
      <c r="F21" s="78"/>
    </row>
    <row r="22" spans="1:6" s="13" customFormat="1" ht="12" customHeight="1">
      <c r="A22" s="39" t="s">
        <v>70</v>
      </c>
      <c r="B22" s="58" t="s">
        <v>66</v>
      </c>
      <c r="C22" s="141"/>
      <c r="D22" s="139"/>
      <c r="E22" s="139"/>
      <c r="F22" s="78"/>
    </row>
    <row r="23" spans="1:6" s="13" customFormat="1" ht="12" customHeight="1" thickBot="1">
      <c r="A23" s="42" t="s">
        <v>74</v>
      </c>
      <c r="B23" s="58" t="s">
        <v>71</v>
      </c>
      <c r="C23" s="142"/>
      <c r="D23" s="143"/>
      <c r="E23" s="143"/>
      <c r="F23" s="144"/>
    </row>
    <row r="24" spans="1:6" s="13" customFormat="1" ht="22.5" customHeight="1">
      <c r="A24" s="66" t="s">
        <v>4</v>
      </c>
      <c r="B24" s="69" t="s">
        <v>79</v>
      </c>
      <c r="C24" s="151">
        <f>SUM(C25:C30)</f>
        <v>33009</v>
      </c>
      <c r="D24" s="151">
        <f>SUM(D25:D30)</f>
        <v>52611</v>
      </c>
      <c r="E24" s="151">
        <f>SUM(E25:E30)</f>
        <v>52452</v>
      </c>
      <c r="F24" s="319">
        <f>SUM(E24/D24)</f>
        <v>0.9969778183269659</v>
      </c>
    </row>
    <row r="25" spans="1:6" s="13" customFormat="1" ht="12" customHeight="1" thickBot="1">
      <c r="A25" s="68"/>
      <c r="B25" s="70" t="s">
        <v>80</v>
      </c>
      <c r="C25" s="80"/>
      <c r="D25" s="80"/>
      <c r="E25" s="80"/>
      <c r="F25" s="320"/>
    </row>
    <row r="26" spans="1:6" s="13" customFormat="1" ht="16.5" customHeight="1">
      <c r="A26" s="41" t="s">
        <v>54</v>
      </c>
      <c r="B26" s="63" t="s">
        <v>33</v>
      </c>
      <c r="C26" s="369">
        <v>19201</v>
      </c>
      <c r="D26" s="369">
        <v>35201</v>
      </c>
      <c r="E26" s="370">
        <v>30484</v>
      </c>
      <c r="F26" s="374">
        <f>SUM(E26/D26)</f>
        <v>0.8659981250532656</v>
      </c>
    </row>
    <row r="27" spans="1:6" s="13" customFormat="1" ht="12" customHeight="1">
      <c r="A27" s="41" t="s">
        <v>55</v>
      </c>
      <c r="B27" s="56" t="s">
        <v>37</v>
      </c>
      <c r="C27" s="372">
        <v>13808</v>
      </c>
      <c r="D27" s="372">
        <v>17410</v>
      </c>
      <c r="E27" s="372">
        <v>21968</v>
      </c>
      <c r="F27" s="375">
        <f>SUM(E27/D27)</f>
        <v>1.2618035611717404</v>
      </c>
    </row>
    <row r="28" spans="1:6" s="13" customFormat="1" ht="12" customHeight="1">
      <c r="A28" s="39" t="s">
        <v>56</v>
      </c>
      <c r="B28" s="58" t="s">
        <v>62</v>
      </c>
      <c r="C28" s="372"/>
      <c r="D28" s="372"/>
      <c r="E28" s="372"/>
      <c r="F28" s="372"/>
    </row>
    <row r="29" spans="1:6" s="13" customFormat="1" ht="12.75" customHeight="1">
      <c r="A29" s="42" t="s">
        <v>57</v>
      </c>
      <c r="B29" s="58" t="s">
        <v>81</v>
      </c>
      <c r="C29" s="78"/>
      <c r="D29" s="78"/>
      <c r="E29" s="78"/>
      <c r="F29" s="78"/>
    </row>
    <row r="30" spans="1:6" s="13" customFormat="1" ht="14.25" customHeight="1">
      <c r="A30" s="41"/>
      <c r="B30" s="63" t="s">
        <v>82</v>
      </c>
      <c r="C30" s="78"/>
      <c r="D30" s="78"/>
      <c r="E30" s="78"/>
      <c r="F30" s="78"/>
    </row>
    <row r="31" spans="1:6" s="13" customFormat="1" ht="13.5" customHeight="1">
      <c r="A31" s="39" t="s">
        <v>58</v>
      </c>
      <c r="B31" s="64" t="s">
        <v>34</v>
      </c>
      <c r="C31" s="78"/>
      <c r="D31" s="78"/>
      <c r="E31" s="78"/>
      <c r="F31" s="78"/>
    </row>
    <row r="32" spans="1:6" s="13" customFormat="1" ht="13.5" customHeight="1" thickBot="1">
      <c r="A32" s="42" t="s">
        <v>72</v>
      </c>
      <c r="B32" s="58" t="s">
        <v>83</v>
      </c>
      <c r="C32" s="78"/>
      <c r="D32" s="78"/>
      <c r="E32" s="78"/>
      <c r="F32" s="78"/>
    </row>
    <row r="33" spans="1:6" s="13" customFormat="1" ht="15.75" customHeight="1" thickBot="1">
      <c r="A33" s="52" t="s">
        <v>6</v>
      </c>
      <c r="B33" s="65" t="s">
        <v>73</v>
      </c>
      <c r="C33" s="67">
        <f>SUM(C34:C36)</f>
        <v>3500</v>
      </c>
      <c r="D33" s="67">
        <f>SUM(D34:D36)</f>
        <v>0</v>
      </c>
      <c r="E33" s="67">
        <f>SUM(E34:E36)</f>
        <v>0</v>
      </c>
      <c r="F33" s="67">
        <f>SUM(F34:F36)</f>
        <v>0</v>
      </c>
    </row>
    <row r="34" spans="1:6" s="13" customFormat="1" ht="13.5" customHeight="1">
      <c r="A34" s="41" t="s">
        <v>42</v>
      </c>
      <c r="B34" s="63" t="s">
        <v>22</v>
      </c>
      <c r="C34" s="369">
        <v>3500</v>
      </c>
      <c r="D34" s="369"/>
      <c r="E34" s="77"/>
      <c r="F34" s="153"/>
    </row>
    <row r="35" spans="1:6" s="13" customFormat="1" ht="13.5" customHeight="1">
      <c r="A35" s="42" t="s">
        <v>43</v>
      </c>
      <c r="B35" s="58" t="s">
        <v>23</v>
      </c>
      <c r="C35" s="78"/>
      <c r="D35" s="78"/>
      <c r="E35" s="78"/>
      <c r="F35" s="78"/>
    </row>
    <row r="36" spans="1:6" s="13" customFormat="1" ht="13.5" customHeight="1" thickBot="1">
      <c r="A36" s="42" t="s">
        <v>44</v>
      </c>
      <c r="B36" s="58" t="s">
        <v>84</v>
      </c>
      <c r="C36" s="78"/>
      <c r="D36" s="78"/>
      <c r="E36" s="78"/>
      <c r="F36" s="78"/>
    </row>
    <row r="37" spans="1:6" s="13" customFormat="1" ht="13.5" customHeight="1" thickBot="1">
      <c r="A37" s="52" t="s">
        <v>7</v>
      </c>
      <c r="B37" s="65" t="s">
        <v>38</v>
      </c>
      <c r="C37" s="76"/>
      <c r="D37" s="76"/>
      <c r="E37" s="76"/>
      <c r="F37" s="76"/>
    </row>
    <row r="38" spans="1:6" s="13" customFormat="1" ht="13.5" customHeight="1" thickBot="1">
      <c r="A38" s="71" t="s">
        <v>8</v>
      </c>
      <c r="B38" s="65" t="s">
        <v>39</v>
      </c>
      <c r="C38" s="76"/>
      <c r="D38" s="76"/>
      <c r="E38" s="76"/>
      <c r="F38" s="76"/>
    </row>
    <row r="39" spans="1:6" s="13" customFormat="1" ht="15" customHeight="1" thickBot="1">
      <c r="A39" s="38" t="s">
        <v>9</v>
      </c>
      <c r="B39" s="62" t="s">
        <v>59</v>
      </c>
      <c r="C39" s="67">
        <f>SUM(C40:C44)</f>
        <v>169436</v>
      </c>
      <c r="D39" s="67">
        <f>SUM(D40:D44)</f>
        <v>157388</v>
      </c>
      <c r="E39" s="67">
        <f>SUM(E40:E44)</f>
        <v>145794</v>
      </c>
      <c r="F39" s="321">
        <f>SUM(E39/D39)</f>
        <v>0.9263349175286553</v>
      </c>
    </row>
    <row r="40" spans="1:6" s="13" customFormat="1" ht="12" customHeight="1">
      <c r="A40" s="41" t="s">
        <v>45</v>
      </c>
      <c r="B40" s="63" t="s">
        <v>32</v>
      </c>
      <c r="C40" s="576"/>
      <c r="D40" s="369"/>
      <c r="E40" s="369"/>
      <c r="F40" s="322"/>
    </row>
    <row r="41" spans="1:6" s="13" customFormat="1" ht="12" customHeight="1">
      <c r="A41" s="42" t="s">
        <v>46</v>
      </c>
      <c r="B41" s="58" t="s">
        <v>30</v>
      </c>
      <c r="C41" s="369"/>
      <c r="D41" s="372"/>
      <c r="E41" s="372"/>
      <c r="F41" s="323"/>
    </row>
    <row r="42" spans="1:6" s="13" customFormat="1" ht="12" customHeight="1">
      <c r="A42" s="53"/>
      <c r="B42" s="72" t="s">
        <v>85</v>
      </c>
      <c r="C42" s="372"/>
      <c r="D42" s="372"/>
      <c r="E42" s="372">
        <v>-7221</v>
      </c>
      <c r="F42" s="324"/>
    </row>
    <row r="43" spans="1:6" s="13" customFormat="1" ht="12" customHeight="1">
      <c r="A43" s="53"/>
      <c r="B43" s="54"/>
      <c r="C43" s="372"/>
      <c r="D43" s="372"/>
      <c r="E43" s="372"/>
      <c r="F43" s="323"/>
    </row>
    <row r="44" spans="1:6" s="13" customFormat="1" ht="12" customHeight="1">
      <c r="A44" s="53"/>
      <c r="B44" s="54" t="s">
        <v>183</v>
      </c>
      <c r="C44" s="372">
        <f>SUM(C45:C46)</f>
        <v>169436</v>
      </c>
      <c r="D44" s="372">
        <f>SUM(D45:D46)</f>
        <v>157388</v>
      </c>
      <c r="E44" s="372">
        <f>SUM(E45:E46)</f>
        <v>153015</v>
      </c>
      <c r="F44" s="324">
        <f>SUM(E44/D44)</f>
        <v>0.9722151625282741</v>
      </c>
    </row>
    <row r="45" spans="1:6" s="13" customFormat="1" ht="12" customHeight="1">
      <c r="A45" s="53"/>
      <c r="B45" s="54" t="s">
        <v>184</v>
      </c>
      <c r="C45" s="372">
        <v>169436</v>
      </c>
      <c r="D45" s="372">
        <v>157388</v>
      </c>
      <c r="E45" s="372">
        <v>153015</v>
      </c>
      <c r="F45" s="323">
        <f>SUM(E45/D45)</f>
        <v>0.9722151625282741</v>
      </c>
    </row>
    <row r="46" spans="1:6" s="13" customFormat="1" ht="12" customHeight="1">
      <c r="A46" s="53"/>
      <c r="B46" s="54" t="s">
        <v>185</v>
      </c>
      <c r="C46" s="78"/>
      <c r="D46" s="78"/>
      <c r="E46" s="78"/>
      <c r="F46" s="324"/>
    </row>
    <row r="47" spans="1:6" s="13" customFormat="1" ht="12" customHeight="1">
      <c r="A47" s="53"/>
      <c r="B47" s="54"/>
      <c r="C47" s="78"/>
      <c r="D47" s="78"/>
      <c r="E47" s="78"/>
      <c r="F47" s="77"/>
    </row>
    <row r="48" spans="1:6" s="13" customFormat="1" ht="12" customHeight="1">
      <c r="A48" s="53"/>
      <c r="B48" s="54"/>
      <c r="C48" s="78"/>
      <c r="D48" s="78"/>
      <c r="E48" s="78"/>
      <c r="F48" s="78"/>
    </row>
    <row r="49" spans="1:6" s="13" customFormat="1" ht="12" customHeight="1">
      <c r="A49" s="53"/>
      <c r="B49" s="72"/>
      <c r="C49" s="78"/>
      <c r="D49" s="78"/>
      <c r="E49" s="78"/>
      <c r="F49" s="78"/>
    </row>
    <row r="50" spans="1:6" s="13" customFormat="1" ht="12" customHeight="1">
      <c r="A50" s="53"/>
      <c r="B50" s="72"/>
      <c r="C50" s="78"/>
      <c r="D50" s="78"/>
      <c r="E50" s="78"/>
      <c r="F50" s="78"/>
    </row>
    <row r="51" spans="1:6" s="13" customFormat="1" ht="12" customHeight="1">
      <c r="A51" s="53"/>
      <c r="B51" s="72"/>
      <c r="C51" s="78"/>
      <c r="D51" s="78"/>
      <c r="E51" s="78"/>
      <c r="F51" s="78"/>
    </row>
    <row r="52" spans="1:6" s="13" customFormat="1" ht="12" customHeight="1">
      <c r="A52" s="53"/>
      <c r="B52" s="54"/>
      <c r="C52" s="78"/>
      <c r="D52" s="78"/>
      <c r="E52" s="78"/>
      <c r="F52" s="78"/>
    </row>
    <row r="53" spans="1:6" s="13" customFormat="1" ht="12" customHeight="1">
      <c r="A53" s="53"/>
      <c r="B53" s="54"/>
      <c r="C53" s="78"/>
      <c r="D53" s="78"/>
      <c r="E53" s="78"/>
      <c r="F53" s="78"/>
    </row>
    <row r="54" spans="1:6" s="13" customFormat="1" ht="12" customHeight="1">
      <c r="A54" s="53"/>
      <c r="B54" s="54"/>
      <c r="C54" s="78"/>
      <c r="D54" s="78"/>
      <c r="E54" s="78"/>
      <c r="F54" s="78"/>
    </row>
    <row r="55" spans="1:6" s="13" customFormat="1" ht="12" customHeight="1">
      <c r="A55" s="53"/>
      <c r="B55" s="54"/>
      <c r="C55" s="78"/>
      <c r="D55" s="78"/>
      <c r="E55" s="78"/>
      <c r="F55" s="78"/>
    </row>
    <row r="56" spans="1:6" s="13" customFormat="1" ht="12" customHeight="1">
      <c r="A56" s="53"/>
      <c r="B56" s="54"/>
      <c r="C56" s="78"/>
      <c r="D56" s="78"/>
      <c r="E56" s="78"/>
      <c r="F56" s="78"/>
    </row>
    <row r="57" spans="1:6" s="13" customFormat="1" ht="12" customHeight="1">
      <c r="A57" s="53"/>
      <c r="B57" s="54"/>
      <c r="C57" s="78"/>
      <c r="D57" s="78"/>
      <c r="E57" s="78"/>
      <c r="F57" s="78"/>
    </row>
    <row r="58" spans="1:6" s="13" customFormat="1" ht="12" customHeight="1">
      <c r="A58" s="53"/>
      <c r="B58" s="54"/>
      <c r="C58" s="78"/>
      <c r="D58" s="78"/>
      <c r="E58" s="78"/>
      <c r="F58" s="78"/>
    </row>
    <row r="59" spans="1:6" s="13" customFormat="1" ht="12" customHeight="1">
      <c r="A59" s="53"/>
      <c r="B59" s="54"/>
      <c r="C59" s="78"/>
      <c r="D59" s="78"/>
      <c r="E59" s="78"/>
      <c r="F59" s="78"/>
    </row>
    <row r="60" spans="1:6" s="13" customFormat="1" ht="12" customHeight="1">
      <c r="A60" s="53"/>
      <c r="B60" s="54"/>
      <c r="C60" s="78"/>
      <c r="D60" s="78"/>
      <c r="E60" s="78"/>
      <c r="F60" s="78"/>
    </row>
    <row r="61" spans="1:6" s="13" customFormat="1" ht="12" customHeight="1">
      <c r="A61" s="53"/>
      <c r="B61" s="54"/>
      <c r="C61" s="78"/>
      <c r="D61" s="78"/>
      <c r="E61" s="78"/>
      <c r="F61" s="78"/>
    </row>
    <row r="62" spans="1:12" s="13" customFormat="1" ht="12" customHeight="1">
      <c r="A62" s="53"/>
      <c r="B62" s="54"/>
      <c r="C62" s="78"/>
      <c r="D62" s="78"/>
      <c r="E62" s="78"/>
      <c r="F62" s="78"/>
      <c r="G62" s="12"/>
      <c r="H62" s="12"/>
      <c r="I62" s="12"/>
      <c r="J62" s="12"/>
      <c r="K62" s="12"/>
      <c r="L62" s="12"/>
    </row>
    <row r="63" spans="1:6" s="13" customFormat="1" ht="12" customHeight="1">
      <c r="A63" s="53"/>
      <c r="B63" s="54"/>
      <c r="C63" s="78"/>
      <c r="D63" s="78"/>
      <c r="E63" s="78"/>
      <c r="F63" s="78"/>
    </row>
    <row r="64" spans="1:12" s="13" customFormat="1" ht="12" customHeight="1">
      <c r="A64" s="53"/>
      <c r="B64" s="54"/>
      <c r="C64" s="78"/>
      <c r="D64" s="78"/>
      <c r="E64" s="78"/>
      <c r="F64" s="78"/>
      <c r="G64" s="12"/>
      <c r="H64" s="12"/>
      <c r="I64" s="12"/>
      <c r="J64" s="12"/>
      <c r="K64" s="12"/>
      <c r="L64" s="12"/>
    </row>
    <row r="65" spans="1:12" s="13" customFormat="1" ht="12" customHeight="1" thickBot="1">
      <c r="A65" s="53"/>
      <c r="B65" s="55"/>
      <c r="C65" s="79"/>
      <c r="D65" s="79"/>
      <c r="E65" s="79"/>
      <c r="F65" s="79"/>
      <c r="G65" s="12"/>
      <c r="H65" s="12"/>
      <c r="I65" s="12"/>
      <c r="J65" s="12"/>
      <c r="K65" s="12"/>
      <c r="L65" s="12"/>
    </row>
    <row r="66" spans="1:12" s="13" customFormat="1" ht="12" customHeight="1" thickBot="1">
      <c r="A66" s="52" t="s">
        <v>10</v>
      </c>
      <c r="B66" s="65" t="s">
        <v>60</v>
      </c>
      <c r="C66" s="32">
        <f>SUM(C10+C24+C33+C37+C38+C39)</f>
        <v>429332</v>
      </c>
      <c r="D66" s="32">
        <f>SUM(D10+D24+D33+D37+D38+D39)</f>
        <v>630165</v>
      </c>
      <c r="E66" s="32">
        <f>SUM(E10+E24+E33+E37+E38+E39)</f>
        <v>602049</v>
      </c>
      <c r="F66" s="148">
        <f>SUM(E66/D66)</f>
        <v>0.9553831139463473</v>
      </c>
      <c r="G66" s="12"/>
      <c r="H66" s="12"/>
      <c r="I66" s="12"/>
      <c r="J66" s="12"/>
      <c r="K66" s="12"/>
      <c r="L66" s="12"/>
    </row>
    <row r="67" spans="1:12" s="13" customFormat="1" ht="12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s="13" customFormat="1" ht="12" customHeight="1">
      <c r="A68" s="12"/>
      <c r="B68" s="12"/>
      <c r="C68" s="360"/>
      <c r="D68" s="360"/>
      <c r="E68" s="360"/>
      <c r="F68" s="12"/>
      <c r="G68" s="12"/>
      <c r="H68" s="12"/>
      <c r="I68" s="12"/>
      <c r="J68" s="12"/>
      <c r="K68" s="12"/>
      <c r="L68" s="12"/>
    </row>
    <row r="69" spans="1:12" s="13" customFormat="1" ht="12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s="13" customFormat="1" ht="12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s="13" customFormat="1" ht="12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s="13" customFormat="1" ht="12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</sheetData>
  <sheetProtection/>
  <mergeCells count="8">
    <mergeCell ref="A1:F1"/>
    <mergeCell ref="A3:F3"/>
    <mergeCell ref="A6:F6"/>
    <mergeCell ref="E7:F7"/>
    <mergeCell ref="C8:C9"/>
    <mergeCell ref="D8:D9"/>
    <mergeCell ref="E8:E9"/>
    <mergeCell ref="F8:F9"/>
  </mergeCells>
  <printOptions horizontalCentered="1"/>
  <pageMargins left="0.5905511811023623" right="0.3937007874015748" top="1.24" bottom="0.4330708661417323" header="0.55" footer="0.2362204724409449"/>
  <pageSetup horizontalDpi="600" verticalDpi="600" orientation="portrait" paperSize="9" scale="71" r:id="rId1"/>
  <headerFooter alignWithMargins="0">
    <oddHeader>&amp;C&amp;"Times New Roman CE,Félkövér"
&amp;R&amp;"Times New Roman CE,Félkövér dőlt"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11.375" style="0" customWidth="1"/>
    <col min="2" max="2" width="60.125" style="0" customWidth="1"/>
    <col min="3" max="3" width="11.50390625" style="0" customWidth="1"/>
    <col min="4" max="4" width="12.125" style="0" customWidth="1"/>
    <col min="5" max="6" width="11.875" style="0" customWidth="1"/>
    <col min="7" max="7" width="11.625" style="0" customWidth="1"/>
    <col min="8" max="8" width="12.00390625" style="0" customWidth="1"/>
    <col min="9" max="9" width="10.00390625" style="0" customWidth="1"/>
    <col min="10" max="12" width="10.875" style="0" customWidth="1"/>
    <col min="13" max="13" width="12.875" style="0" customWidth="1"/>
    <col min="14" max="14" width="12.50390625" style="0" customWidth="1"/>
  </cols>
  <sheetData>
    <row r="1" spans="1:13" ht="12.75">
      <c r="A1" s="675" t="s">
        <v>353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</row>
    <row r="2" spans="1:14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3" ht="14.25">
      <c r="A3" s="676" t="s">
        <v>174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</row>
    <row r="4" spans="1:13" ht="14.25">
      <c r="A4" s="676" t="s">
        <v>175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</row>
    <row r="5" spans="1:14" ht="15.75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 thickBot="1">
      <c r="A6" s="23"/>
      <c r="B6" s="23"/>
      <c r="C6" s="23"/>
      <c r="D6" s="23"/>
      <c r="E6" s="23"/>
      <c r="F6" s="23"/>
      <c r="G6" s="23"/>
      <c r="H6" s="23"/>
      <c r="I6" s="677" t="s">
        <v>19</v>
      </c>
      <c r="J6" s="677"/>
      <c r="K6" s="677"/>
      <c r="L6" s="677"/>
      <c r="M6" s="677"/>
      <c r="N6" s="136" t="s">
        <v>3</v>
      </c>
    </row>
    <row r="7" spans="1:14" ht="13.5" customHeight="1" thickBot="1">
      <c r="A7" s="25" t="s">
        <v>1</v>
      </c>
      <c r="B7" s="223" t="s">
        <v>2</v>
      </c>
      <c r="C7" s="682" t="s">
        <v>180</v>
      </c>
      <c r="D7" s="683"/>
      <c r="E7" s="682" t="s">
        <v>151</v>
      </c>
      <c r="F7" s="686"/>
      <c r="G7" s="688" t="s">
        <v>339</v>
      </c>
      <c r="H7" s="686"/>
      <c r="I7" s="691" t="s">
        <v>338</v>
      </c>
      <c r="J7" s="686"/>
      <c r="K7" s="691"/>
      <c r="L7" s="686"/>
      <c r="M7" s="673" t="s">
        <v>340</v>
      </c>
      <c r="N7" s="673" t="s">
        <v>341</v>
      </c>
    </row>
    <row r="8" spans="1:14" ht="39" customHeight="1" thickBot="1">
      <c r="A8" s="89">
        <v>1</v>
      </c>
      <c r="B8" s="154">
        <v>2</v>
      </c>
      <c r="C8" s="684"/>
      <c r="D8" s="685"/>
      <c r="E8" s="684"/>
      <c r="F8" s="687"/>
      <c r="G8" s="689"/>
      <c r="H8" s="690"/>
      <c r="I8" s="692"/>
      <c r="J8" s="690"/>
      <c r="K8" s="692"/>
      <c r="L8" s="690"/>
      <c r="M8" s="680"/>
      <c r="N8" s="680"/>
    </row>
    <row r="9" spans="1:14" ht="26.25" customHeight="1" thickBot="1">
      <c r="A9" s="89"/>
      <c r="B9" s="368"/>
      <c r="C9" s="367" t="s">
        <v>196</v>
      </c>
      <c r="D9" s="366" t="s">
        <v>197</v>
      </c>
      <c r="E9" s="367" t="s">
        <v>196</v>
      </c>
      <c r="F9" s="366" t="s">
        <v>197</v>
      </c>
      <c r="G9" s="367" t="s">
        <v>196</v>
      </c>
      <c r="H9" s="366" t="s">
        <v>197</v>
      </c>
      <c r="I9" s="367" t="s">
        <v>196</v>
      </c>
      <c r="J9" s="366" t="s">
        <v>197</v>
      </c>
      <c r="K9" s="367" t="s">
        <v>196</v>
      </c>
      <c r="L9" s="366" t="s">
        <v>197</v>
      </c>
      <c r="M9" s="681"/>
      <c r="N9" s="681"/>
    </row>
    <row r="10" spans="1:14" ht="14.25" customHeight="1" thickBot="1">
      <c r="A10" s="47" t="s">
        <v>89</v>
      </c>
      <c r="B10" s="224" t="s">
        <v>47</v>
      </c>
      <c r="C10" s="243">
        <f>C11+C13</f>
        <v>24199</v>
      </c>
      <c r="D10" s="282">
        <f>D11+D13</f>
        <v>18299</v>
      </c>
      <c r="E10" s="280">
        <f>E11+E13+E12</f>
        <v>19256</v>
      </c>
      <c r="F10" s="280">
        <f aca="true" t="shared" si="0" ref="F10:N10">F11+F13+F12</f>
        <v>19248</v>
      </c>
      <c r="G10" s="280">
        <f t="shared" si="0"/>
        <v>68120</v>
      </c>
      <c r="H10" s="280">
        <f t="shared" si="0"/>
        <v>64574</v>
      </c>
      <c r="I10" s="280">
        <f t="shared" si="0"/>
        <v>80143</v>
      </c>
      <c r="J10" s="280">
        <f t="shared" si="0"/>
        <v>80385</v>
      </c>
      <c r="K10" s="280">
        <f t="shared" si="0"/>
        <v>0</v>
      </c>
      <c r="L10" s="280">
        <f t="shared" si="0"/>
        <v>0</v>
      </c>
      <c r="M10" s="204">
        <f>SUM(C10+E10+G10+I10)</f>
        <v>191718</v>
      </c>
      <c r="N10" s="315">
        <f t="shared" si="0"/>
        <v>182506</v>
      </c>
    </row>
    <row r="11" spans="1:14" ht="12.75">
      <c r="A11" s="105" t="s">
        <v>97</v>
      </c>
      <c r="B11" s="174" t="s">
        <v>5</v>
      </c>
      <c r="C11" s="266">
        <v>5996</v>
      </c>
      <c r="D11" s="267">
        <v>3296</v>
      </c>
      <c r="E11" s="226">
        <v>21</v>
      </c>
      <c r="F11" s="210">
        <v>13</v>
      </c>
      <c r="G11" s="209">
        <v>10065</v>
      </c>
      <c r="H11" s="210">
        <v>11105</v>
      </c>
      <c r="I11" s="209"/>
      <c r="J11" s="244">
        <v>14</v>
      </c>
      <c r="K11" s="332"/>
      <c r="L11" s="347"/>
      <c r="M11" s="313">
        <f>SUM(C11+E11+G11+I11+K11)</f>
        <v>16082</v>
      </c>
      <c r="N11" s="314">
        <f>SUM(D11+F11+H11+J11+L11)</f>
        <v>14428</v>
      </c>
    </row>
    <row r="12" spans="1:14" ht="12.75">
      <c r="A12" s="105"/>
      <c r="B12" s="174" t="s">
        <v>183</v>
      </c>
      <c r="C12" s="309"/>
      <c r="D12" s="310"/>
      <c r="E12" s="226">
        <v>19216</v>
      </c>
      <c r="F12" s="210">
        <v>19216</v>
      </c>
      <c r="G12" s="209">
        <v>58055</v>
      </c>
      <c r="H12" s="210">
        <v>53469</v>
      </c>
      <c r="I12" s="209">
        <v>80117</v>
      </c>
      <c r="J12" s="244">
        <v>80330</v>
      </c>
      <c r="K12" s="332"/>
      <c r="L12" s="210"/>
      <c r="M12" s="313">
        <f aca="true" t="shared" si="1" ref="M12:M76">SUM(C12+E12+G12+I12+K12)</f>
        <v>157388</v>
      </c>
      <c r="N12" s="314">
        <f aca="true" t="shared" si="2" ref="N12:N76">SUM(D12+F12+H12+J12+L12)</f>
        <v>153015</v>
      </c>
    </row>
    <row r="13" spans="1:14" ht="13.5" customHeight="1">
      <c r="A13" s="91" t="s">
        <v>98</v>
      </c>
      <c r="B13" s="175" t="s">
        <v>88</v>
      </c>
      <c r="C13" s="187">
        <f aca="true" t="shared" si="3" ref="C13:J13">SUM(C14:C17)</f>
        <v>18203</v>
      </c>
      <c r="D13" s="283">
        <f t="shared" si="3"/>
        <v>15003</v>
      </c>
      <c r="E13" s="227">
        <f t="shared" si="3"/>
        <v>19</v>
      </c>
      <c r="F13" s="205">
        <f t="shared" si="3"/>
        <v>19</v>
      </c>
      <c r="G13" s="187">
        <f t="shared" si="3"/>
        <v>0</v>
      </c>
      <c r="H13" s="205">
        <f t="shared" si="3"/>
        <v>0</v>
      </c>
      <c r="I13" s="187">
        <f t="shared" si="3"/>
        <v>26</v>
      </c>
      <c r="J13" s="245">
        <f t="shared" si="3"/>
        <v>41</v>
      </c>
      <c r="K13" s="333"/>
      <c r="L13" s="205"/>
      <c r="M13" s="313">
        <f t="shared" si="1"/>
        <v>18248</v>
      </c>
      <c r="N13" s="314">
        <f t="shared" si="2"/>
        <v>15063</v>
      </c>
    </row>
    <row r="14" spans="1:14" ht="12.75">
      <c r="A14" s="93"/>
      <c r="B14" s="56" t="s">
        <v>198</v>
      </c>
      <c r="C14" s="268"/>
      <c r="D14" s="269">
        <v>1</v>
      </c>
      <c r="E14" s="228">
        <v>19</v>
      </c>
      <c r="F14" s="211">
        <v>19</v>
      </c>
      <c r="G14" s="189"/>
      <c r="H14" s="211"/>
      <c r="I14" s="189">
        <v>26</v>
      </c>
      <c r="J14" s="246">
        <v>41</v>
      </c>
      <c r="K14" s="334"/>
      <c r="L14" s="211"/>
      <c r="M14" s="313">
        <f t="shared" si="1"/>
        <v>45</v>
      </c>
      <c r="N14" s="314">
        <f t="shared" si="2"/>
        <v>61</v>
      </c>
    </row>
    <row r="15" spans="1:14" ht="12.75">
      <c r="A15" s="93"/>
      <c r="B15" s="56" t="s">
        <v>93</v>
      </c>
      <c r="C15" s="268">
        <v>9703</v>
      </c>
      <c r="D15" s="269">
        <v>11196</v>
      </c>
      <c r="E15" s="228"/>
      <c r="F15" s="211"/>
      <c r="G15" s="189"/>
      <c r="H15" s="211"/>
      <c r="I15" s="189"/>
      <c r="J15" s="246"/>
      <c r="K15" s="334"/>
      <c r="L15" s="211"/>
      <c r="M15" s="313">
        <f t="shared" si="1"/>
        <v>9703</v>
      </c>
      <c r="N15" s="314">
        <f t="shared" si="2"/>
        <v>11196</v>
      </c>
    </row>
    <row r="16" spans="1:14" ht="12.75">
      <c r="A16" s="93"/>
      <c r="B16" s="56" t="s">
        <v>94</v>
      </c>
      <c r="C16" s="268">
        <v>8500</v>
      </c>
      <c r="D16" s="269">
        <v>3417</v>
      </c>
      <c r="E16" s="228"/>
      <c r="F16" s="211"/>
      <c r="G16" s="189"/>
      <c r="H16" s="211"/>
      <c r="I16" s="189"/>
      <c r="J16" s="246"/>
      <c r="K16" s="334"/>
      <c r="L16" s="211"/>
      <c r="M16" s="313">
        <f t="shared" si="1"/>
        <v>8500</v>
      </c>
      <c r="N16" s="314">
        <f t="shared" si="2"/>
        <v>3417</v>
      </c>
    </row>
    <row r="17" spans="1:14" ht="14.25" customHeight="1">
      <c r="A17" s="93"/>
      <c r="B17" s="56" t="s">
        <v>95</v>
      </c>
      <c r="C17" s="268"/>
      <c r="D17" s="269">
        <v>389</v>
      </c>
      <c r="E17" s="228"/>
      <c r="F17" s="211"/>
      <c r="G17" s="189"/>
      <c r="H17" s="211"/>
      <c r="I17" s="189"/>
      <c r="J17" s="246"/>
      <c r="K17" s="334"/>
      <c r="L17" s="211"/>
      <c r="M17" s="313">
        <f t="shared" si="1"/>
        <v>0</v>
      </c>
      <c r="N17" s="314">
        <f t="shared" si="2"/>
        <v>389</v>
      </c>
    </row>
    <row r="18" spans="1:14" ht="12" customHeight="1">
      <c r="A18" s="91" t="s">
        <v>90</v>
      </c>
      <c r="B18" s="175" t="s">
        <v>91</v>
      </c>
      <c r="C18" s="264">
        <f aca="true" t="shared" si="4" ref="C18:J18">SUM(C19:C30)</f>
        <v>213342</v>
      </c>
      <c r="D18" s="284">
        <f t="shared" si="4"/>
        <v>213342</v>
      </c>
      <c r="E18" s="229">
        <f t="shared" si="4"/>
        <v>0</v>
      </c>
      <c r="F18" s="206">
        <f t="shared" si="4"/>
        <v>0</v>
      </c>
      <c r="G18" s="190">
        <f t="shared" si="4"/>
        <v>0</v>
      </c>
      <c r="H18" s="206">
        <f t="shared" si="4"/>
        <v>0</v>
      </c>
      <c r="I18" s="190">
        <f t="shared" si="4"/>
        <v>0</v>
      </c>
      <c r="J18" s="247">
        <f t="shared" si="4"/>
        <v>0</v>
      </c>
      <c r="K18" s="335"/>
      <c r="L18" s="206"/>
      <c r="M18" s="313">
        <f t="shared" si="1"/>
        <v>213342</v>
      </c>
      <c r="N18" s="314">
        <f t="shared" si="2"/>
        <v>213342</v>
      </c>
    </row>
    <row r="19" spans="1:14" ht="12.75">
      <c r="A19" s="93"/>
      <c r="B19" s="56" t="s">
        <v>325</v>
      </c>
      <c r="C19" s="268">
        <v>40949</v>
      </c>
      <c r="D19" s="269">
        <v>40949</v>
      </c>
      <c r="E19" s="228"/>
      <c r="F19" s="211"/>
      <c r="G19" s="189"/>
      <c r="H19" s="211"/>
      <c r="I19" s="189"/>
      <c r="J19" s="246"/>
      <c r="K19" s="334"/>
      <c r="L19" s="211"/>
      <c r="M19" s="313">
        <f t="shared" si="1"/>
        <v>40949</v>
      </c>
      <c r="N19" s="314">
        <f t="shared" si="2"/>
        <v>40949</v>
      </c>
    </row>
    <row r="20" spans="1:14" ht="22.5">
      <c r="A20" s="93"/>
      <c r="B20" s="56" t="s">
        <v>326</v>
      </c>
      <c r="C20" s="268">
        <v>23449</v>
      </c>
      <c r="D20" s="269">
        <v>23449</v>
      </c>
      <c r="E20" s="228"/>
      <c r="F20" s="211"/>
      <c r="G20" s="189"/>
      <c r="H20" s="211"/>
      <c r="I20" s="189"/>
      <c r="J20" s="246"/>
      <c r="K20" s="334"/>
      <c r="L20" s="211"/>
      <c r="M20" s="313">
        <f t="shared" si="1"/>
        <v>23449</v>
      </c>
      <c r="N20" s="314">
        <f t="shared" si="2"/>
        <v>23449</v>
      </c>
    </row>
    <row r="21" spans="1:14" ht="24" customHeight="1">
      <c r="A21" s="93"/>
      <c r="B21" s="56" t="s">
        <v>327</v>
      </c>
      <c r="C21" s="268">
        <v>3852</v>
      </c>
      <c r="D21" s="269">
        <v>3852</v>
      </c>
      <c r="E21" s="228"/>
      <c r="F21" s="211"/>
      <c r="G21" s="189"/>
      <c r="H21" s="211"/>
      <c r="I21" s="189"/>
      <c r="J21" s="246"/>
      <c r="K21" s="334"/>
      <c r="L21" s="211"/>
      <c r="M21" s="313">
        <f t="shared" si="1"/>
        <v>3852</v>
      </c>
      <c r="N21" s="314">
        <f t="shared" si="2"/>
        <v>3852</v>
      </c>
    </row>
    <row r="22" spans="1:14" ht="14.25" customHeight="1">
      <c r="A22" s="93"/>
      <c r="B22" s="56" t="s">
        <v>328</v>
      </c>
      <c r="C22" s="268">
        <v>30396</v>
      </c>
      <c r="D22" s="269">
        <v>30396</v>
      </c>
      <c r="E22" s="228"/>
      <c r="F22" s="211"/>
      <c r="G22" s="189"/>
      <c r="H22" s="211"/>
      <c r="I22" s="189"/>
      <c r="J22" s="246"/>
      <c r="K22" s="334"/>
      <c r="L22" s="211"/>
      <c r="M22" s="313">
        <f t="shared" si="1"/>
        <v>30396</v>
      </c>
      <c r="N22" s="314">
        <f t="shared" si="2"/>
        <v>30396</v>
      </c>
    </row>
    <row r="23" spans="1:14" ht="12.75">
      <c r="A23" s="93"/>
      <c r="B23" s="56" t="s">
        <v>329</v>
      </c>
      <c r="C23" s="268">
        <v>49755</v>
      </c>
      <c r="D23" s="269">
        <v>49755</v>
      </c>
      <c r="E23" s="228"/>
      <c r="F23" s="211"/>
      <c r="G23" s="189"/>
      <c r="H23" s="211"/>
      <c r="I23" s="189"/>
      <c r="J23" s="246"/>
      <c r="K23" s="334"/>
      <c r="L23" s="211"/>
      <c r="M23" s="313">
        <f t="shared" si="1"/>
        <v>49755</v>
      </c>
      <c r="N23" s="314">
        <f t="shared" si="2"/>
        <v>49755</v>
      </c>
    </row>
    <row r="24" spans="1:14" ht="12.75">
      <c r="A24" s="93"/>
      <c r="B24" s="56" t="s">
        <v>330</v>
      </c>
      <c r="C24" s="268">
        <v>17533</v>
      </c>
      <c r="D24" s="269">
        <v>17533</v>
      </c>
      <c r="E24" s="228"/>
      <c r="F24" s="211"/>
      <c r="G24" s="189"/>
      <c r="H24" s="211"/>
      <c r="I24" s="189"/>
      <c r="J24" s="246"/>
      <c r="K24" s="334"/>
      <c r="L24" s="211"/>
      <c r="M24" s="313">
        <f t="shared" si="1"/>
        <v>17533</v>
      </c>
      <c r="N24" s="314">
        <f t="shared" si="2"/>
        <v>17533</v>
      </c>
    </row>
    <row r="25" spans="1:14" ht="12.75">
      <c r="A25" s="93"/>
      <c r="B25" s="56" t="s">
        <v>331</v>
      </c>
      <c r="C25" s="268">
        <v>6002</v>
      </c>
      <c r="D25" s="269">
        <v>6002</v>
      </c>
      <c r="E25" s="228"/>
      <c r="F25" s="211"/>
      <c r="G25" s="189"/>
      <c r="H25" s="211"/>
      <c r="I25" s="189"/>
      <c r="J25" s="246"/>
      <c r="K25" s="334"/>
      <c r="L25" s="211"/>
      <c r="M25" s="313">
        <f t="shared" si="1"/>
        <v>6002</v>
      </c>
      <c r="N25" s="314">
        <f t="shared" si="2"/>
        <v>6002</v>
      </c>
    </row>
    <row r="26" spans="1:14" ht="12.75">
      <c r="A26" s="93"/>
      <c r="B26" s="56" t="s">
        <v>332</v>
      </c>
      <c r="C26" s="268">
        <v>2515</v>
      </c>
      <c r="D26" s="269">
        <v>2515</v>
      </c>
      <c r="E26" s="228"/>
      <c r="F26" s="211"/>
      <c r="G26" s="189"/>
      <c r="H26" s="211"/>
      <c r="I26" s="189"/>
      <c r="J26" s="246"/>
      <c r="K26" s="334"/>
      <c r="L26" s="211"/>
      <c r="M26" s="313">
        <f t="shared" si="1"/>
        <v>2515</v>
      </c>
      <c r="N26" s="314">
        <f t="shared" si="2"/>
        <v>2515</v>
      </c>
    </row>
    <row r="27" spans="1:14" ht="12.75">
      <c r="A27" s="93"/>
      <c r="B27" s="56" t="s">
        <v>333</v>
      </c>
      <c r="C27" s="268">
        <v>4778</v>
      </c>
      <c r="D27" s="269">
        <v>4778</v>
      </c>
      <c r="E27" s="228"/>
      <c r="F27" s="211"/>
      <c r="G27" s="189"/>
      <c r="H27" s="211"/>
      <c r="I27" s="189"/>
      <c r="J27" s="246"/>
      <c r="K27" s="334"/>
      <c r="L27" s="211"/>
      <c r="M27" s="313">
        <f t="shared" si="1"/>
        <v>4778</v>
      </c>
      <c r="N27" s="314">
        <f t="shared" si="2"/>
        <v>4778</v>
      </c>
    </row>
    <row r="28" spans="1:14" ht="12.75">
      <c r="A28" s="93"/>
      <c r="B28" s="56" t="s">
        <v>334</v>
      </c>
      <c r="C28" s="268">
        <v>10500</v>
      </c>
      <c r="D28" s="269">
        <v>10500</v>
      </c>
      <c r="E28" s="228"/>
      <c r="F28" s="211"/>
      <c r="G28" s="189"/>
      <c r="H28" s="211"/>
      <c r="I28" s="189"/>
      <c r="J28" s="246"/>
      <c r="K28" s="334"/>
      <c r="L28" s="211"/>
      <c r="M28" s="313">
        <f t="shared" si="1"/>
        <v>10500</v>
      </c>
      <c r="N28" s="314">
        <f t="shared" si="2"/>
        <v>10500</v>
      </c>
    </row>
    <row r="29" spans="1:14" ht="12.75">
      <c r="A29" s="93"/>
      <c r="B29" s="56" t="s">
        <v>335</v>
      </c>
      <c r="C29" s="268">
        <v>11573</v>
      </c>
      <c r="D29" s="269">
        <v>11573</v>
      </c>
      <c r="E29" s="228"/>
      <c r="F29" s="211"/>
      <c r="G29" s="189"/>
      <c r="H29" s="211"/>
      <c r="I29" s="189"/>
      <c r="J29" s="246"/>
      <c r="K29" s="334"/>
      <c r="L29" s="211"/>
      <c r="M29" s="313">
        <f t="shared" si="1"/>
        <v>11573</v>
      </c>
      <c r="N29" s="314">
        <f t="shared" si="2"/>
        <v>11573</v>
      </c>
    </row>
    <row r="30" spans="1:14" ht="12.75">
      <c r="A30" s="93"/>
      <c r="B30" s="56" t="s">
        <v>336</v>
      </c>
      <c r="C30" s="268">
        <v>12040</v>
      </c>
      <c r="D30" s="269">
        <v>12040</v>
      </c>
      <c r="E30" s="228"/>
      <c r="F30" s="211"/>
      <c r="G30" s="189"/>
      <c r="H30" s="211"/>
      <c r="I30" s="189"/>
      <c r="J30" s="246"/>
      <c r="K30" s="334"/>
      <c r="L30" s="211"/>
      <c r="M30" s="313">
        <f t="shared" si="1"/>
        <v>12040</v>
      </c>
      <c r="N30" s="314">
        <f t="shared" si="2"/>
        <v>12040</v>
      </c>
    </row>
    <row r="31" spans="1:14" ht="12.75" customHeight="1">
      <c r="A31" s="91" t="s">
        <v>96</v>
      </c>
      <c r="B31" s="175" t="s">
        <v>99</v>
      </c>
      <c r="C31" s="264">
        <f>SUM(C32:C34)</f>
        <v>650</v>
      </c>
      <c r="D31" s="284">
        <f>SUM(D32:D34)</f>
        <v>1648</v>
      </c>
      <c r="E31" s="229">
        <f>SUM(E32:E34)</f>
        <v>0</v>
      </c>
      <c r="F31" s="206"/>
      <c r="G31" s="190">
        <f>SUM(G32:G34)</f>
        <v>0</v>
      </c>
      <c r="H31" s="206"/>
      <c r="I31" s="190">
        <f>SUM(I32:I34)</f>
        <v>0</v>
      </c>
      <c r="J31" s="247"/>
      <c r="K31" s="335"/>
      <c r="L31" s="206"/>
      <c r="M31" s="313">
        <f t="shared" si="1"/>
        <v>650</v>
      </c>
      <c r="N31" s="314">
        <f t="shared" si="2"/>
        <v>1648</v>
      </c>
    </row>
    <row r="32" spans="1:14" ht="12.75" customHeight="1">
      <c r="A32" s="93"/>
      <c r="B32" s="56" t="s">
        <v>100</v>
      </c>
      <c r="C32" s="268">
        <v>650</v>
      </c>
      <c r="D32" s="269">
        <v>1648</v>
      </c>
      <c r="E32" s="228"/>
      <c r="F32" s="211"/>
      <c r="G32" s="189"/>
      <c r="H32" s="211"/>
      <c r="I32" s="189"/>
      <c r="J32" s="246"/>
      <c r="K32" s="334"/>
      <c r="L32" s="211"/>
      <c r="M32" s="313">
        <f t="shared" si="1"/>
        <v>650</v>
      </c>
      <c r="N32" s="314">
        <f t="shared" si="2"/>
        <v>1648</v>
      </c>
    </row>
    <row r="33" spans="1:14" ht="13.5" customHeight="1">
      <c r="A33" s="93"/>
      <c r="B33" s="56" t="s">
        <v>101</v>
      </c>
      <c r="C33" s="268"/>
      <c r="D33" s="269"/>
      <c r="E33" s="228"/>
      <c r="F33" s="211"/>
      <c r="G33" s="189"/>
      <c r="H33" s="211"/>
      <c r="I33" s="189"/>
      <c r="J33" s="246"/>
      <c r="K33" s="334"/>
      <c r="L33" s="211"/>
      <c r="M33" s="313">
        <f t="shared" si="1"/>
        <v>0</v>
      </c>
      <c r="N33" s="314">
        <f t="shared" si="2"/>
        <v>0</v>
      </c>
    </row>
    <row r="34" spans="1:14" ht="22.5" customHeight="1">
      <c r="A34" s="93"/>
      <c r="B34" s="176" t="s">
        <v>102</v>
      </c>
      <c r="C34" s="270"/>
      <c r="D34" s="271"/>
      <c r="E34" s="228"/>
      <c r="F34" s="211"/>
      <c r="G34" s="189"/>
      <c r="H34" s="211"/>
      <c r="I34" s="189"/>
      <c r="J34" s="246"/>
      <c r="K34" s="334"/>
      <c r="L34" s="211"/>
      <c r="M34" s="313">
        <f t="shared" si="1"/>
        <v>0</v>
      </c>
      <c r="N34" s="314">
        <f t="shared" si="2"/>
        <v>0</v>
      </c>
    </row>
    <row r="35" spans="1:14" ht="12.75">
      <c r="A35" s="91" t="s">
        <v>103</v>
      </c>
      <c r="B35" s="175" t="s">
        <v>104</v>
      </c>
      <c r="C35" s="264">
        <f aca="true" t="shared" si="5" ref="C35:J35">SUM(C36+C38)</f>
        <v>170262</v>
      </c>
      <c r="D35" s="284">
        <f t="shared" si="5"/>
        <v>193175</v>
      </c>
      <c r="E35" s="229">
        <f>SUM(E36+E38)</f>
        <v>0</v>
      </c>
      <c r="F35" s="206">
        <f t="shared" si="5"/>
        <v>0</v>
      </c>
      <c r="G35" s="190">
        <f t="shared" si="5"/>
        <v>0</v>
      </c>
      <c r="H35" s="206">
        <f t="shared" si="5"/>
        <v>0</v>
      </c>
      <c r="I35" s="190">
        <f t="shared" si="5"/>
        <v>7758</v>
      </c>
      <c r="J35" s="247">
        <f t="shared" si="5"/>
        <v>10710</v>
      </c>
      <c r="K35" s="335"/>
      <c r="L35" s="206"/>
      <c r="M35" s="313">
        <f t="shared" si="1"/>
        <v>178020</v>
      </c>
      <c r="N35" s="314">
        <f t="shared" si="2"/>
        <v>203885</v>
      </c>
    </row>
    <row r="36" spans="1:14" ht="12.75">
      <c r="A36" s="93"/>
      <c r="B36" s="177" t="s">
        <v>105</v>
      </c>
      <c r="C36" s="285">
        <v>160262</v>
      </c>
      <c r="D36" s="286">
        <v>188152</v>
      </c>
      <c r="E36" s="230"/>
      <c r="F36" s="212"/>
      <c r="G36" s="191"/>
      <c r="H36" s="212"/>
      <c r="I36" s="191">
        <v>7758</v>
      </c>
      <c r="J36" s="248">
        <v>10710</v>
      </c>
      <c r="K36" s="336"/>
      <c r="L36" s="212"/>
      <c r="M36" s="313">
        <f t="shared" si="1"/>
        <v>168020</v>
      </c>
      <c r="N36" s="314">
        <f t="shared" si="2"/>
        <v>198862</v>
      </c>
    </row>
    <row r="37" spans="1:14" ht="14.25" customHeight="1">
      <c r="A37" s="93"/>
      <c r="B37" s="178" t="s">
        <v>106</v>
      </c>
      <c r="C37" s="268"/>
      <c r="D37" s="269"/>
      <c r="E37" s="231"/>
      <c r="F37" s="213"/>
      <c r="G37" s="192"/>
      <c r="H37" s="213"/>
      <c r="I37" s="192"/>
      <c r="J37" s="249"/>
      <c r="K37" s="337"/>
      <c r="L37" s="213"/>
      <c r="M37" s="313">
        <f t="shared" si="1"/>
        <v>0</v>
      </c>
      <c r="N37" s="314">
        <f t="shared" si="2"/>
        <v>0</v>
      </c>
    </row>
    <row r="38" spans="1:14" ht="12.75" customHeight="1">
      <c r="A38" s="93"/>
      <c r="B38" s="177" t="s">
        <v>107</v>
      </c>
      <c r="C38" s="287">
        <v>10000</v>
      </c>
      <c r="D38" s="212">
        <v>5023</v>
      </c>
      <c r="E38" s="281"/>
      <c r="F38" s="212"/>
      <c r="G38" s="191"/>
      <c r="H38" s="212"/>
      <c r="I38" s="191"/>
      <c r="J38" s="248"/>
      <c r="K38" s="336"/>
      <c r="L38" s="212"/>
      <c r="M38" s="313">
        <f t="shared" si="1"/>
        <v>10000</v>
      </c>
      <c r="N38" s="314">
        <f t="shared" si="2"/>
        <v>5023</v>
      </c>
    </row>
    <row r="39" spans="1:14" ht="22.5">
      <c r="A39" s="93"/>
      <c r="B39" s="178" t="s">
        <v>108</v>
      </c>
      <c r="C39" s="268"/>
      <c r="D39" s="269"/>
      <c r="F39" s="213"/>
      <c r="G39" s="192"/>
      <c r="H39" s="213"/>
      <c r="I39" s="192"/>
      <c r="J39" s="249"/>
      <c r="K39" s="337"/>
      <c r="L39" s="213"/>
      <c r="M39" s="313">
        <f t="shared" si="1"/>
        <v>0</v>
      </c>
      <c r="N39" s="314">
        <f t="shared" si="2"/>
        <v>0</v>
      </c>
    </row>
    <row r="40" spans="1:14" ht="12.75">
      <c r="A40" s="96" t="s">
        <v>109</v>
      </c>
      <c r="B40" s="179" t="s">
        <v>112</v>
      </c>
      <c r="C40" s="288">
        <f aca="true" t="shared" si="6" ref="C40:J40">SUM(C41:C42)</f>
        <v>36</v>
      </c>
      <c r="D40" s="289">
        <f t="shared" si="6"/>
        <v>59</v>
      </c>
      <c r="E40" s="232">
        <f t="shared" si="6"/>
        <v>0</v>
      </c>
      <c r="F40" s="207">
        <f t="shared" si="6"/>
        <v>0</v>
      </c>
      <c r="G40" s="193">
        <f t="shared" si="6"/>
        <v>0</v>
      </c>
      <c r="H40" s="207">
        <f t="shared" si="6"/>
        <v>0</v>
      </c>
      <c r="I40" s="193">
        <f t="shared" si="6"/>
        <v>0</v>
      </c>
      <c r="J40" s="250">
        <f t="shared" si="6"/>
        <v>0</v>
      </c>
      <c r="K40" s="338"/>
      <c r="L40" s="207"/>
      <c r="M40" s="313">
        <f t="shared" si="1"/>
        <v>36</v>
      </c>
      <c r="N40" s="314">
        <f t="shared" si="2"/>
        <v>59</v>
      </c>
    </row>
    <row r="41" spans="1:14" ht="12.75" customHeight="1">
      <c r="A41" s="93"/>
      <c r="B41" s="180" t="s">
        <v>111</v>
      </c>
      <c r="C41" s="272">
        <v>36</v>
      </c>
      <c r="D41" s="273">
        <v>59</v>
      </c>
      <c r="E41" s="231"/>
      <c r="F41" s="213"/>
      <c r="G41" s="192"/>
      <c r="H41" s="213"/>
      <c r="I41" s="192"/>
      <c r="J41" s="249"/>
      <c r="K41" s="337"/>
      <c r="L41" s="213"/>
      <c r="M41" s="313">
        <f t="shared" si="1"/>
        <v>36</v>
      </c>
      <c r="N41" s="314">
        <f t="shared" si="2"/>
        <v>59</v>
      </c>
    </row>
    <row r="42" spans="1:14" ht="12.75" customHeight="1">
      <c r="A42" s="93"/>
      <c r="B42" s="180" t="s">
        <v>110</v>
      </c>
      <c r="C42" s="272"/>
      <c r="D42" s="273"/>
      <c r="E42" s="231"/>
      <c r="F42" s="213"/>
      <c r="G42" s="192"/>
      <c r="H42" s="213"/>
      <c r="I42" s="192"/>
      <c r="J42" s="249"/>
      <c r="K42" s="337"/>
      <c r="L42" s="213"/>
      <c r="M42" s="313">
        <f t="shared" si="1"/>
        <v>0</v>
      </c>
      <c r="N42" s="314">
        <f t="shared" si="2"/>
        <v>0</v>
      </c>
    </row>
    <row r="43" spans="1:14" ht="21" customHeight="1">
      <c r="A43" s="91" t="s">
        <v>114</v>
      </c>
      <c r="B43" s="175" t="s">
        <v>113</v>
      </c>
      <c r="C43" s="290"/>
      <c r="D43" s="291"/>
      <c r="E43" s="233"/>
      <c r="F43" s="208"/>
      <c r="G43" s="194"/>
      <c r="H43" s="208"/>
      <c r="I43" s="194"/>
      <c r="J43" s="251"/>
      <c r="K43" s="339"/>
      <c r="L43" s="208"/>
      <c r="M43" s="313">
        <f t="shared" si="1"/>
        <v>0</v>
      </c>
      <c r="N43" s="314">
        <f t="shared" si="2"/>
        <v>0</v>
      </c>
    </row>
    <row r="44" spans="1:14" ht="14.25" customHeight="1">
      <c r="A44" s="99" t="s">
        <v>18</v>
      </c>
      <c r="B44" s="181" t="s">
        <v>124</v>
      </c>
      <c r="C44" s="290">
        <f>SUM(C10+C18+C31+C35+C40+C43)</f>
        <v>408489</v>
      </c>
      <c r="D44" s="291">
        <f>SUM(D10+D18+D31+D35+D40+D43)</f>
        <v>426523</v>
      </c>
      <c r="E44" s="233">
        <f aca="true" t="shared" si="7" ref="E44:J44">SUM(E10+E18+E31+E35+E40+E43)</f>
        <v>19256</v>
      </c>
      <c r="F44" s="208">
        <f t="shared" si="7"/>
        <v>19248</v>
      </c>
      <c r="G44" s="194">
        <f t="shared" si="7"/>
        <v>68120</v>
      </c>
      <c r="H44" s="208">
        <f t="shared" si="7"/>
        <v>64574</v>
      </c>
      <c r="I44" s="194">
        <f t="shared" si="7"/>
        <v>87901</v>
      </c>
      <c r="J44" s="251">
        <f t="shared" si="7"/>
        <v>91095</v>
      </c>
      <c r="K44" s="251">
        <f>SUM(K10+K18+K31+K35+K40+K43)</f>
        <v>0</v>
      </c>
      <c r="L44" s="251">
        <f>SUM(L10+L18+L31+L35+L40+L43)</f>
        <v>0</v>
      </c>
      <c r="M44" s="313">
        <f t="shared" si="1"/>
        <v>583766</v>
      </c>
      <c r="N44" s="314">
        <f t="shared" si="2"/>
        <v>601440</v>
      </c>
    </row>
    <row r="45" spans="1:14" ht="22.5" customHeight="1">
      <c r="A45" s="91" t="s">
        <v>115</v>
      </c>
      <c r="B45" s="175" t="s">
        <v>116</v>
      </c>
      <c r="C45" s="264">
        <f aca="true" t="shared" si="8" ref="C45:H45">SUM(C46+C49)</f>
        <v>45100</v>
      </c>
      <c r="D45" s="284">
        <f t="shared" si="8"/>
        <v>84090</v>
      </c>
      <c r="E45" s="607">
        <f t="shared" si="8"/>
        <v>445</v>
      </c>
      <c r="F45" s="265">
        <f t="shared" si="8"/>
        <v>445</v>
      </c>
      <c r="G45" s="607">
        <f t="shared" si="8"/>
        <v>854</v>
      </c>
      <c r="H45" s="265">
        <f t="shared" si="8"/>
        <v>854</v>
      </c>
      <c r="I45" s="190">
        <f>SUM(I46:I51)</f>
        <v>0</v>
      </c>
      <c r="J45" s="247">
        <f>SUM(J46:J51)</f>
        <v>0</v>
      </c>
      <c r="K45" s="335"/>
      <c r="L45" s="206"/>
      <c r="M45" s="313">
        <f t="shared" si="1"/>
        <v>46399</v>
      </c>
      <c r="N45" s="314">
        <f t="shared" si="2"/>
        <v>85389</v>
      </c>
    </row>
    <row r="46" spans="1:14" ht="24" customHeight="1">
      <c r="A46" s="93"/>
      <c r="B46" s="56" t="s">
        <v>117</v>
      </c>
      <c r="C46" s="292">
        <f aca="true" t="shared" si="9" ref="C46:I46">SUM(C47:C48)</f>
        <v>45100</v>
      </c>
      <c r="D46" s="292">
        <f t="shared" si="9"/>
        <v>84090</v>
      </c>
      <c r="E46" s="228">
        <f t="shared" si="9"/>
        <v>445</v>
      </c>
      <c r="F46" s="228">
        <f t="shared" si="9"/>
        <v>445</v>
      </c>
      <c r="G46" s="189">
        <f t="shared" si="9"/>
        <v>854</v>
      </c>
      <c r="H46" s="189">
        <f t="shared" si="9"/>
        <v>854</v>
      </c>
      <c r="I46" s="189">
        <f t="shared" si="9"/>
        <v>0</v>
      </c>
      <c r="J46" s="246"/>
      <c r="K46" s="334"/>
      <c r="L46" s="211"/>
      <c r="M46" s="313">
        <f t="shared" si="1"/>
        <v>46399</v>
      </c>
      <c r="N46" s="314">
        <f t="shared" si="2"/>
        <v>85389</v>
      </c>
    </row>
    <row r="47" spans="1:14" ht="12.75">
      <c r="A47" s="93"/>
      <c r="B47" s="56" t="s">
        <v>118</v>
      </c>
      <c r="C47" s="268">
        <v>9741</v>
      </c>
      <c r="D47" s="269">
        <v>48731</v>
      </c>
      <c r="E47" s="228">
        <v>445</v>
      </c>
      <c r="F47" s="211">
        <v>445</v>
      </c>
      <c r="G47" s="189">
        <v>854</v>
      </c>
      <c r="H47" s="211">
        <v>854</v>
      </c>
      <c r="I47" s="189"/>
      <c r="J47" s="246"/>
      <c r="K47" s="334"/>
      <c r="L47" s="211"/>
      <c r="M47" s="313">
        <f t="shared" si="1"/>
        <v>11040</v>
      </c>
      <c r="N47" s="314">
        <f t="shared" si="2"/>
        <v>50030</v>
      </c>
    </row>
    <row r="48" spans="1:14" ht="12.75">
      <c r="A48" s="93"/>
      <c r="B48" s="56" t="s">
        <v>119</v>
      </c>
      <c r="C48" s="268">
        <v>35359</v>
      </c>
      <c r="D48" s="269">
        <v>35359</v>
      </c>
      <c r="E48" s="228"/>
      <c r="F48" s="211"/>
      <c r="G48" s="189"/>
      <c r="H48" s="211"/>
      <c r="I48" s="189"/>
      <c r="J48" s="246"/>
      <c r="K48" s="334"/>
      <c r="L48" s="211"/>
      <c r="M48" s="313">
        <f t="shared" si="1"/>
        <v>35359</v>
      </c>
      <c r="N48" s="314">
        <f t="shared" si="2"/>
        <v>35359</v>
      </c>
    </row>
    <row r="49" spans="1:14" ht="13.5" customHeight="1">
      <c r="A49" s="93"/>
      <c r="B49" s="56" t="s">
        <v>120</v>
      </c>
      <c r="C49" s="268"/>
      <c r="D49" s="269"/>
      <c r="E49" s="228">
        <f>SUM(E50:E51)</f>
        <v>0</v>
      </c>
      <c r="F49" s="211"/>
      <c r="G49" s="189">
        <f>SUM(G50:G51)</f>
        <v>0</v>
      </c>
      <c r="H49" s="211"/>
      <c r="I49" s="189">
        <f>SUM(I50:I51)</f>
        <v>0</v>
      </c>
      <c r="J49" s="246"/>
      <c r="K49" s="334"/>
      <c r="L49" s="211"/>
      <c r="M49" s="313">
        <f t="shared" si="1"/>
        <v>0</v>
      </c>
      <c r="N49" s="314">
        <f t="shared" si="2"/>
        <v>0</v>
      </c>
    </row>
    <row r="50" spans="1:14" ht="12.75">
      <c r="A50" s="93"/>
      <c r="B50" s="56" t="s">
        <v>121</v>
      </c>
      <c r="C50" s="268"/>
      <c r="D50" s="269"/>
      <c r="E50" s="228"/>
      <c r="F50" s="211"/>
      <c r="G50" s="189"/>
      <c r="H50" s="211"/>
      <c r="I50" s="189"/>
      <c r="J50" s="246"/>
      <c r="K50" s="334"/>
      <c r="L50" s="211"/>
      <c r="M50" s="313">
        <f t="shared" si="1"/>
        <v>0</v>
      </c>
      <c r="N50" s="314">
        <f t="shared" si="2"/>
        <v>0</v>
      </c>
    </row>
    <row r="51" spans="1:14" ht="12.75">
      <c r="A51" s="93"/>
      <c r="B51" s="56" t="s">
        <v>122</v>
      </c>
      <c r="C51" s="268"/>
      <c r="D51" s="269"/>
      <c r="E51" s="228"/>
      <c r="F51" s="211"/>
      <c r="G51" s="189"/>
      <c r="H51" s="211"/>
      <c r="I51" s="189"/>
      <c r="J51" s="246"/>
      <c r="K51" s="334"/>
      <c r="L51" s="211"/>
      <c r="M51" s="313">
        <f t="shared" si="1"/>
        <v>0</v>
      </c>
      <c r="N51" s="314">
        <f t="shared" si="2"/>
        <v>0</v>
      </c>
    </row>
    <row r="52" spans="1:14" ht="25.5" customHeight="1">
      <c r="A52" s="99" t="s">
        <v>147</v>
      </c>
      <c r="B52" s="182" t="s">
        <v>123</v>
      </c>
      <c r="C52" s="264">
        <f>SUM(C53+C60+C67)</f>
        <v>0</v>
      </c>
      <c r="D52" s="284">
        <f>SUM(D53+D60+D67)</f>
        <v>0</v>
      </c>
      <c r="E52" s="229">
        <f>SUM(E53+E60+E67)</f>
        <v>0</v>
      </c>
      <c r="F52" s="206">
        <f>SUM(F53+F60+F67)</f>
        <v>0</v>
      </c>
      <c r="G52" s="190">
        <f>SUM(G53+G60+G67)</f>
        <v>0</v>
      </c>
      <c r="H52" s="206"/>
      <c r="I52" s="190">
        <f>SUM(I53+I60+I67)</f>
        <v>0</v>
      </c>
      <c r="J52" s="247"/>
      <c r="K52" s="335"/>
      <c r="L52" s="206"/>
      <c r="M52" s="313">
        <f t="shared" si="1"/>
        <v>0</v>
      </c>
      <c r="N52" s="314">
        <f t="shared" si="2"/>
        <v>0</v>
      </c>
    </row>
    <row r="53" spans="1:14" ht="12.75">
      <c r="A53" s="93" t="s">
        <v>125</v>
      </c>
      <c r="B53" s="177" t="s">
        <v>126</v>
      </c>
      <c r="C53" s="290">
        <f>SUM(C54+C57)</f>
        <v>0</v>
      </c>
      <c r="D53" s="291">
        <f>SUM(D54+D57)</f>
        <v>0</v>
      </c>
      <c r="E53" s="233">
        <f>SUM(E54+E57)</f>
        <v>0</v>
      </c>
      <c r="F53" s="208"/>
      <c r="G53" s="194">
        <f>SUM(G54+G57)</f>
        <v>0</v>
      </c>
      <c r="H53" s="208"/>
      <c r="I53" s="194">
        <f>SUM(I54+I57)</f>
        <v>0</v>
      </c>
      <c r="J53" s="251"/>
      <c r="K53" s="339"/>
      <c r="L53" s="208"/>
      <c r="M53" s="313">
        <f t="shared" si="1"/>
        <v>0</v>
      </c>
      <c r="N53" s="314">
        <f t="shared" si="2"/>
        <v>0</v>
      </c>
    </row>
    <row r="54" spans="1:14" ht="12.75">
      <c r="A54" s="93"/>
      <c r="B54" s="178" t="s">
        <v>129</v>
      </c>
      <c r="C54" s="293">
        <f>SUM(C55:C56)</f>
        <v>0</v>
      </c>
      <c r="D54" s="294">
        <f>SUM(D55:D56)</f>
        <v>0</v>
      </c>
      <c r="E54" s="234">
        <f>SUM(E55:E56)</f>
        <v>0</v>
      </c>
      <c r="F54" s="214"/>
      <c r="G54" s="195">
        <f>SUM(G55:G56)</f>
        <v>0</v>
      </c>
      <c r="H54" s="214"/>
      <c r="I54" s="195">
        <f>SUM(I55:I56)</f>
        <v>0</v>
      </c>
      <c r="J54" s="252"/>
      <c r="K54" s="340"/>
      <c r="L54" s="214"/>
      <c r="M54" s="313">
        <f t="shared" si="1"/>
        <v>0</v>
      </c>
      <c r="N54" s="314">
        <f t="shared" si="2"/>
        <v>0</v>
      </c>
    </row>
    <row r="55" spans="1:14" ht="12" customHeight="1">
      <c r="A55" s="93"/>
      <c r="B55" s="178" t="s">
        <v>127</v>
      </c>
      <c r="C55" s="268"/>
      <c r="D55" s="269"/>
      <c r="E55" s="235"/>
      <c r="F55" s="215"/>
      <c r="G55" s="196"/>
      <c r="H55" s="215"/>
      <c r="I55" s="196"/>
      <c r="J55" s="253"/>
      <c r="K55" s="341"/>
      <c r="L55" s="215"/>
      <c r="M55" s="313">
        <f t="shared" si="1"/>
        <v>0</v>
      </c>
      <c r="N55" s="314">
        <f t="shared" si="2"/>
        <v>0</v>
      </c>
    </row>
    <row r="56" spans="1:14" ht="12" customHeight="1">
      <c r="A56" s="93"/>
      <c r="B56" s="178" t="s">
        <v>128</v>
      </c>
      <c r="C56" s="268"/>
      <c r="D56" s="269"/>
      <c r="E56" s="235"/>
      <c r="F56" s="215"/>
      <c r="G56" s="196"/>
      <c r="H56" s="215"/>
      <c r="I56" s="196"/>
      <c r="J56" s="253"/>
      <c r="K56" s="341"/>
      <c r="L56" s="215"/>
      <c r="M56" s="313">
        <f t="shared" si="1"/>
        <v>0</v>
      </c>
      <c r="N56" s="314">
        <f t="shared" si="2"/>
        <v>0</v>
      </c>
    </row>
    <row r="57" spans="1:14" ht="12.75">
      <c r="A57" s="93"/>
      <c r="B57" s="178" t="s">
        <v>130</v>
      </c>
      <c r="C57" s="293">
        <f>SUM(C58:C59)</f>
        <v>0</v>
      </c>
      <c r="D57" s="294">
        <f>SUM(D58:D59)</f>
        <v>0</v>
      </c>
      <c r="E57" s="234">
        <f>SUM(E58:E59)</f>
        <v>0</v>
      </c>
      <c r="F57" s="214"/>
      <c r="G57" s="195">
        <f>SUM(G58:G59)</f>
        <v>0</v>
      </c>
      <c r="H57" s="214"/>
      <c r="I57" s="195">
        <f>SUM(I58:I59)</f>
        <v>0</v>
      </c>
      <c r="J57" s="252"/>
      <c r="K57" s="340"/>
      <c r="L57" s="214"/>
      <c r="M57" s="313">
        <f t="shared" si="1"/>
        <v>0</v>
      </c>
      <c r="N57" s="314">
        <f t="shared" si="2"/>
        <v>0</v>
      </c>
    </row>
    <row r="58" spans="1:14" ht="12" customHeight="1">
      <c r="A58" s="93"/>
      <c r="B58" s="178" t="s">
        <v>131</v>
      </c>
      <c r="C58" s="268"/>
      <c r="D58" s="269"/>
      <c r="E58" s="235"/>
      <c r="F58" s="215"/>
      <c r="G58" s="196"/>
      <c r="H58" s="215"/>
      <c r="I58" s="196"/>
      <c r="J58" s="253"/>
      <c r="K58" s="341"/>
      <c r="L58" s="215"/>
      <c r="M58" s="313">
        <f t="shared" si="1"/>
        <v>0</v>
      </c>
      <c r="N58" s="314">
        <f t="shared" si="2"/>
        <v>0</v>
      </c>
    </row>
    <row r="59" spans="1:14" ht="12.75" customHeight="1">
      <c r="A59" s="93"/>
      <c r="B59" s="178" t="s">
        <v>132</v>
      </c>
      <c r="C59" s="268"/>
      <c r="D59" s="269"/>
      <c r="E59" s="235"/>
      <c r="F59" s="215"/>
      <c r="G59" s="196"/>
      <c r="H59" s="215"/>
      <c r="I59" s="196"/>
      <c r="J59" s="253"/>
      <c r="K59" s="341"/>
      <c r="L59" s="215"/>
      <c r="M59" s="313">
        <f t="shared" si="1"/>
        <v>0</v>
      </c>
      <c r="N59" s="314">
        <f t="shared" si="2"/>
        <v>0</v>
      </c>
    </row>
    <row r="60" spans="1:14" ht="12.75">
      <c r="A60" s="93" t="s">
        <v>133</v>
      </c>
      <c r="B60" s="56" t="s">
        <v>134</v>
      </c>
      <c r="C60" s="295">
        <f>SUM(C64+C61)</f>
        <v>0</v>
      </c>
      <c r="D60" s="296">
        <f>SUM(D64+D61)</f>
        <v>0</v>
      </c>
      <c r="E60" s="236">
        <f>SUM(E64+E61)</f>
        <v>0</v>
      </c>
      <c r="F60" s="216"/>
      <c r="G60" s="197">
        <f>SUM(G64+G61)</f>
        <v>0</v>
      </c>
      <c r="H60" s="216"/>
      <c r="I60" s="197">
        <f>SUM(I64+I61)</f>
        <v>0</v>
      </c>
      <c r="J60" s="254"/>
      <c r="K60" s="342"/>
      <c r="L60" s="216"/>
      <c r="M60" s="313">
        <f t="shared" si="1"/>
        <v>0</v>
      </c>
      <c r="N60" s="314">
        <f t="shared" si="2"/>
        <v>0</v>
      </c>
    </row>
    <row r="61" spans="1:14" ht="12.75">
      <c r="A61" s="93"/>
      <c r="B61" s="178" t="s">
        <v>129</v>
      </c>
      <c r="C61" s="297">
        <f>SUM(C62:C63)</f>
        <v>0</v>
      </c>
      <c r="D61" s="298">
        <f>SUM(D62:D63)</f>
        <v>0</v>
      </c>
      <c r="E61" s="237">
        <f>SUM(E62:E63)</f>
        <v>0</v>
      </c>
      <c r="F61" s="217"/>
      <c r="G61" s="198">
        <f>SUM(G62:G63)</f>
        <v>0</v>
      </c>
      <c r="H61" s="217"/>
      <c r="I61" s="198">
        <f>SUM(I62:I63)</f>
        <v>0</v>
      </c>
      <c r="J61" s="255"/>
      <c r="K61" s="343"/>
      <c r="L61" s="217"/>
      <c r="M61" s="313">
        <f t="shared" si="1"/>
        <v>0</v>
      </c>
      <c r="N61" s="314">
        <f t="shared" si="2"/>
        <v>0</v>
      </c>
    </row>
    <row r="62" spans="1:14" ht="13.5" customHeight="1">
      <c r="A62" s="93"/>
      <c r="B62" s="178" t="s">
        <v>135</v>
      </c>
      <c r="C62" s="268"/>
      <c r="D62" s="269"/>
      <c r="E62" s="228"/>
      <c r="F62" s="211"/>
      <c r="G62" s="189"/>
      <c r="H62" s="211"/>
      <c r="I62" s="189"/>
      <c r="J62" s="246"/>
      <c r="K62" s="334"/>
      <c r="L62" s="211"/>
      <c r="M62" s="313">
        <f t="shared" si="1"/>
        <v>0</v>
      </c>
      <c r="N62" s="314">
        <f t="shared" si="2"/>
        <v>0</v>
      </c>
    </row>
    <row r="63" spans="1:14" ht="12.75" customHeight="1">
      <c r="A63" s="93"/>
      <c r="B63" s="178" t="s">
        <v>136</v>
      </c>
      <c r="C63" s="268"/>
      <c r="D63" s="269"/>
      <c r="E63" s="228"/>
      <c r="F63" s="211"/>
      <c r="G63" s="189"/>
      <c r="H63" s="211"/>
      <c r="I63" s="189"/>
      <c r="J63" s="246"/>
      <c r="K63" s="334"/>
      <c r="L63" s="211"/>
      <c r="M63" s="313">
        <f t="shared" si="1"/>
        <v>0</v>
      </c>
      <c r="N63" s="314">
        <f t="shared" si="2"/>
        <v>0</v>
      </c>
    </row>
    <row r="64" spans="1:14" ht="12.75">
      <c r="A64" s="93"/>
      <c r="B64" s="178" t="s">
        <v>130</v>
      </c>
      <c r="C64" s="297">
        <f>SUM(C65:C66)</f>
        <v>0</v>
      </c>
      <c r="D64" s="298">
        <f>SUM(D65:D66)</f>
        <v>0</v>
      </c>
      <c r="E64" s="237">
        <f>SUM(E65:E66)</f>
        <v>0</v>
      </c>
      <c r="F64" s="217"/>
      <c r="G64" s="198">
        <f>SUM(G65:G66)</f>
        <v>0</v>
      </c>
      <c r="H64" s="217"/>
      <c r="I64" s="198">
        <f>SUM(I65:I66)</f>
        <v>0</v>
      </c>
      <c r="J64" s="255"/>
      <c r="K64" s="343"/>
      <c r="L64" s="217"/>
      <c r="M64" s="313">
        <f t="shared" si="1"/>
        <v>0</v>
      </c>
      <c r="N64" s="314">
        <f t="shared" si="2"/>
        <v>0</v>
      </c>
    </row>
    <row r="65" spans="1:14" ht="12.75" customHeight="1">
      <c r="A65" s="93"/>
      <c r="B65" s="178" t="s">
        <v>137</v>
      </c>
      <c r="C65" s="268"/>
      <c r="D65" s="269"/>
      <c r="E65" s="228"/>
      <c r="F65" s="211"/>
      <c r="G65" s="189"/>
      <c r="H65" s="211"/>
      <c r="I65" s="189"/>
      <c r="J65" s="246"/>
      <c r="K65" s="334"/>
      <c r="L65" s="211"/>
      <c r="M65" s="313">
        <f t="shared" si="1"/>
        <v>0</v>
      </c>
      <c r="N65" s="314">
        <f t="shared" si="2"/>
        <v>0</v>
      </c>
    </row>
    <row r="66" spans="1:14" ht="12.75" customHeight="1">
      <c r="A66" s="93"/>
      <c r="B66" s="178" t="s">
        <v>138</v>
      </c>
      <c r="C66" s="268"/>
      <c r="D66" s="269"/>
      <c r="E66" s="228"/>
      <c r="F66" s="211"/>
      <c r="G66" s="189"/>
      <c r="H66" s="211"/>
      <c r="I66" s="189"/>
      <c r="J66" s="246"/>
      <c r="K66" s="334"/>
      <c r="L66" s="211"/>
      <c r="M66" s="313">
        <f t="shared" si="1"/>
        <v>0</v>
      </c>
      <c r="N66" s="314">
        <f t="shared" si="2"/>
        <v>0</v>
      </c>
    </row>
    <row r="67" spans="1:14" ht="12.75">
      <c r="A67" s="91" t="s">
        <v>139</v>
      </c>
      <c r="B67" s="175" t="s">
        <v>140</v>
      </c>
      <c r="C67" s="299">
        <f aca="true" t="shared" si="10" ref="C67:J67">SUM(C71+C68)</f>
        <v>0</v>
      </c>
      <c r="D67" s="300">
        <f t="shared" si="10"/>
        <v>0</v>
      </c>
      <c r="E67" s="238">
        <f t="shared" si="10"/>
        <v>0</v>
      </c>
      <c r="F67" s="218">
        <f t="shared" si="10"/>
        <v>0</v>
      </c>
      <c r="G67" s="199">
        <f t="shared" si="10"/>
        <v>0</v>
      </c>
      <c r="H67" s="218">
        <f t="shared" si="10"/>
        <v>0</v>
      </c>
      <c r="I67" s="199">
        <f t="shared" si="10"/>
        <v>0</v>
      </c>
      <c r="J67" s="256">
        <f t="shared" si="10"/>
        <v>0</v>
      </c>
      <c r="K67" s="344"/>
      <c r="L67" s="218"/>
      <c r="M67" s="313">
        <f t="shared" si="1"/>
        <v>0</v>
      </c>
      <c r="N67" s="314">
        <f t="shared" si="2"/>
        <v>0</v>
      </c>
    </row>
    <row r="68" spans="1:14" ht="12.75">
      <c r="A68" s="91"/>
      <c r="B68" s="175" t="s">
        <v>141</v>
      </c>
      <c r="C68" s="301">
        <f aca="true" t="shared" si="11" ref="C68:J68">SUM(C69:C70)</f>
        <v>0</v>
      </c>
      <c r="D68" s="302">
        <f t="shared" si="11"/>
        <v>0</v>
      </c>
      <c r="E68" s="227">
        <f t="shared" si="11"/>
        <v>0</v>
      </c>
      <c r="F68" s="205">
        <f t="shared" si="11"/>
        <v>0</v>
      </c>
      <c r="G68" s="187">
        <f t="shared" si="11"/>
        <v>0</v>
      </c>
      <c r="H68" s="205">
        <f t="shared" si="11"/>
        <v>0</v>
      </c>
      <c r="I68" s="187">
        <f t="shared" si="11"/>
        <v>0</v>
      </c>
      <c r="J68" s="245">
        <f t="shared" si="11"/>
        <v>0</v>
      </c>
      <c r="K68" s="333"/>
      <c r="L68" s="205"/>
      <c r="M68" s="313">
        <f t="shared" si="1"/>
        <v>0</v>
      </c>
      <c r="N68" s="314">
        <f t="shared" si="2"/>
        <v>0</v>
      </c>
    </row>
    <row r="69" spans="1:14" ht="12.75">
      <c r="A69" s="103"/>
      <c r="B69" s="183" t="s">
        <v>142</v>
      </c>
      <c r="C69" s="279"/>
      <c r="D69" s="278"/>
      <c r="E69" s="239"/>
      <c r="F69" s="219"/>
      <c r="G69" s="200"/>
      <c r="H69" s="219"/>
      <c r="I69" s="200"/>
      <c r="J69" s="184"/>
      <c r="K69" s="345"/>
      <c r="L69" s="219"/>
      <c r="M69" s="313">
        <f t="shared" si="1"/>
        <v>0</v>
      </c>
      <c r="N69" s="314">
        <f t="shared" si="2"/>
        <v>0</v>
      </c>
    </row>
    <row r="70" spans="1:14" ht="12.75">
      <c r="A70" s="103"/>
      <c r="B70" s="184" t="s">
        <v>143</v>
      </c>
      <c r="C70" s="276"/>
      <c r="D70" s="277"/>
      <c r="E70" s="239"/>
      <c r="F70" s="219"/>
      <c r="G70" s="200"/>
      <c r="H70" s="219"/>
      <c r="I70" s="200"/>
      <c r="J70" s="184"/>
      <c r="K70" s="345"/>
      <c r="L70" s="219"/>
      <c r="M70" s="313">
        <f t="shared" si="1"/>
        <v>0</v>
      </c>
      <c r="N70" s="314">
        <f t="shared" si="2"/>
        <v>0</v>
      </c>
    </row>
    <row r="71" spans="1:14" ht="12.75">
      <c r="A71" s="103"/>
      <c r="B71" s="175" t="s">
        <v>144</v>
      </c>
      <c r="C71" s="303">
        <f>SUM(C72:C73)</f>
        <v>0</v>
      </c>
      <c r="D71" s="304">
        <f>SUM(D72:D73)</f>
        <v>0</v>
      </c>
      <c r="E71" s="240">
        <f>SUM(E72:E73)</f>
        <v>0</v>
      </c>
      <c r="F71" s="220"/>
      <c r="G71" s="201">
        <f>SUM(G72:G73)</f>
        <v>0</v>
      </c>
      <c r="H71" s="220"/>
      <c r="I71" s="201">
        <f>SUM(I72:I73)</f>
        <v>0</v>
      </c>
      <c r="J71" s="257"/>
      <c r="K71" s="346"/>
      <c r="L71" s="220"/>
      <c r="M71" s="313">
        <f t="shared" si="1"/>
        <v>0</v>
      </c>
      <c r="N71" s="314">
        <f t="shared" si="2"/>
        <v>0</v>
      </c>
    </row>
    <row r="72" spans="1:14" ht="12.75">
      <c r="A72" s="103"/>
      <c r="B72" s="183" t="s">
        <v>145</v>
      </c>
      <c r="C72" s="274"/>
      <c r="D72" s="275"/>
      <c r="E72" s="239"/>
      <c r="F72" s="219"/>
      <c r="G72" s="200"/>
      <c r="H72" s="219"/>
      <c r="I72" s="200"/>
      <c r="J72" s="184"/>
      <c r="K72" s="345"/>
      <c r="L72" s="219"/>
      <c r="M72" s="313">
        <f t="shared" si="1"/>
        <v>0</v>
      </c>
      <c r="N72" s="314">
        <f t="shared" si="2"/>
        <v>0</v>
      </c>
    </row>
    <row r="73" spans="1:14" ht="12.75">
      <c r="A73" s="103"/>
      <c r="B73" s="184" t="s">
        <v>146</v>
      </c>
      <c r="C73" s="276"/>
      <c r="D73" s="277"/>
      <c r="E73" s="239"/>
      <c r="F73" s="219"/>
      <c r="G73" s="200"/>
      <c r="H73" s="219"/>
      <c r="I73" s="200"/>
      <c r="J73" s="184"/>
      <c r="K73" s="345"/>
      <c r="L73" s="219"/>
      <c r="M73" s="313">
        <f t="shared" si="1"/>
        <v>0</v>
      </c>
      <c r="N73" s="314">
        <f t="shared" si="2"/>
        <v>0</v>
      </c>
    </row>
    <row r="74" spans="1:14" ht="12.75">
      <c r="A74" s="103"/>
      <c r="B74" s="185" t="s">
        <v>148</v>
      </c>
      <c r="C74" s="305">
        <f aca="true" t="shared" si="12" ref="C74:L74">SUM(C44+C52+C45)</f>
        <v>453589</v>
      </c>
      <c r="D74" s="306">
        <f t="shared" si="12"/>
        <v>510613</v>
      </c>
      <c r="E74" s="241">
        <f t="shared" si="12"/>
        <v>19701</v>
      </c>
      <c r="F74" s="221">
        <f t="shared" si="12"/>
        <v>19693</v>
      </c>
      <c r="G74" s="202">
        <f t="shared" si="12"/>
        <v>68974</v>
      </c>
      <c r="H74" s="221">
        <f t="shared" si="12"/>
        <v>65428</v>
      </c>
      <c r="I74" s="202">
        <f t="shared" si="12"/>
        <v>87901</v>
      </c>
      <c r="J74" s="258">
        <f t="shared" si="12"/>
        <v>91095</v>
      </c>
      <c r="K74" s="258">
        <f t="shared" si="12"/>
        <v>0</v>
      </c>
      <c r="L74" s="258">
        <f t="shared" si="12"/>
        <v>0</v>
      </c>
      <c r="M74" s="313">
        <f t="shared" si="1"/>
        <v>630165</v>
      </c>
      <c r="N74" s="314">
        <f t="shared" si="2"/>
        <v>686829</v>
      </c>
    </row>
    <row r="75" spans="1:14" ht="12.75">
      <c r="A75" s="103"/>
      <c r="B75" s="184" t="s">
        <v>149</v>
      </c>
      <c r="C75" s="276"/>
      <c r="D75" s="277"/>
      <c r="E75" s="239"/>
      <c r="F75" s="219"/>
      <c r="G75" s="200"/>
      <c r="H75" s="219">
        <v>4449</v>
      </c>
      <c r="I75" s="200"/>
      <c r="J75" s="184"/>
      <c r="K75" s="345"/>
      <c r="L75" s="219"/>
      <c r="M75" s="313">
        <f t="shared" si="1"/>
        <v>0</v>
      </c>
      <c r="N75" s="314">
        <f t="shared" si="2"/>
        <v>4449</v>
      </c>
    </row>
    <row r="76" spans="1:14" ht="13.5" thickBot="1">
      <c r="A76" s="103"/>
      <c r="B76" s="185" t="s">
        <v>150</v>
      </c>
      <c r="C76" s="307">
        <f>SUM(C74:C75)</f>
        <v>453589</v>
      </c>
      <c r="D76" s="308">
        <f>SUM(D74:D75)</f>
        <v>510613</v>
      </c>
      <c r="E76" s="242">
        <f aca="true" t="shared" si="13" ref="E76:J76">SUM(E74:E75)</f>
        <v>19701</v>
      </c>
      <c r="F76" s="222">
        <f t="shared" si="13"/>
        <v>19693</v>
      </c>
      <c r="G76" s="203">
        <f t="shared" si="13"/>
        <v>68974</v>
      </c>
      <c r="H76" s="222">
        <f t="shared" si="13"/>
        <v>69877</v>
      </c>
      <c r="I76" s="203">
        <f t="shared" si="13"/>
        <v>87901</v>
      </c>
      <c r="J76" s="259">
        <f t="shared" si="13"/>
        <v>91095</v>
      </c>
      <c r="K76" s="259">
        <f>SUM(K74:K75)</f>
        <v>0</v>
      </c>
      <c r="L76" s="259">
        <f>SUM(L74:L75)</f>
        <v>0</v>
      </c>
      <c r="M76" s="313">
        <f t="shared" si="1"/>
        <v>630165</v>
      </c>
      <c r="N76" s="314">
        <f t="shared" si="2"/>
        <v>691278</v>
      </c>
    </row>
    <row r="77" ht="12.75">
      <c r="M77" s="311"/>
    </row>
  </sheetData>
  <sheetProtection/>
  <mergeCells count="11">
    <mergeCell ref="A1:M1"/>
    <mergeCell ref="A3:M3"/>
    <mergeCell ref="A4:M4"/>
    <mergeCell ref="I6:M6"/>
    <mergeCell ref="N7:N9"/>
    <mergeCell ref="C7:D8"/>
    <mergeCell ref="E7:F8"/>
    <mergeCell ref="G7:H8"/>
    <mergeCell ref="I7:J8"/>
    <mergeCell ref="K7:L8"/>
    <mergeCell ref="M7:M9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2" sqref="A2:M2"/>
    </sheetView>
  </sheetViews>
  <sheetFormatPr defaultColWidth="9.00390625" defaultRowHeight="12.75"/>
  <cols>
    <col min="2" max="2" width="39.125" style="0" customWidth="1"/>
    <col min="3" max="3" width="10.00390625" style="0" customWidth="1"/>
    <col min="4" max="4" width="9.875" style="0" bestFit="1" customWidth="1"/>
    <col min="5" max="5" width="10.125" style="0" customWidth="1"/>
    <col min="7" max="7" width="10.125" style="0" customWidth="1"/>
    <col min="9" max="9" width="10.125" style="0" customWidth="1"/>
    <col min="11" max="11" width="10.125" style="0" customWidth="1"/>
    <col min="13" max="13" width="13.00390625" style="0" customWidth="1"/>
    <col min="14" max="14" width="11.50390625" style="0" customWidth="1"/>
  </cols>
  <sheetData>
    <row r="1" ht="12.75">
      <c r="M1" s="312">
        <f>SUM(C1+D1+G1+I1)</f>
        <v>0</v>
      </c>
    </row>
    <row r="2" spans="1:13" ht="12.75">
      <c r="A2" s="675" t="s">
        <v>353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</row>
    <row r="5" spans="1:13" ht="14.25">
      <c r="A5" s="676" t="s">
        <v>176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</row>
    <row r="6" spans="1:13" ht="14.25">
      <c r="A6" s="676" t="s">
        <v>175</v>
      </c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</row>
    <row r="9" spans="1:13" ht="15.75">
      <c r="A9" s="678" t="s">
        <v>11</v>
      </c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</row>
    <row r="10" spans="1:14" ht="16.5" thickBot="1">
      <c r="A10" s="24"/>
      <c r="B10" s="24"/>
      <c r="C10" s="24"/>
      <c r="D10" s="24"/>
      <c r="E10" s="24"/>
      <c r="F10" s="24"/>
      <c r="G10" s="24"/>
      <c r="H10" s="24"/>
      <c r="I10" s="679" t="s">
        <v>19</v>
      </c>
      <c r="J10" s="679"/>
      <c r="K10" s="679"/>
      <c r="L10" s="679"/>
      <c r="M10" s="679"/>
      <c r="N10" s="136" t="s">
        <v>4</v>
      </c>
    </row>
    <row r="11" spans="1:14" ht="13.5" customHeight="1" thickBot="1">
      <c r="A11" s="28" t="s">
        <v>1</v>
      </c>
      <c r="B11" s="577" t="s">
        <v>12</v>
      </c>
      <c r="C11" s="682" t="s">
        <v>180</v>
      </c>
      <c r="D11" s="683"/>
      <c r="E11" s="682" t="s">
        <v>151</v>
      </c>
      <c r="F11" s="686"/>
      <c r="G11" s="688" t="s">
        <v>339</v>
      </c>
      <c r="H11" s="686"/>
      <c r="I11" s="691" t="s">
        <v>338</v>
      </c>
      <c r="J11" s="686"/>
      <c r="K11" s="695"/>
      <c r="L11" s="696"/>
      <c r="M11" s="673" t="s">
        <v>340</v>
      </c>
      <c r="N11" s="673" t="s">
        <v>341</v>
      </c>
    </row>
    <row r="12" spans="1:14" ht="40.5" customHeight="1" thickBot="1">
      <c r="A12" s="361">
        <v>1</v>
      </c>
      <c r="B12" s="578">
        <v>2</v>
      </c>
      <c r="C12" s="693"/>
      <c r="D12" s="694"/>
      <c r="E12" s="693"/>
      <c r="F12" s="690"/>
      <c r="G12" s="689"/>
      <c r="H12" s="690"/>
      <c r="I12" s="692"/>
      <c r="J12" s="690"/>
      <c r="K12" s="697"/>
      <c r="L12" s="698"/>
      <c r="M12" s="680"/>
      <c r="N12" s="680"/>
    </row>
    <row r="13" spans="1:14" ht="26.25" customHeight="1" thickBot="1">
      <c r="A13" s="30"/>
      <c r="B13" s="368"/>
      <c r="C13" s="367" t="s">
        <v>196</v>
      </c>
      <c r="D13" s="366" t="s">
        <v>197</v>
      </c>
      <c r="E13" s="367" t="s">
        <v>196</v>
      </c>
      <c r="F13" s="366" t="s">
        <v>197</v>
      </c>
      <c r="G13" s="367" t="s">
        <v>196</v>
      </c>
      <c r="H13" s="366" t="s">
        <v>197</v>
      </c>
      <c r="I13" s="580" t="s">
        <v>196</v>
      </c>
      <c r="J13" s="366" t="s">
        <v>197</v>
      </c>
      <c r="K13" s="367" t="s">
        <v>196</v>
      </c>
      <c r="L13" s="366" t="s">
        <v>197</v>
      </c>
      <c r="M13" s="681"/>
      <c r="N13" s="681"/>
    </row>
    <row r="14" spans="1:14" ht="13.5" thickBot="1">
      <c r="A14" s="362" t="s">
        <v>3</v>
      </c>
      <c r="B14" s="70" t="s">
        <v>76</v>
      </c>
      <c r="C14" s="364">
        <f aca="true" t="shared" si="0" ref="C14:N14">SUM(C15:C27)</f>
        <v>401580</v>
      </c>
      <c r="D14" s="365">
        <f t="shared" si="0"/>
        <v>384226</v>
      </c>
      <c r="E14" s="364">
        <f t="shared" si="0"/>
        <v>19701</v>
      </c>
      <c r="F14" s="365">
        <f t="shared" si="0"/>
        <v>19693</v>
      </c>
      <c r="G14" s="364">
        <f t="shared" si="0"/>
        <v>68372</v>
      </c>
      <c r="H14" s="365">
        <f t="shared" si="0"/>
        <v>68373</v>
      </c>
      <c r="I14" s="581">
        <f t="shared" si="0"/>
        <v>87901</v>
      </c>
      <c r="J14" s="363">
        <f t="shared" si="0"/>
        <v>84526</v>
      </c>
      <c r="K14" s="363">
        <f t="shared" si="0"/>
        <v>0</v>
      </c>
      <c r="L14" s="363">
        <f t="shared" si="0"/>
        <v>0</v>
      </c>
      <c r="M14" s="364">
        <f t="shared" si="0"/>
        <v>577554</v>
      </c>
      <c r="N14" s="365">
        <f t="shared" si="0"/>
        <v>556818</v>
      </c>
    </row>
    <row r="15" spans="1:14" ht="12.75">
      <c r="A15" s="43" t="s">
        <v>48</v>
      </c>
      <c r="B15" s="63" t="s">
        <v>13</v>
      </c>
      <c r="C15" s="585">
        <v>126911</v>
      </c>
      <c r="D15" s="586">
        <v>126551</v>
      </c>
      <c r="E15" s="606">
        <v>6474</v>
      </c>
      <c r="F15" s="355">
        <v>6471</v>
      </c>
      <c r="G15" s="606">
        <v>29378</v>
      </c>
      <c r="H15" s="355">
        <v>29378</v>
      </c>
      <c r="I15" s="582">
        <v>19576</v>
      </c>
      <c r="J15" s="260">
        <v>19960</v>
      </c>
      <c r="K15" s="350"/>
      <c r="L15" s="355"/>
      <c r="M15" s="348">
        <f>SUM(C15+E15+G15+I15+K15)</f>
        <v>182339</v>
      </c>
      <c r="N15" s="349">
        <f>SUM(D15+F15+H15+J15+L15)</f>
        <v>182360</v>
      </c>
    </row>
    <row r="16" spans="1:14" ht="12.75">
      <c r="A16" s="40" t="s">
        <v>49</v>
      </c>
      <c r="B16" s="56" t="s">
        <v>14</v>
      </c>
      <c r="C16" s="587">
        <v>20153</v>
      </c>
      <c r="D16" s="269">
        <v>20153</v>
      </c>
      <c r="E16" s="120">
        <v>1736</v>
      </c>
      <c r="F16" s="88">
        <v>1735</v>
      </c>
      <c r="G16" s="120">
        <v>7280</v>
      </c>
      <c r="H16" s="88">
        <v>7280</v>
      </c>
      <c r="I16" s="583">
        <v>5059</v>
      </c>
      <c r="J16" s="261">
        <v>5266</v>
      </c>
      <c r="K16" s="351"/>
      <c r="L16" s="88"/>
      <c r="M16" s="264">
        <f aca="true" t="shared" si="1" ref="M16:N48">SUM(C16+E16+G16+I16+K16)</f>
        <v>34228</v>
      </c>
      <c r="N16" s="265">
        <f aca="true" t="shared" si="2" ref="N16:N48">SUM(D16+F16+H16+J16+L16)</f>
        <v>34434</v>
      </c>
    </row>
    <row r="17" spans="1:14" ht="12.75">
      <c r="A17" s="40" t="s">
        <v>50</v>
      </c>
      <c r="B17" s="56" t="s">
        <v>15</v>
      </c>
      <c r="C17" s="268">
        <v>81401</v>
      </c>
      <c r="D17" s="588">
        <v>70265</v>
      </c>
      <c r="E17" s="120">
        <v>404</v>
      </c>
      <c r="F17" s="88">
        <v>401</v>
      </c>
      <c r="G17" s="120">
        <v>31714</v>
      </c>
      <c r="H17" s="88">
        <v>31715</v>
      </c>
      <c r="I17" s="583">
        <v>8266</v>
      </c>
      <c r="J17" s="261">
        <v>4345</v>
      </c>
      <c r="K17" s="351"/>
      <c r="L17" s="88"/>
      <c r="M17" s="358">
        <f t="shared" si="1"/>
        <v>121785</v>
      </c>
      <c r="N17" s="359">
        <f t="shared" si="2"/>
        <v>106726</v>
      </c>
    </row>
    <row r="18" spans="1:14" ht="12.75">
      <c r="A18" s="40" t="s">
        <v>51</v>
      </c>
      <c r="B18" s="57" t="s">
        <v>36</v>
      </c>
      <c r="C18" s="268"/>
      <c r="D18" s="588"/>
      <c r="E18" s="120"/>
      <c r="F18" s="88"/>
      <c r="G18" s="120"/>
      <c r="H18" s="88"/>
      <c r="I18" s="583"/>
      <c r="J18" s="261"/>
      <c r="K18" s="351"/>
      <c r="L18" s="88"/>
      <c r="M18" s="358">
        <f t="shared" si="1"/>
        <v>0</v>
      </c>
      <c r="N18" s="359">
        <f t="shared" si="2"/>
        <v>0</v>
      </c>
    </row>
    <row r="19" spans="1:14" ht="12.75">
      <c r="A19" s="40" t="s">
        <v>64</v>
      </c>
      <c r="B19" s="46" t="s">
        <v>181</v>
      </c>
      <c r="C19" s="268">
        <v>157388</v>
      </c>
      <c r="D19" s="589">
        <v>153015</v>
      </c>
      <c r="E19" s="120"/>
      <c r="F19" s="88"/>
      <c r="G19" s="120"/>
      <c r="H19" s="88"/>
      <c r="I19" s="583"/>
      <c r="J19" s="261"/>
      <c r="K19" s="351"/>
      <c r="L19" s="88"/>
      <c r="M19" s="358">
        <f t="shared" si="1"/>
        <v>157388</v>
      </c>
      <c r="N19" s="359">
        <f t="shared" si="2"/>
        <v>153015</v>
      </c>
    </row>
    <row r="20" spans="1:14" ht="12.75">
      <c r="A20" s="42" t="s">
        <v>52</v>
      </c>
      <c r="B20" s="58" t="s">
        <v>61</v>
      </c>
      <c r="C20" s="590">
        <v>1149</v>
      </c>
      <c r="D20" s="591">
        <v>40</v>
      </c>
      <c r="E20" s="120">
        <v>4509</v>
      </c>
      <c r="F20" s="88">
        <v>4509</v>
      </c>
      <c r="G20" s="120"/>
      <c r="H20" s="88"/>
      <c r="I20" s="583"/>
      <c r="J20" s="261"/>
      <c r="K20" s="351"/>
      <c r="L20" s="88"/>
      <c r="M20" s="358">
        <f t="shared" si="1"/>
        <v>5658</v>
      </c>
      <c r="N20" s="359">
        <f t="shared" si="2"/>
        <v>4549</v>
      </c>
    </row>
    <row r="21" spans="1:14" ht="12.75">
      <c r="A21" s="42" t="s">
        <v>53</v>
      </c>
      <c r="B21" s="579" t="s">
        <v>77</v>
      </c>
      <c r="C21" s="592"/>
      <c r="D21" s="593"/>
      <c r="E21" s="120"/>
      <c r="F21" s="88"/>
      <c r="G21" s="120"/>
      <c r="H21" s="88"/>
      <c r="I21" s="583"/>
      <c r="J21" s="261"/>
      <c r="K21" s="351"/>
      <c r="L21" s="88"/>
      <c r="M21" s="358">
        <f t="shared" si="1"/>
        <v>0</v>
      </c>
      <c r="N21" s="359">
        <f t="shared" si="2"/>
        <v>0</v>
      </c>
    </row>
    <row r="22" spans="1:14" ht="22.5">
      <c r="A22" s="41"/>
      <c r="B22" s="60" t="s">
        <v>65</v>
      </c>
      <c r="C22" s="592">
        <v>3600</v>
      </c>
      <c r="D22" s="593">
        <v>3600</v>
      </c>
      <c r="E22" s="120"/>
      <c r="F22" s="88"/>
      <c r="G22" s="120"/>
      <c r="H22" s="88"/>
      <c r="I22" s="583"/>
      <c r="J22" s="261"/>
      <c r="K22" s="351"/>
      <c r="L22" s="88"/>
      <c r="M22" s="358">
        <f t="shared" si="1"/>
        <v>3600</v>
      </c>
      <c r="N22" s="359">
        <f t="shared" si="2"/>
        <v>3600</v>
      </c>
    </row>
    <row r="23" spans="1:14" ht="12.75">
      <c r="A23" s="41" t="s">
        <v>67</v>
      </c>
      <c r="B23" s="61" t="s">
        <v>78</v>
      </c>
      <c r="C23" s="594"/>
      <c r="D23" s="595"/>
      <c r="E23" s="120"/>
      <c r="F23" s="88"/>
      <c r="G23" s="120"/>
      <c r="H23" s="88"/>
      <c r="I23" s="583"/>
      <c r="J23" s="261"/>
      <c r="K23" s="351"/>
      <c r="L23" s="88"/>
      <c r="M23" s="358">
        <f t="shared" si="1"/>
        <v>0</v>
      </c>
      <c r="N23" s="359">
        <f t="shared" si="2"/>
        <v>0</v>
      </c>
    </row>
    <row r="24" spans="1:14" ht="14.25" customHeight="1">
      <c r="A24" s="40" t="s">
        <v>68</v>
      </c>
      <c r="B24" s="56" t="s">
        <v>35</v>
      </c>
      <c r="C24" s="587">
        <v>10978</v>
      </c>
      <c r="D24" s="269">
        <v>10602</v>
      </c>
      <c r="E24" s="120">
        <v>6578</v>
      </c>
      <c r="F24" s="88">
        <v>6577</v>
      </c>
      <c r="G24" s="120"/>
      <c r="H24" s="88"/>
      <c r="I24" s="583">
        <v>55000</v>
      </c>
      <c r="J24" s="261">
        <v>54955</v>
      </c>
      <c r="K24" s="351"/>
      <c r="L24" s="88"/>
      <c r="M24" s="358">
        <f t="shared" si="1"/>
        <v>72556</v>
      </c>
      <c r="N24" s="359">
        <f t="shared" si="2"/>
        <v>72134</v>
      </c>
    </row>
    <row r="25" spans="1:14" ht="12.75">
      <c r="A25" s="40" t="s">
        <v>69</v>
      </c>
      <c r="B25" s="56" t="s">
        <v>16</v>
      </c>
      <c r="C25" s="587"/>
      <c r="D25" s="269"/>
      <c r="E25" s="120"/>
      <c r="F25" s="88"/>
      <c r="G25" s="120"/>
      <c r="H25" s="88"/>
      <c r="I25" s="583"/>
      <c r="J25" s="261"/>
      <c r="K25" s="351"/>
      <c r="L25" s="88"/>
      <c r="M25" s="358">
        <f t="shared" si="1"/>
        <v>0</v>
      </c>
      <c r="N25" s="359">
        <f t="shared" si="2"/>
        <v>0</v>
      </c>
    </row>
    <row r="26" spans="1:14" ht="12.75">
      <c r="A26" s="39" t="s">
        <v>70</v>
      </c>
      <c r="B26" s="58" t="s">
        <v>66</v>
      </c>
      <c r="C26" s="590"/>
      <c r="D26" s="591"/>
      <c r="E26" s="120"/>
      <c r="F26" s="88"/>
      <c r="G26" s="120"/>
      <c r="H26" s="88"/>
      <c r="I26" s="583"/>
      <c r="J26" s="261"/>
      <c r="K26" s="351"/>
      <c r="L26" s="88"/>
      <c r="M26" s="358">
        <f t="shared" si="1"/>
        <v>0</v>
      </c>
      <c r="N26" s="359">
        <f t="shared" si="2"/>
        <v>0</v>
      </c>
    </row>
    <row r="27" spans="1:14" ht="13.5" thickBot="1">
      <c r="A27" s="42" t="s">
        <v>74</v>
      </c>
      <c r="B27" s="58" t="s">
        <v>71</v>
      </c>
      <c r="C27" s="590"/>
      <c r="D27" s="591"/>
      <c r="E27" s="120"/>
      <c r="F27" s="88"/>
      <c r="G27" s="120"/>
      <c r="H27" s="88"/>
      <c r="I27" s="583"/>
      <c r="J27" s="261"/>
      <c r="K27" s="351"/>
      <c r="L27" s="88"/>
      <c r="M27" s="358">
        <f t="shared" si="1"/>
        <v>0</v>
      </c>
      <c r="N27" s="359">
        <f t="shared" si="2"/>
        <v>0</v>
      </c>
    </row>
    <row r="28" spans="1:14" ht="12.75">
      <c r="A28" s="66" t="s">
        <v>4</v>
      </c>
      <c r="B28" s="69" t="s">
        <v>79</v>
      </c>
      <c r="C28" s="264">
        <f aca="true" t="shared" si="3" ref="C28:J28">SUM(C29:C34)</f>
        <v>52009</v>
      </c>
      <c r="D28" s="265">
        <f t="shared" si="3"/>
        <v>51850</v>
      </c>
      <c r="E28" s="264">
        <f t="shared" si="3"/>
        <v>0</v>
      </c>
      <c r="F28" s="265">
        <f t="shared" si="3"/>
        <v>0</v>
      </c>
      <c r="G28" s="264">
        <f t="shared" si="3"/>
        <v>602</v>
      </c>
      <c r="H28" s="265">
        <f t="shared" si="3"/>
        <v>602</v>
      </c>
      <c r="I28" s="574">
        <f t="shared" si="3"/>
        <v>0</v>
      </c>
      <c r="J28" s="262">
        <f t="shared" si="3"/>
        <v>0</v>
      </c>
      <c r="K28" s="352"/>
      <c r="L28" s="265"/>
      <c r="M28" s="358">
        <f t="shared" si="1"/>
        <v>52611</v>
      </c>
      <c r="N28" s="359">
        <f t="shared" si="2"/>
        <v>52452</v>
      </c>
    </row>
    <row r="29" spans="1:14" ht="13.5" thickBot="1">
      <c r="A29" s="68"/>
      <c r="B29" s="70" t="s">
        <v>80</v>
      </c>
      <c r="C29" s="596"/>
      <c r="D29" s="597"/>
      <c r="E29" s="120"/>
      <c r="F29" s="88"/>
      <c r="G29" s="120"/>
      <c r="H29" s="88"/>
      <c r="I29" s="583"/>
      <c r="J29" s="261"/>
      <c r="K29" s="351"/>
      <c r="L29" s="88"/>
      <c r="M29" s="358">
        <f t="shared" si="1"/>
        <v>0</v>
      </c>
      <c r="N29" s="359">
        <f t="shared" si="2"/>
        <v>0</v>
      </c>
    </row>
    <row r="30" spans="1:14" ht="12.75">
      <c r="A30" s="41" t="s">
        <v>54</v>
      </c>
      <c r="B30" s="63" t="s">
        <v>33</v>
      </c>
      <c r="C30" s="598">
        <v>35201</v>
      </c>
      <c r="D30" s="599">
        <v>30484</v>
      </c>
      <c r="E30" s="120"/>
      <c r="F30" s="88"/>
      <c r="G30" s="120"/>
      <c r="H30" s="88"/>
      <c r="I30" s="583"/>
      <c r="J30" s="261"/>
      <c r="K30" s="351"/>
      <c r="L30" s="88"/>
      <c r="M30" s="358">
        <f t="shared" si="1"/>
        <v>35201</v>
      </c>
      <c r="N30" s="359">
        <f t="shared" si="2"/>
        <v>30484</v>
      </c>
    </row>
    <row r="31" spans="1:14" ht="12.75">
      <c r="A31" s="41" t="s">
        <v>55</v>
      </c>
      <c r="B31" s="56" t="s">
        <v>37</v>
      </c>
      <c r="C31" s="587">
        <v>16808</v>
      </c>
      <c r="D31" s="269">
        <v>21366</v>
      </c>
      <c r="E31" s="120"/>
      <c r="F31" s="88"/>
      <c r="G31" s="120">
        <v>602</v>
      </c>
      <c r="H31" s="88">
        <v>602</v>
      </c>
      <c r="I31" s="583"/>
      <c r="J31" s="261"/>
      <c r="K31" s="351"/>
      <c r="L31" s="88"/>
      <c r="M31" s="358">
        <f t="shared" si="1"/>
        <v>17410</v>
      </c>
      <c r="N31" s="359">
        <f t="shared" si="2"/>
        <v>21968</v>
      </c>
    </row>
    <row r="32" spans="1:14" ht="13.5" customHeight="1">
      <c r="A32" s="39" t="s">
        <v>56</v>
      </c>
      <c r="B32" s="58" t="s">
        <v>62</v>
      </c>
      <c r="C32" s="590"/>
      <c r="D32" s="591"/>
      <c r="E32" s="120"/>
      <c r="F32" s="88"/>
      <c r="G32" s="120"/>
      <c r="H32" s="88"/>
      <c r="I32" s="583"/>
      <c r="J32" s="261"/>
      <c r="K32" s="351"/>
      <c r="L32" s="88"/>
      <c r="M32" s="358">
        <f t="shared" si="1"/>
        <v>0</v>
      </c>
      <c r="N32" s="359">
        <f t="shared" si="2"/>
        <v>0</v>
      </c>
    </row>
    <row r="33" spans="1:14" ht="13.5" customHeight="1">
      <c r="A33" s="42" t="s">
        <v>57</v>
      </c>
      <c r="B33" s="58" t="s">
        <v>81</v>
      </c>
      <c r="C33" s="590"/>
      <c r="D33" s="591"/>
      <c r="E33" s="120"/>
      <c r="F33" s="88"/>
      <c r="G33" s="120"/>
      <c r="H33" s="88"/>
      <c r="I33" s="583"/>
      <c r="J33" s="261"/>
      <c r="K33" s="351"/>
      <c r="L33" s="88"/>
      <c r="M33" s="358">
        <f t="shared" si="1"/>
        <v>0</v>
      </c>
      <c r="N33" s="359">
        <f t="shared" si="2"/>
        <v>0</v>
      </c>
    </row>
    <row r="34" spans="1:14" ht="15" customHeight="1">
      <c r="A34" s="41"/>
      <c r="B34" s="63" t="s">
        <v>182</v>
      </c>
      <c r="C34" s="598"/>
      <c r="D34" s="599"/>
      <c r="E34" s="120"/>
      <c r="F34" s="88"/>
      <c r="G34" s="120"/>
      <c r="H34" s="88"/>
      <c r="I34" s="583"/>
      <c r="J34" s="261"/>
      <c r="K34" s="351"/>
      <c r="L34" s="88"/>
      <c r="M34" s="358">
        <f t="shared" si="1"/>
        <v>0</v>
      </c>
      <c r="N34" s="359">
        <f t="shared" si="2"/>
        <v>0</v>
      </c>
    </row>
    <row r="35" spans="1:14" ht="12.75">
      <c r="A35" s="39" t="s">
        <v>58</v>
      </c>
      <c r="B35" s="64" t="s">
        <v>34</v>
      </c>
      <c r="C35" s="585"/>
      <c r="D35" s="586"/>
      <c r="E35" s="120"/>
      <c r="F35" s="88"/>
      <c r="G35" s="120"/>
      <c r="H35" s="88"/>
      <c r="I35" s="583"/>
      <c r="J35" s="261"/>
      <c r="K35" s="351"/>
      <c r="L35" s="88"/>
      <c r="M35" s="358">
        <f t="shared" si="1"/>
        <v>0</v>
      </c>
      <c r="N35" s="359">
        <f t="shared" si="2"/>
        <v>0</v>
      </c>
    </row>
    <row r="36" spans="1:14" ht="15.75" customHeight="1" thickBot="1">
      <c r="A36" s="42" t="s">
        <v>72</v>
      </c>
      <c r="B36" s="58" t="s">
        <v>83</v>
      </c>
      <c r="C36" s="590"/>
      <c r="D36" s="591"/>
      <c r="E36" s="120"/>
      <c r="F36" s="88"/>
      <c r="G36" s="120"/>
      <c r="H36" s="88"/>
      <c r="I36" s="583"/>
      <c r="J36" s="261"/>
      <c r="K36" s="351"/>
      <c r="L36" s="88"/>
      <c r="M36" s="358">
        <f t="shared" si="1"/>
        <v>0</v>
      </c>
      <c r="N36" s="359">
        <f t="shared" si="2"/>
        <v>0</v>
      </c>
    </row>
    <row r="37" spans="1:14" ht="13.5" thickBot="1">
      <c r="A37" s="52" t="s">
        <v>6</v>
      </c>
      <c r="B37" s="65" t="s">
        <v>73</v>
      </c>
      <c r="C37" s="264">
        <f>SUM(C38:C40)</f>
        <v>0</v>
      </c>
      <c r="D37" s="265">
        <f>SUM(D38:D40)</f>
        <v>0</v>
      </c>
      <c r="E37" s="264">
        <f>SUM(E38:E40)</f>
        <v>0</v>
      </c>
      <c r="F37" s="265"/>
      <c r="G37" s="264">
        <f>SUM(G38:G40)</f>
        <v>0</v>
      </c>
      <c r="H37" s="265"/>
      <c r="I37" s="574">
        <f>SUM(I38:I40)</f>
        <v>0</v>
      </c>
      <c r="J37" s="262"/>
      <c r="K37" s="352"/>
      <c r="L37" s="265"/>
      <c r="M37" s="358">
        <f t="shared" si="1"/>
        <v>0</v>
      </c>
      <c r="N37" s="359">
        <f t="shared" si="2"/>
        <v>0</v>
      </c>
    </row>
    <row r="38" spans="1:14" ht="12.75">
      <c r="A38" s="41" t="s">
        <v>42</v>
      </c>
      <c r="B38" s="63" t="s">
        <v>22</v>
      </c>
      <c r="C38" s="598"/>
      <c r="D38" s="599"/>
      <c r="E38" s="120">
        <v>0</v>
      </c>
      <c r="F38" s="88"/>
      <c r="G38" s="120"/>
      <c r="H38" s="88"/>
      <c r="I38" s="583"/>
      <c r="J38" s="261"/>
      <c r="K38" s="351"/>
      <c r="L38" s="88"/>
      <c r="M38" s="358">
        <f t="shared" si="1"/>
        <v>0</v>
      </c>
      <c r="N38" s="359">
        <f t="shared" si="2"/>
        <v>0</v>
      </c>
    </row>
    <row r="39" spans="1:14" ht="12.75">
      <c r="A39" s="42" t="s">
        <v>43</v>
      </c>
      <c r="B39" s="58" t="s">
        <v>23</v>
      </c>
      <c r="C39" s="590"/>
      <c r="D39" s="591"/>
      <c r="E39" s="120"/>
      <c r="F39" s="88"/>
      <c r="G39" s="120"/>
      <c r="H39" s="88"/>
      <c r="I39" s="583"/>
      <c r="J39" s="261"/>
      <c r="K39" s="351"/>
      <c r="L39" s="88"/>
      <c r="M39" s="358">
        <f t="shared" si="1"/>
        <v>0</v>
      </c>
      <c r="N39" s="359">
        <f t="shared" si="2"/>
        <v>0</v>
      </c>
    </row>
    <row r="40" spans="1:14" ht="13.5" thickBot="1">
      <c r="A40" s="42" t="s">
        <v>44</v>
      </c>
      <c r="B40" s="58" t="s">
        <v>84</v>
      </c>
      <c r="C40" s="590"/>
      <c r="D40" s="591"/>
      <c r="E40" s="120"/>
      <c r="F40" s="88"/>
      <c r="G40" s="120"/>
      <c r="H40" s="88"/>
      <c r="I40" s="583"/>
      <c r="J40" s="261"/>
      <c r="K40" s="351"/>
      <c r="L40" s="88"/>
      <c r="M40" s="358">
        <f t="shared" si="1"/>
        <v>0</v>
      </c>
      <c r="N40" s="359">
        <f t="shared" si="2"/>
        <v>0</v>
      </c>
    </row>
    <row r="41" spans="1:14" ht="13.5" thickBot="1">
      <c r="A41" s="52" t="s">
        <v>7</v>
      </c>
      <c r="B41" s="65" t="s">
        <v>38</v>
      </c>
      <c r="C41" s="299"/>
      <c r="D41" s="356"/>
      <c r="E41" s="299"/>
      <c r="F41" s="356"/>
      <c r="G41" s="299"/>
      <c r="H41" s="356"/>
      <c r="I41" s="584"/>
      <c r="J41" s="263"/>
      <c r="K41" s="353"/>
      <c r="L41" s="356"/>
      <c r="M41" s="358">
        <f t="shared" si="1"/>
        <v>0</v>
      </c>
      <c r="N41" s="359">
        <f t="shared" si="2"/>
        <v>0</v>
      </c>
    </row>
    <row r="42" spans="1:14" ht="13.5" thickBot="1">
      <c r="A42" s="71" t="s">
        <v>8</v>
      </c>
      <c r="B42" s="65" t="s">
        <v>39</v>
      </c>
      <c r="C42" s="299"/>
      <c r="D42" s="356"/>
      <c r="E42" s="299"/>
      <c r="F42" s="356"/>
      <c r="G42" s="299"/>
      <c r="H42" s="356"/>
      <c r="I42" s="584"/>
      <c r="J42" s="263"/>
      <c r="K42" s="353"/>
      <c r="L42" s="356"/>
      <c r="M42" s="358">
        <f t="shared" si="1"/>
        <v>0</v>
      </c>
      <c r="N42" s="359">
        <f t="shared" si="2"/>
        <v>0</v>
      </c>
    </row>
    <row r="43" spans="1:14" ht="13.5" thickBot="1">
      <c r="A43" s="38" t="s">
        <v>9</v>
      </c>
      <c r="B43" s="62" t="s">
        <v>59</v>
      </c>
      <c r="C43" s="264">
        <f aca="true" t="shared" si="4" ref="C43:L43">SUM(C44:C47)</f>
        <v>0</v>
      </c>
      <c r="D43" s="265">
        <f t="shared" si="4"/>
        <v>-7255</v>
      </c>
      <c r="E43" s="264">
        <f t="shared" si="4"/>
        <v>0</v>
      </c>
      <c r="F43" s="265">
        <f t="shared" si="4"/>
        <v>0</v>
      </c>
      <c r="G43" s="264">
        <f t="shared" si="4"/>
        <v>0</v>
      </c>
      <c r="H43" s="265">
        <f t="shared" si="4"/>
        <v>34</v>
      </c>
      <c r="I43" s="574">
        <f t="shared" si="4"/>
        <v>0</v>
      </c>
      <c r="J43" s="117">
        <f t="shared" si="4"/>
        <v>0</v>
      </c>
      <c r="K43" s="117">
        <f t="shared" si="4"/>
        <v>0</v>
      </c>
      <c r="L43" s="117">
        <f t="shared" si="4"/>
        <v>0</v>
      </c>
      <c r="M43" s="358">
        <f t="shared" si="1"/>
        <v>0</v>
      </c>
      <c r="N43" s="358">
        <f t="shared" si="1"/>
        <v>-7221</v>
      </c>
    </row>
    <row r="44" spans="1:14" ht="12.75">
      <c r="A44" s="41" t="s">
        <v>45</v>
      </c>
      <c r="B44" s="63" t="s">
        <v>32</v>
      </c>
      <c r="C44" s="598"/>
      <c r="D44" s="599"/>
      <c r="E44" s="120"/>
      <c r="F44" s="88"/>
      <c r="G44" s="120"/>
      <c r="H44" s="88"/>
      <c r="I44" s="583"/>
      <c r="J44" s="261"/>
      <c r="K44" s="351"/>
      <c r="L44" s="88"/>
      <c r="M44" s="358">
        <f t="shared" si="1"/>
        <v>0</v>
      </c>
      <c r="N44" s="358">
        <f t="shared" si="1"/>
        <v>0</v>
      </c>
    </row>
    <row r="45" spans="1:14" ht="12.75">
      <c r="A45" s="42" t="s">
        <v>46</v>
      </c>
      <c r="B45" s="58" t="s">
        <v>30</v>
      </c>
      <c r="C45" s="590"/>
      <c r="D45" s="591"/>
      <c r="E45" s="120"/>
      <c r="F45" s="88"/>
      <c r="G45" s="120"/>
      <c r="H45" s="88"/>
      <c r="I45" s="583"/>
      <c r="J45" s="261"/>
      <c r="K45" s="351"/>
      <c r="L45" s="88"/>
      <c r="M45" s="358">
        <f t="shared" si="1"/>
        <v>0</v>
      </c>
      <c r="N45" s="358">
        <f t="shared" si="1"/>
        <v>0</v>
      </c>
    </row>
    <row r="46" spans="1:14" ht="12.75">
      <c r="A46" s="53"/>
      <c r="B46" s="72" t="s">
        <v>85</v>
      </c>
      <c r="C46" s="600"/>
      <c r="D46" s="601">
        <v>-7255</v>
      </c>
      <c r="E46" s="53"/>
      <c r="F46" s="357"/>
      <c r="G46" s="53"/>
      <c r="H46" s="357">
        <v>34</v>
      </c>
      <c r="I46" s="169"/>
      <c r="J46" s="54"/>
      <c r="K46" s="354"/>
      <c r="L46" s="357"/>
      <c r="M46" s="358">
        <f t="shared" si="1"/>
        <v>0</v>
      </c>
      <c r="N46" s="358">
        <f t="shared" si="1"/>
        <v>-7221</v>
      </c>
    </row>
    <row r="47" spans="1:14" ht="13.5" thickBot="1">
      <c r="A47" s="53"/>
      <c r="B47" s="54"/>
      <c r="C47" s="602"/>
      <c r="D47" s="603"/>
      <c r="E47" s="53"/>
      <c r="F47" s="357"/>
      <c r="G47" s="53"/>
      <c r="H47" s="357"/>
      <c r="I47" s="169"/>
      <c r="J47" s="54"/>
      <c r="K47" s="354"/>
      <c r="L47" s="357"/>
      <c r="M47" s="358">
        <f t="shared" si="1"/>
        <v>0</v>
      </c>
      <c r="N47" s="359">
        <f t="shared" si="2"/>
        <v>0</v>
      </c>
    </row>
    <row r="48" spans="1:14" ht="13.5" thickBot="1">
      <c r="A48" s="52" t="s">
        <v>10</v>
      </c>
      <c r="B48" s="65" t="s">
        <v>60</v>
      </c>
      <c r="C48" s="604">
        <f aca="true" t="shared" si="5" ref="C48:L48">SUM(C14+C28+C37+C41+C42+C43)</f>
        <v>453589</v>
      </c>
      <c r="D48" s="605">
        <f t="shared" si="5"/>
        <v>428821</v>
      </c>
      <c r="E48" s="604">
        <f t="shared" si="5"/>
        <v>19701</v>
      </c>
      <c r="F48" s="605">
        <f t="shared" si="5"/>
        <v>19693</v>
      </c>
      <c r="G48" s="604">
        <f t="shared" si="5"/>
        <v>68974</v>
      </c>
      <c r="H48" s="605">
        <f t="shared" si="5"/>
        <v>69009</v>
      </c>
      <c r="I48" s="574">
        <f t="shared" si="5"/>
        <v>87901</v>
      </c>
      <c r="J48" s="262">
        <f t="shared" si="5"/>
        <v>84526</v>
      </c>
      <c r="K48" s="262">
        <f t="shared" si="5"/>
        <v>0</v>
      </c>
      <c r="L48" s="262">
        <f t="shared" si="5"/>
        <v>0</v>
      </c>
      <c r="M48" s="358">
        <f t="shared" si="1"/>
        <v>630165</v>
      </c>
      <c r="N48" s="359">
        <f t="shared" si="2"/>
        <v>602049</v>
      </c>
    </row>
  </sheetData>
  <sheetProtection/>
  <mergeCells count="12">
    <mergeCell ref="A2:M2"/>
    <mergeCell ref="A5:M5"/>
    <mergeCell ref="K11:L12"/>
    <mergeCell ref="A6:M6"/>
    <mergeCell ref="A9:M9"/>
    <mergeCell ref="I10:M10"/>
    <mergeCell ref="C11:D12"/>
    <mergeCell ref="E11:F12"/>
    <mergeCell ref="G11:H12"/>
    <mergeCell ref="M11:M13"/>
    <mergeCell ref="N11:N13"/>
    <mergeCell ref="I11:J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8.875" style="4" customWidth="1"/>
    <col min="2" max="2" width="11.625" style="3" customWidth="1"/>
    <col min="3" max="4" width="11.125" style="3" customWidth="1"/>
    <col min="5" max="5" width="11.00390625" style="3" customWidth="1"/>
    <col min="6" max="6" width="28.50390625" style="3" customWidth="1"/>
    <col min="7" max="7" width="11.375" style="3" customWidth="1"/>
    <col min="8" max="8" width="11.00390625" style="3" customWidth="1"/>
    <col min="9" max="9" width="11.50390625" style="3" customWidth="1"/>
    <col min="10" max="10" width="11.00390625" style="3" customWidth="1"/>
    <col min="11" max="16384" width="9.375" style="3" customWidth="1"/>
  </cols>
  <sheetData>
    <row r="1" spans="1:10" ht="12.75">
      <c r="A1" s="675" t="s">
        <v>354</v>
      </c>
      <c r="B1" s="675"/>
      <c r="C1" s="675"/>
      <c r="D1" s="675"/>
      <c r="E1" s="675"/>
      <c r="F1" s="706"/>
      <c r="G1" s="706"/>
      <c r="H1" s="706"/>
      <c r="I1" s="706"/>
      <c r="J1" s="706"/>
    </row>
    <row r="3" spans="1:10" ht="39.75" customHeight="1">
      <c r="A3" s="699" t="s">
        <v>25</v>
      </c>
      <c r="B3" s="700"/>
      <c r="C3" s="700"/>
      <c r="D3" s="700"/>
      <c r="E3" s="700"/>
      <c r="F3" s="700"/>
      <c r="G3" s="700"/>
      <c r="H3" s="700"/>
      <c r="I3" s="11"/>
      <c r="J3" s="11"/>
    </row>
    <row r="4" ht="14.25" thickBot="1">
      <c r="J4" s="14" t="s">
        <v>26</v>
      </c>
    </row>
    <row r="5" spans="1:10" ht="24" customHeight="1" thickBot="1">
      <c r="A5" s="15" t="s">
        <v>20</v>
      </c>
      <c r="B5" s="16"/>
      <c r="C5" s="16"/>
      <c r="D5" s="16"/>
      <c r="E5" s="16"/>
      <c r="F5" s="15" t="s">
        <v>21</v>
      </c>
      <c r="G5" s="16"/>
      <c r="H5" s="16"/>
      <c r="I5" s="16"/>
      <c r="J5" s="17"/>
    </row>
    <row r="6" spans="1:10" s="5" customFormat="1" ht="40.5" customHeight="1">
      <c r="A6" s="702" t="s">
        <v>27</v>
      </c>
      <c r="B6" s="673" t="s">
        <v>320</v>
      </c>
      <c r="C6" s="673" t="s">
        <v>321</v>
      </c>
      <c r="D6" s="673" t="s">
        <v>322</v>
      </c>
      <c r="E6" s="673" t="s">
        <v>324</v>
      </c>
      <c r="F6" s="704" t="s">
        <v>27</v>
      </c>
      <c r="G6" s="673" t="s">
        <v>320</v>
      </c>
      <c r="H6" s="673" t="s">
        <v>321</v>
      </c>
      <c r="I6" s="673" t="s">
        <v>322</v>
      </c>
      <c r="J6" s="673" t="s">
        <v>324</v>
      </c>
    </row>
    <row r="7" spans="1:10" s="5" customFormat="1" ht="14.25" customHeight="1" thickBot="1">
      <c r="A7" s="703"/>
      <c r="B7" s="680"/>
      <c r="C7" s="680"/>
      <c r="D7" s="680"/>
      <c r="E7" s="680"/>
      <c r="F7" s="705"/>
      <c r="G7" s="680"/>
      <c r="H7" s="680"/>
      <c r="I7" s="680"/>
      <c r="J7" s="680"/>
    </row>
    <row r="8" spans="1:10" ht="21.75" customHeight="1">
      <c r="A8" s="617" t="s">
        <v>5</v>
      </c>
      <c r="B8" s="623">
        <v>9561</v>
      </c>
      <c r="C8" s="624">
        <v>16082</v>
      </c>
      <c r="D8" s="119">
        <v>14428</v>
      </c>
      <c r="E8" s="625">
        <f>SUM(D8/C8)</f>
        <v>0.8971520955105087</v>
      </c>
      <c r="F8" s="157" t="s">
        <v>155</v>
      </c>
      <c r="G8" s="140">
        <v>61100</v>
      </c>
      <c r="H8" s="86">
        <v>182339</v>
      </c>
      <c r="I8" s="86">
        <v>182360</v>
      </c>
      <c r="J8" s="149">
        <f aca="true" t="shared" si="0" ref="J8:J13">SUM(I8/H8)</f>
        <v>1.0001151700952622</v>
      </c>
    </row>
    <row r="9" spans="1:10" ht="27.75" customHeight="1">
      <c r="A9" s="618" t="s">
        <v>153</v>
      </c>
      <c r="B9" s="613">
        <v>18203</v>
      </c>
      <c r="C9" s="610">
        <v>18248</v>
      </c>
      <c r="D9" s="19">
        <v>15063</v>
      </c>
      <c r="E9" s="159">
        <f>SUM(D9/C9)</f>
        <v>0.8254603244191144</v>
      </c>
      <c r="F9" s="155" t="s">
        <v>156</v>
      </c>
      <c r="G9" s="120">
        <v>16571</v>
      </c>
      <c r="H9" s="35">
        <v>34228</v>
      </c>
      <c r="I9" s="35">
        <v>34434</v>
      </c>
      <c r="J9" s="152">
        <f t="shared" si="0"/>
        <v>1.0060184644150987</v>
      </c>
    </row>
    <row r="10" spans="1:10" ht="34.5" customHeight="1">
      <c r="A10" s="618" t="s">
        <v>152</v>
      </c>
      <c r="B10" s="613">
        <v>187624</v>
      </c>
      <c r="C10" s="610">
        <v>213342</v>
      </c>
      <c r="D10" s="19">
        <v>213342</v>
      </c>
      <c r="E10" s="159">
        <f>SUM(D10/C10)</f>
        <v>1</v>
      </c>
      <c r="F10" s="155" t="s">
        <v>157</v>
      </c>
      <c r="G10" s="120">
        <v>71239</v>
      </c>
      <c r="H10" s="35">
        <v>121785</v>
      </c>
      <c r="I10" s="35">
        <v>106726</v>
      </c>
      <c r="J10" s="152">
        <f t="shared" si="0"/>
        <v>0.8763476618631194</v>
      </c>
    </row>
    <row r="11" spans="1:10" ht="36" customHeight="1">
      <c r="A11" s="618" t="s">
        <v>104</v>
      </c>
      <c r="B11" s="613">
        <v>11499</v>
      </c>
      <c r="C11" s="610">
        <v>168020</v>
      </c>
      <c r="D11" s="19">
        <v>198862</v>
      </c>
      <c r="E11" s="159">
        <f>SUM(D11/C11)</f>
        <v>1.1835614807760981</v>
      </c>
      <c r="F11" s="156" t="s">
        <v>158</v>
      </c>
      <c r="G11" s="120"/>
      <c r="H11" s="35"/>
      <c r="I11" s="35"/>
      <c r="J11" s="152"/>
    </row>
    <row r="12" spans="1:10" ht="24.75" customHeight="1">
      <c r="A12" s="619" t="s">
        <v>112</v>
      </c>
      <c r="B12" s="613"/>
      <c r="C12" s="610">
        <v>36</v>
      </c>
      <c r="D12" s="19">
        <v>59</v>
      </c>
      <c r="E12" s="159">
        <f>SUM(D12/C12)</f>
        <v>1.6388888888888888</v>
      </c>
      <c r="F12" s="155" t="s">
        <v>171</v>
      </c>
      <c r="G12" s="611">
        <v>1249</v>
      </c>
      <c r="H12" s="608">
        <v>5658</v>
      </c>
      <c r="I12" s="608">
        <v>4549</v>
      </c>
      <c r="J12" s="152">
        <f t="shared" si="0"/>
        <v>0.803994344291269</v>
      </c>
    </row>
    <row r="13" spans="1:10" ht="62.25" customHeight="1">
      <c r="A13" s="618" t="s">
        <v>113</v>
      </c>
      <c r="B13" s="613"/>
      <c r="C13" s="610"/>
      <c r="D13" s="19"/>
      <c r="E13" s="125"/>
      <c r="F13" s="155" t="s">
        <v>172</v>
      </c>
      <c r="G13" s="120"/>
      <c r="H13" s="35">
        <v>3600</v>
      </c>
      <c r="I13" s="35">
        <v>3600</v>
      </c>
      <c r="J13" s="152">
        <f t="shared" si="0"/>
        <v>1</v>
      </c>
    </row>
    <row r="14" spans="1:10" ht="51.75" customHeight="1">
      <c r="A14" s="618" t="s">
        <v>116</v>
      </c>
      <c r="B14" s="613"/>
      <c r="C14" s="610"/>
      <c r="D14" s="19">
        <v>39030</v>
      </c>
      <c r="E14" s="125"/>
      <c r="F14" s="155" t="s">
        <v>159</v>
      </c>
      <c r="G14" s="612"/>
      <c r="H14" s="609"/>
      <c r="I14" s="35"/>
      <c r="J14" s="152"/>
    </row>
    <row r="15" spans="1:10" ht="26.25" customHeight="1">
      <c r="A15" s="620" t="s">
        <v>126</v>
      </c>
      <c r="B15" s="613"/>
      <c r="C15" s="610"/>
      <c r="D15" s="19"/>
      <c r="E15" s="125"/>
      <c r="F15" s="155" t="s">
        <v>160</v>
      </c>
      <c r="G15" s="120">
        <v>73228</v>
      </c>
      <c r="H15" s="35">
        <v>72556</v>
      </c>
      <c r="I15" s="35">
        <v>72134</v>
      </c>
      <c r="J15" s="152">
        <f>SUM(I15/H15)</f>
        <v>0.9941838028557253</v>
      </c>
    </row>
    <row r="16" spans="1:10" ht="24" customHeight="1">
      <c r="A16" s="621" t="s">
        <v>134</v>
      </c>
      <c r="B16" s="613"/>
      <c r="C16" s="610"/>
      <c r="D16" s="19"/>
      <c r="E16" s="125"/>
      <c r="F16" s="155" t="s">
        <v>161</v>
      </c>
      <c r="G16" s="612"/>
      <c r="H16" s="609"/>
      <c r="I16" s="35"/>
      <c r="J16" s="152"/>
    </row>
    <row r="17" spans="1:10" ht="22.5" customHeight="1">
      <c r="A17" s="618" t="s">
        <v>140</v>
      </c>
      <c r="B17" s="613"/>
      <c r="C17" s="610"/>
      <c r="D17" s="19"/>
      <c r="E17" s="626"/>
      <c r="F17" s="155" t="s">
        <v>186</v>
      </c>
      <c r="G17" s="613">
        <v>169436</v>
      </c>
      <c r="H17" s="225">
        <v>157388</v>
      </c>
      <c r="I17" s="225">
        <v>153015</v>
      </c>
      <c r="J17" s="152">
        <f>SUM(I17/H17)</f>
        <v>0.9722151625282741</v>
      </c>
    </row>
    <row r="18" spans="1:10" ht="18" customHeight="1">
      <c r="A18" s="345" t="s">
        <v>149</v>
      </c>
      <c r="B18" s="613"/>
      <c r="C18" s="610"/>
      <c r="D18" s="103">
        <v>4449</v>
      </c>
      <c r="E18" s="626"/>
      <c r="F18" s="158" t="s">
        <v>162</v>
      </c>
      <c r="G18" s="613">
        <v>3500</v>
      </c>
      <c r="H18" s="610"/>
      <c r="I18" s="35"/>
      <c r="J18" s="152"/>
    </row>
    <row r="19" spans="1:10" ht="18" customHeight="1">
      <c r="A19" s="83" t="s">
        <v>183</v>
      </c>
      <c r="B19" s="613">
        <v>169436</v>
      </c>
      <c r="C19" s="225">
        <v>157388</v>
      </c>
      <c r="D19" s="225">
        <v>153015</v>
      </c>
      <c r="E19" s="626">
        <f>SUM(D19/C19)</f>
        <v>0.9722151625282741</v>
      </c>
      <c r="F19" s="158" t="s">
        <v>163</v>
      </c>
      <c r="G19" s="613"/>
      <c r="H19" s="610"/>
      <c r="I19" s="19"/>
      <c r="J19" s="152"/>
    </row>
    <row r="20" spans="1:10" ht="25.5" customHeight="1" thickBot="1">
      <c r="A20" s="83"/>
      <c r="B20" s="612"/>
      <c r="C20" s="609"/>
      <c r="D20" s="19"/>
      <c r="E20" s="626"/>
      <c r="F20" s="158" t="s">
        <v>86</v>
      </c>
      <c r="G20" s="613"/>
      <c r="H20" s="610"/>
      <c r="I20" s="51">
        <v>-7221</v>
      </c>
      <c r="J20" s="152"/>
    </row>
    <row r="21" spans="1:10" ht="18" customHeight="1" thickBot="1">
      <c r="A21" s="85" t="s">
        <v>28</v>
      </c>
      <c r="B21" s="627">
        <f>SUM(B8:B20)</f>
        <v>396323</v>
      </c>
      <c r="C21" s="628">
        <f>SUM(C8:C20)</f>
        <v>573116</v>
      </c>
      <c r="D21" s="628">
        <f>SUM(D8:D20)</f>
        <v>638248</v>
      </c>
      <c r="E21" s="629">
        <f>SUM(D21/C21)</f>
        <v>1.1136454051186846</v>
      </c>
      <c r="F21" s="622" t="s">
        <v>28</v>
      </c>
      <c r="G21" s="614">
        <f>SUM(G8:G20)</f>
        <v>396323</v>
      </c>
      <c r="H21" s="615">
        <f>SUM(H8:H20)</f>
        <v>577554</v>
      </c>
      <c r="I21" s="615">
        <f>SUM(I8:I20)</f>
        <v>549597</v>
      </c>
      <c r="J21" s="616">
        <f>SUM(I21/H21)</f>
        <v>0.9515941366521572</v>
      </c>
    </row>
    <row r="26" spans="1:10" ht="12.75">
      <c r="A26" s="675" t="s">
        <v>177</v>
      </c>
      <c r="B26" s="675"/>
      <c r="C26" s="675"/>
      <c r="D26" s="675"/>
      <c r="E26" s="675"/>
      <c r="F26" s="706"/>
      <c r="G26" s="706"/>
      <c r="H26" s="706"/>
      <c r="I26" s="706"/>
      <c r="J26" s="706"/>
    </row>
    <row r="27" ht="12.75">
      <c r="G27" s="3" t="s">
        <v>87</v>
      </c>
    </row>
    <row r="28" spans="1:10" ht="30" customHeight="1">
      <c r="A28" s="699" t="s">
        <v>29</v>
      </c>
      <c r="B28" s="701"/>
      <c r="C28" s="701"/>
      <c r="D28" s="701"/>
      <c r="E28" s="701"/>
      <c r="F28" s="701"/>
      <c r="G28" s="701"/>
      <c r="H28" s="701"/>
      <c r="I28" s="701"/>
      <c r="J28" s="701"/>
    </row>
    <row r="29" ht="14.25" thickBot="1">
      <c r="J29" s="14" t="s">
        <v>26</v>
      </c>
    </row>
    <row r="30" spans="1:10" ht="13.5" thickBot="1">
      <c r="A30" s="15" t="s">
        <v>20</v>
      </c>
      <c r="B30" s="16"/>
      <c r="C30" s="16"/>
      <c r="D30" s="16"/>
      <c r="E30" s="16"/>
      <c r="F30" s="15" t="s">
        <v>21</v>
      </c>
      <c r="G30" s="16"/>
      <c r="H30" s="16"/>
      <c r="I30" s="16"/>
      <c r="J30" s="17"/>
    </row>
    <row r="31" spans="1:10" ht="12.75" customHeight="1">
      <c r="A31" s="702" t="s">
        <v>27</v>
      </c>
      <c r="B31" s="673" t="s">
        <v>320</v>
      </c>
      <c r="C31" s="673" t="s">
        <v>321</v>
      </c>
      <c r="D31" s="673" t="s">
        <v>322</v>
      </c>
      <c r="E31" s="673" t="s">
        <v>324</v>
      </c>
      <c r="F31" s="702" t="s">
        <v>27</v>
      </c>
      <c r="G31" s="673" t="s">
        <v>320</v>
      </c>
      <c r="H31" s="673" t="s">
        <v>321</v>
      </c>
      <c r="I31" s="673" t="s">
        <v>322</v>
      </c>
      <c r="J31" s="673" t="s">
        <v>324</v>
      </c>
    </row>
    <row r="32" spans="1:10" ht="23.25" customHeight="1" thickBot="1">
      <c r="A32" s="703"/>
      <c r="B32" s="674"/>
      <c r="C32" s="674"/>
      <c r="D32" s="674"/>
      <c r="E32" s="674"/>
      <c r="F32" s="703"/>
      <c r="G32" s="680"/>
      <c r="H32" s="680"/>
      <c r="I32" s="680"/>
      <c r="J32" s="680"/>
    </row>
    <row r="33" spans="1:10" ht="22.5">
      <c r="A33" s="134" t="s">
        <v>154</v>
      </c>
      <c r="B33" s="82"/>
      <c r="C33" s="82">
        <v>650</v>
      </c>
      <c r="D33" s="18">
        <v>1648</v>
      </c>
      <c r="E33" s="325">
        <f>SUM(D33/C33)</f>
        <v>2.5353846153846153</v>
      </c>
      <c r="F33" s="121" t="s">
        <v>33</v>
      </c>
      <c r="G33" s="632">
        <v>19201</v>
      </c>
      <c r="H33" s="633">
        <v>35201</v>
      </c>
      <c r="I33" s="633">
        <v>30484</v>
      </c>
      <c r="J33" s="371">
        <f>SUM(I33/H33)</f>
        <v>0.8659981250532656</v>
      </c>
    </row>
    <row r="34" spans="1:10" ht="22.5">
      <c r="A34" s="127" t="s">
        <v>153</v>
      </c>
      <c r="B34" s="124"/>
      <c r="C34" s="124"/>
      <c r="D34" s="124"/>
      <c r="E34" s="325"/>
      <c r="F34" s="122" t="s">
        <v>40</v>
      </c>
      <c r="G34" s="634">
        <v>13808</v>
      </c>
      <c r="H34" s="575">
        <v>17410</v>
      </c>
      <c r="I34" s="575">
        <v>21968</v>
      </c>
      <c r="J34" s="635">
        <f>SUM(I34/H34)</f>
        <v>1.2618035611717404</v>
      </c>
    </row>
    <row r="35" spans="1:10" ht="24">
      <c r="A35" s="127" t="s">
        <v>152</v>
      </c>
      <c r="B35" s="82"/>
      <c r="C35" s="82"/>
      <c r="D35" s="82"/>
      <c r="E35" s="325"/>
      <c r="F35" s="122" t="s">
        <v>62</v>
      </c>
      <c r="G35" s="120"/>
      <c r="H35" s="35"/>
      <c r="I35" s="35"/>
      <c r="J35" s="125"/>
    </row>
    <row r="36" spans="1:10" ht="22.5">
      <c r="A36" s="128" t="s">
        <v>164</v>
      </c>
      <c r="B36" s="82"/>
      <c r="C36" s="82">
        <v>10000</v>
      </c>
      <c r="D36" s="19">
        <v>5023</v>
      </c>
      <c r="E36" s="325">
        <f>SUM(D36/C36)</f>
        <v>0.5023</v>
      </c>
      <c r="F36" s="122" t="s">
        <v>34</v>
      </c>
      <c r="G36" s="120"/>
      <c r="H36" s="35"/>
      <c r="I36" s="35"/>
      <c r="J36" s="125"/>
    </row>
    <row r="37" spans="1:10" ht="36">
      <c r="A37" s="129" t="s">
        <v>165</v>
      </c>
      <c r="B37" s="126"/>
      <c r="C37" s="19"/>
      <c r="D37" s="19"/>
      <c r="E37" s="82"/>
      <c r="F37" s="122" t="s">
        <v>75</v>
      </c>
      <c r="G37" s="120"/>
      <c r="H37" s="35"/>
      <c r="I37" s="35"/>
      <c r="J37" s="125"/>
    </row>
    <row r="38" spans="1:10" ht="56.25">
      <c r="A38" s="130" t="s">
        <v>166</v>
      </c>
      <c r="B38" s="126"/>
      <c r="C38" s="19"/>
      <c r="D38" s="19"/>
      <c r="E38" s="82"/>
      <c r="F38" s="122" t="s">
        <v>17</v>
      </c>
      <c r="G38" s="120"/>
      <c r="H38" s="35"/>
      <c r="I38" s="35"/>
      <c r="J38" s="125"/>
    </row>
    <row r="39" spans="1:10" ht="33.75">
      <c r="A39" s="130" t="s">
        <v>167</v>
      </c>
      <c r="B39" s="126">
        <v>33009</v>
      </c>
      <c r="C39" s="19">
        <v>46399</v>
      </c>
      <c r="D39" s="19">
        <v>46359</v>
      </c>
      <c r="E39" s="82"/>
      <c r="F39" s="122" t="s">
        <v>41</v>
      </c>
      <c r="G39" s="74"/>
      <c r="H39" s="19"/>
      <c r="I39" s="35"/>
      <c r="J39" s="125"/>
    </row>
    <row r="40" spans="1:10" ht="33.75">
      <c r="A40" s="128" t="s">
        <v>168</v>
      </c>
      <c r="B40" s="126"/>
      <c r="C40" s="19"/>
      <c r="D40" s="19"/>
      <c r="E40" s="82"/>
      <c r="F40" s="83" t="s">
        <v>31</v>
      </c>
      <c r="G40" s="74"/>
      <c r="H40" s="19"/>
      <c r="I40" s="19"/>
      <c r="J40" s="636"/>
    </row>
    <row r="41" spans="1:10" ht="22.5">
      <c r="A41" s="130" t="s">
        <v>169</v>
      </c>
      <c r="B41" s="126"/>
      <c r="C41" s="19"/>
      <c r="D41" s="19"/>
      <c r="E41" s="82"/>
      <c r="F41" s="83" t="s">
        <v>24</v>
      </c>
      <c r="G41" s="74"/>
      <c r="H41" s="19"/>
      <c r="I41" s="19"/>
      <c r="J41" s="125"/>
    </row>
    <row r="42" spans="1:10" ht="22.5">
      <c r="A42" s="127" t="s">
        <v>170</v>
      </c>
      <c r="B42" s="126"/>
      <c r="C42" s="19"/>
      <c r="D42" s="19"/>
      <c r="E42" s="82"/>
      <c r="F42" s="83"/>
      <c r="G42" s="74"/>
      <c r="H42" s="19"/>
      <c r="I42" s="19"/>
      <c r="J42" s="125"/>
    </row>
    <row r="43" spans="1:10" ht="12.75">
      <c r="A43" s="131" t="s">
        <v>183</v>
      </c>
      <c r="B43" s="126"/>
      <c r="C43" s="19"/>
      <c r="D43" s="19"/>
      <c r="E43" s="325"/>
      <c r="F43" s="122" t="s">
        <v>183</v>
      </c>
      <c r="G43" s="74"/>
      <c r="H43" s="19"/>
      <c r="I43" s="19"/>
      <c r="J43" s="626"/>
    </row>
    <row r="44" spans="1:10" ht="13.5" thickBot="1">
      <c r="A44" s="132"/>
      <c r="B44" s="126"/>
      <c r="C44" s="19"/>
      <c r="D44" s="19"/>
      <c r="E44" s="82"/>
      <c r="F44" s="84"/>
      <c r="G44" s="123"/>
      <c r="H44" s="75"/>
      <c r="I44" s="75"/>
      <c r="J44" s="637"/>
    </row>
    <row r="45" spans="1:10" ht="13.5" thickBot="1">
      <c r="A45" s="135" t="s">
        <v>28</v>
      </c>
      <c r="B45" s="133">
        <f>SUM(B33:B44)</f>
        <v>33009</v>
      </c>
      <c r="C45" s="20">
        <f>SUM(C33:C44)</f>
        <v>57049</v>
      </c>
      <c r="D45" s="20">
        <f>SUM(D33:D44)</f>
        <v>53030</v>
      </c>
      <c r="E45" s="326">
        <f>SUM(D45/C45)</f>
        <v>0.9295517888131256</v>
      </c>
      <c r="F45" s="50" t="s">
        <v>28</v>
      </c>
      <c r="G45" s="457">
        <f>SUM(G33:G44)</f>
        <v>33009</v>
      </c>
      <c r="H45" s="457">
        <f>SUM(H33:H44)</f>
        <v>52611</v>
      </c>
      <c r="I45" s="630">
        <f>SUM(I33:I44)</f>
        <v>52452</v>
      </c>
      <c r="J45" s="631">
        <f>SUM(I45/H45)</f>
        <v>0.9969778183269659</v>
      </c>
    </row>
  </sheetData>
  <sheetProtection/>
  <mergeCells count="24">
    <mergeCell ref="I31:I32"/>
    <mergeCell ref="J31:J32"/>
    <mergeCell ref="A1:J1"/>
    <mergeCell ref="A26:J26"/>
    <mergeCell ref="E31:E32"/>
    <mergeCell ref="F31:F32"/>
    <mergeCell ref="G31:G32"/>
    <mergeCell ref="H31:H32"/>
    <mergeCell ref="A31:A32"/>
    <mergeCell ref="B31:B32"/>
    <mergeCell ref="C31:C32"/>
    <mergeCell ref="D31:D32"/>
    <mergeCell ref="A6:A7"/>
    <mergeCell ref="F6:F7"/>
    <mergeCell ref="B6:B7"/>
    <mergeCell ref="C6:C7"/>
    <mergeCell ref="D6:D7"/>
    <mergeCell ref="E6:E7"/>
    <mergeCell ref="A3:H3"/>
    <mergeCell ref="A28:J28"/>
    <mergeCell ref="G6:G7"/>
    <mergeCell ref="H6:H7"/>
    <mergeCell ref="I6:I7"/>
    <mergeCell ref="J6:J7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landscape" paperSize="9" scale="80" r:id="rId1"/>
  <rowBreaks count="1" manualBreakCount="1"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9.875" style="0" customWidth="1"/>
    <col min="2" max="2" width="13.50390625" style="0" customWidth="1"/>
    <col min="3" max="3" width="14.375" style="0" customWidth="1"/>
    <col min="4" max="4" width="12.125" style="0" customWidth="1"/>
    <col min="5" max="5" width="12.00390625" style="0" customWidth="1"/>
    <col min="6" max="6" width="16.125" style="0" customWidth="1"/>
  </cols>
  <sheetData>
    <row r="1" spans="1:6" ht="12.75">
      <c r="A1" s="675" t="s">
        <v>355</v>
      </c>
      <c r="B1" s="675"/>
      <c r="C1" s="675"/>
      <c r="D1" s="675"/>
      <c r="E1" s="706"/>
      <c r="F1" s="706"/>
    </row>
    <row r="2" spans="1:4" ht="12.75">
      <c r="A2" s="136"/>
      <c r="B2" s="136"/>
      <c r="C2" s="136"/>
      <c r="D2" s="136"/>
    </row>
    <row r="4" spans="1:6" ht="15.75">
      <c r="A4" s="707" t="s">
        <v>194</v>
      </c>
      <c r="B4" s="707"/>
      <c r="C4" s="707"/>
      <c r="D4" s="707"/>
      <c r="E4" s="707"/>
      <c r="F4" s="707"/>
    </row>
    <row r="5" ht="12.75">
      <c r="F5" t="s">
        <v>26</v>
      </c>
    </row>
    <row r="6" spans="1:6" ht="51">
      <c r="A6" s="329" t="s">
        <v>187</v>
      </c>
      <c r="B6" s="329" t="s">
        <v>188</v>
      </c>
      <c r="C6" s="329" t="s">
        <v>189</v>
      </c>
      <c r="D6" s="329" t="s">
        <v>190</v>
      </c>
      <c r="E6" s="329" t="s">
        <v>191</v>
      </c>
      <c r="F6" s="329" t="s">
        <v>337</v>
      </c>
    </row>
    <row r="7" spans="1:6" ht="12.75">
      <c r="A7" s="330">
        <v>1</v>
      </c>
      <c r="B7" s="330">
        <v>2</v>
      </c>
      <c r="C7" s="330">
        <v>3</v>
      </c>
      <c r="D7" s="330">
        <v>4</v>
      </c>
      <c r="E7" s="330">
        <v>5</v>
      </c>
      <c r="F7" s="330" t="s">
        <v>192</v>
      </c>
    </row>
    <row r="8" spans="1:6" ht="12.75">
      <c r="A8" s="225" t="s">
        <v>346</v>
      </c>
      <c r="B8" s="331">
        <v>218</v>
      </c>
      <c r="C8" s="373"/>
      <c r="D8" s="331"/>
      <c r="E8" s="331"/>
      <c r="F8" s="331">
        <v>218</v>
      </c>
    </row>
    <row r="9" spans="1:6" ht="12.75">
      <c r="A9" s="225" t="s">
        <v>347</v>
      </c>
      <c r="B9" s="331">
        <v>1500</v>
      </c>
      <c r="C9" s="373"/>
      <c r="D9" s="331"/>
      <c r="E9" s="331"/>
      <c r="F9" s="331">
        <v>1500</v>
      </c>
    </row>
    <row r="10" spans="1:6" ht="12.75">
      <c r="A10" s="225" t="s">
        <v>348</v>
      </c>
      <c r="B10" s="331">
        <v>5500</v>
      </c>
      <c r="C10" s="373"/>
      <c r="D10" s="331"/>
      <c r="E10" s="331"/>
      <c r="F10" s="331">
        <v>5500</v>
      </c>
    </row>
    <row r="11" spans="1:6" ht="12.75">
      <c r="A11" s="225" t="s">
        <v>349</v>
      </c>
      <c r="B11" s="331">
        <v>12050</v>
      </c>
      <c r="C11" s="373"/>
      <c r="D11" s="331"/>
      <c r="E11" s="331"/>
      <c r="F11" s="331">
        <v>12050</v>
      </c>
    </row>
    <row r="12" spans="1:6" ht="12.75">
      <c r="A12" s="225" t="s">
        <v>350</v>
      </c>
      <c r="B12" s="331">
        <v>2700</v>
      </c>
      <c r="C12" s="373"/>
      <c r="D12" s="331"/>
      <c r="E12" s="331"/>
      <c r="F12" s="331">
        <v>2700</v>
      </c>
    </row>
    <row r="13" spans="1:6" ht="12.75">
      <c r="A13" s="225"/>
      <c r="B13" s="331"/>
      <c r="C13" s="373"/>
      <c r="D13" s="331"/>
      <c r="E13" s="331"/>
      <c r="F13" s="331"/>
    </row>
    <row r="14" spans="1:6" ht="12.75">
      <c r="A14" s="225"/>
      <c r="B14" s="331"/>
      <c r="C14" s="373"/>
      <c r="D14" s="331"/>
      <c r="E14" s="331"/>
      <c r="F14" s="331"/>
    </row>
    <row r="15" spans="1:6" ht="12.75">
      <c r="A15" s="225"/>
      <c r="B15" s="331"/>
      <c r="C15" s="373"/>
      <c r="D15" s="331"/>
      <c r="E15" s="331"/>
      <c r="F15" s="331"/>
    </row>
    <row r="16" spans="1:6" ht="12.75">
      <c r="A16" s="225"/>
      <c r="B16" s="331"/>
      <c r="C16" s="373"/>
      <c r="D16" s="331"/>
      <c r="E16" s="331"/>
      <c r="F16" s="331"/>
    </row>
    <row r="17" spans="1:6" ht="12.75">
      <c r="A17" s="225"/>
      <c r="B17" s="331"/>
      <c r="C17" s="373"/>
      <c r="D17" s="331"/>
      <c r="E17" s="331"/>
      <c r="F17" s="331"/>
    </row>
    <row r="18" spans="1:6" ht="12.75">
      <c r="A18" s="225"/>
      <c r="B18" s="331"/>
      <c r="C18" s="373"/>
      <c r="D18" s="331"/>
      <c r="E18" s="331"/>
      <c r="F18" s="331"/>
    </row>
    <row r="19" spans="1:6" ht="12.75">
      <c r="A19" s="225" t="s">
        <v>28</v>
      </c>
      <c r="B19" s="331">
        <f>SUM(B8:B18)</f>
        <v>21968</v>
      </c>
      <c r="C19" s="373"/>
      <c r="D19" s="331">
        <f>SUM(D8:D18)</f>
        <v>0</v>
      </c>
      <c r="E19" s="331">
        <f>SUM(E8:E18)</f>
        <v>0</v>
      </c>
      <c r="F19" s="331">
        <f>SUM(F8:F18)</f>
        <v>21968</v>
      </c>
    </row>
    <row r="22" spans="1:6" ht="15.75">
      <c r="A22" s="707" t="s">
        <v>195</v>
      </c>
      <c r="B22" s="707"/>
      <c r="C22" s="707"/>
      <c r="D22" s="707"/>
      <c r="E22" s="707"/>
      <c r="F22" s="707"/>
    </row>
    <row r="24" spans="1:6" ht="51">
      <c r="A24" s="329" t="s">
        <v>193</v>
      </c>
      <c r="B24" s="329" t="s">
        <v>188</v>
      </c>
      <c r="C24" s="329" t="s">
        <v>189</v>
      </c>
      <c r="D24" s="329" t="s">
        <v>190</v>
      </c>
      <c r="E24" s="329" t="s">
        <v>191</v>
      </c>
      <c r="F24" s="329" t="s">
        <v>337</v>
      </c>
    </row>
    <row r="25" spans="1:6" ht="12.75">
      <c r="A25" s="330">
        <v>1</v>
      </c>
      <c r="B25" s="330">
        <v>2</v>
      </c>
      <c r="C25" s="330">
        <v>3</v>
      </c>
      <c r="D25" s="330">
        <v>4</v>
      </c>
      <c r="E25" s="330">
        <v>5</v>
      </c>
      <c r="F25" s="330" t="s">
        <v>192</v>
      </c>
    </row>
    <row r="26" spans="1:6" ht="12.75">
      <c r="A26" s="225" t="s">
        <v>342</v>
      </c>
      <c r="B26" s="331">
        <v>18579</v>
      </c>
      <c r="C26" s="225">
        <v>2013</v>
      </c>
      <c r="D26" s="331"/>
      <c r="E26" s="331"/>
      <c r="F26" s="331">
        <v>18579</v>
      </c>
    </row>
    <row r="27" spans="1:7" ht="12.75">
      <c r="A27" s="225" t="s">
        <v>343</v>
      </c>
      <c r="B27" s="331">
        <v>6400</v>
      </c>
      <c r="C27" s="225">
        <v>2013</v>
      </c>
      <c r="D27" s="331"/>
      <c r="E27" s="331"/>
      <c r="F27" s="331">
        <v>6400</v>
      </c>
      <c r="G27" s="672"/>
    </row>
    <row r="28" spans="1:6" ht="12.75">
      <c r="A28" s="225" t="s">
        <v>344</v>
      </c>
      <c r="B28" s="225">
        <v>1905</v>
      </c>
      <c r="C28" s="225">
        <v>2013</v>
      </c>
      <c r="D28" s="225"/>
      <c r="E28" s="225"/>
      <c r="F28" s="225">
        <v>1905</v>
      </c>
    </row>
    <row r="29" spans="1:6" ht="12.75">
      <c r="A29" s="225" t="s">
        <v>345</v>
      </c>
      <c r="B29" s="225"/>
      <c r="C29" s="225"/>
      <c r="D29" s="225"/>
      <c r="E29" s="225"/>
      <c r="F29" s="225">
        <v>3600</v>
      </c>
    </row>
    <row r="30" spans="1:6" ht="12.75">
      <c r="A30" s="225"/>
      <c r="B30" s="225"/>
      <c r="C30" s="225"/>
      <c r="D30" s="225"/>
      <c r="E30" s="225"/>
      <c r="F30" s="225"/>
    </row>
    <row r="31" spans="1:6" ht="12.75">
      <c r="A31" s="225"/>
      <c r="B31" s="225"/>
      <c r="C31" s="225"/>
      <c r="D31" s="225"/>
      <c r="E31" s="225"/>
      <c r="F31" s="225"/>
    </row>
    <row r="32" spans="1:6" ht="12.75">
      <c r="A32" s="225"/>
      <c r="B32" s="225"/>
      <c r="C32" s="225"/>
      <c r="D32" s="225"/>
      <c r="E32" s="225"/>
      <c r="F32" s="225"/>
    </row>
    <row r="33" spans="1:6" ht="12.75">
      <c r="A33" s="225"/>
      <c r="B33" s="225"/>
      <c r="C33" s="225"/>
      <c r="D33" s="225"/>
      <c r="E33" s="225"/>
      <c r="F33" s="225"/>
    </row>
    <row r="34" spans="1:6" ht="12.75">
      <c r="A34" s="225" t="s">
        <v>28</v>
      </c>
      <c r="B34" s="331">
        <f>SUM(B26:B33)</f>
        <v>26884</v>
      </c>
      <c r="C34" s="331">
        <f>SUM(C26:C33)</f>
        <v>6039</v>
      </c>
      <c r="D34" s="331">
        <f>SUM(D26:D33)</f>
        <v>0</v>
      </c>
      <c r="E34" s="331">
        <f>SUM(E26:E33)</f>
        <v>0</v>
      </c>
      <c r="F34" s="331">
        <f>SUM(F26:F33)</f>
        <v>30484</v>
      </c>
    </row>
  </sheetData>
  <sheetProtection/>
  <mergeCells count="3">
    <mergeCell ref="A4:F4"/>
    <mergeCell ref="A1:F1"/>
    <mergeCell ref="A22:F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9.00390625" style="1" customWidth="1"/>
    <col min="2" max="2" width="42.50390625" style="1" customWidth="1"/>
    <col min="3" max="3" width="13.125" style="1" customWidth="1"/>
    <col min="4" max="4" width="12.125" style="1" customWidth="1"/>
    <col min="5" max="5" width="13.125" style="1" customWidth="1"/>
    <col min="6" max="6" width="12.625" style="1" customWidth="1"/>
    <col min="7" max="7" width="11.875" style="1" customWidth="1"/>
    <col min="8" max="8" width="39.375" style="1" customWidth="1"/>
    <col min="9" max="17" width="11.875" style="1" customWidth="1"/>
    <col min="18" max="18" width="9.50390625" style="1" customWidth="1"/>
    <col min="19" max="19" width="9.625" style="1" customWidth="1"/>
    <col min="20" max="21" width="10.00390625" style="1" customWidth="1"/>
    <col min="22" max="30" width="10.375" style="1" customWidth="1"/>
    <col min="31" max="32" width="10.625" style="1" customWidth="1"/>
    <col min="33" max="16384" width="9.375" style="1" customWidth="1"/>
  </cols>
  <sheetData>
    <row r="1" spans="1:12" ht="12.75">
      <c r="A1" s="675" t="s">
        <v>356</v>
      </c>
      <c r="B1" s="675"/>
      <c r="C1" s="675"/>
      <c r="D1" s="675"/>
      <c r="E1" s="675"/>
      <c r="F1" s="675"/>
      <c r="G1" s="706"/>
      <c r="H1" s="706"/>
      <c r="I1" s="706"/>
      <c r="J1" s="706"/>
      <c r="K1" s="706"/>
      <c r="L1" s="706"/>
    </row>
    <row r="3" spans="1:12" ht="15.75">
      <c r="A3" s="708" t="s">
        <v>323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</row>
    <row r="4" spans="1:12" s="7" customFormat="1" ht="21" customHeight="1">
      <c r="A4" s="22" t="s">
        <v>0</v>
      </c>
      <c r="B4" s="22"/>
      <c r="C4" s="22"/>
      <c r="D4" s="22"/>
      <c r="E4" s="22"/>
      <c r="F4" s="22"/>
      <c r="G4" s="678" t="s">
        <v>11</v>
      </c>
      <c r="H4" s="678"/>
      <c r="I4" s="678"/>
      <c r="J4" s="678"/>
      <c r="K4" s="678"/>
      <c r="L4" s="678"/>
    </row>
    <row r="5" spans="1:12" s="8" customFormat="1" ht="16.5" customHeight="1" thickBot="1">
      <c r="A5" s="23"/>
      <c r="B5" s="23"/>
      <c r="C5" s="23"/>
      <c r="D5" s="23"/>
      <c r="E5" s="677" t="s">
        <v>19</v>
      </c>
      <c r="F5" s="677"/>
      <c r="G5" s="24"/>
      <c r="H5" s="24"/>
      <c r="I5" s="24"/>
      <c r="J5" s="24"/>
      <c r="K5" s="679" t="s">
        <v>19</v>
      </c>
      <c r="L5" s="679"/>
    </row>
    <row r="6" spans="1:12" s="8" customFormat="1" ht="26.25" customHeight="1" thickBot="1">
      <c r="A6" s="25" t="s">
        <v>1</v>
      </c>
      <c r="B6" s="26" t="s">
        <v>2</v>
      </c>
      <c r="C6" s="673" t="s">
        <v>320</v>
      </c>
      <c r="D6" s="673" t="s">
        <v>321</v>
      </c>
      <c r="E6" s="673" t="s">
        <v>322</v>
      </c>
      <c r="F6" s="673" t="s">
        <v>324</v>
      </c>
      <c r="G6" s="28" t="s">
        <v>1</v>
      </c>
      <c r="H6" s="29" t="s">
        <v>12</v>
      </c>
      <c r="I6" s="673" t="s">
        <v>320</v>
      </c>
      <c r="J6" s="673" t="s">
        <v>321</v>
      </c>
      <c r="K6" s="673" t="s">
        <v>322</v>
      </c>
      <c r="L6" s="673" t="s">
        <v>324</v>
      </c>
    </row>
    <row r="7" spans="1:12" s="81" customFormat="1" ht="16.5" customHeight="1" thickBot="1">
      <c r="A7" s="89">
        <v>1</v>
      </c>
      <c r="B7" s="90">
        <v>2</v>
      </c>
      <c r="C7" s="674"/>
      <c r="D7" s="674"/>
      <c r="E7" s="674"/>
      <c r="F7" s="674"/>
      <c r="G7" s="30">
        <v>1</v>
      </c>
      <c r="H7" s="31">
        <v>2</v>
      </c>
      <c r="I7" s="674"/>
      <c r="J7" s="674"/>
      <c r="K7" s="674"/>
      <c r="L7" s="674"/>
    </row>
    <row r="8" spans="1:12" ht="13.5" thickBot="1">
      <c r="A8" s="47" t="s">
        <v>89</v>
      </c>
      <c r="B8" s="48" t="s">
        <v>47</v>
      </c>
      <c r="C8" s="662">
        <f>C9+C10</f>
        <v>27764</v>
      </c>
      <c r="D8" s="662">
        <f>D9+D10</f>
        <v>34330</v>
      </c>
      <c r="E8" s="662">
        <f>E9+E10</f>
        <v>29491</v>
      </c>
      <c r="F8" s="173">
        <f>SUM(E8/D8)</f>
        <v>0.8590445674337315</v>
      </c>
      <c r="G8" s="66" t="s">
        <v>3</v>
      </c>
      <c r="H8" s="65" t="s">
        <v>76</v>
      </c>
      <c r="I8" s="116">
        <f>SUM(I9:I28)</f>
        <v>223387</v>
      </c>
      <c r="J8" s="116">
        <f>SUM(J9:J28)</f>
        <v>420166</v>
      </c>
      <c r="K8" s="116">
        <f>SUM(K9:K28)</f>
        <v>403803</v>
      </c>
      <c r="L8" s="148">
        <f>SUM(K8/J8)</f>
        <v>0.9610558683948724</v>
      </c>
    </row>
    <row r="9" spans="1:12" ht="12.75">
      <c r="A9" s="105" t="s">
        <v>97</v>
      </c>
      <c r="B9" s="174" t="s">
        <v>5</v>
      </c>
      <c r="C9" s="664">
        <v>9561</v>
      </c>
      <c r="D9" s="665">
        <v>16082</v>
      </c>
      <c r="E9" s="665">
        <v>14428</v>
      </c>
      <c r="F9" s="666">
        <f>SUM(E9/D9)</f>
        <v>0.8971520955105087</v>
      </c>
      <c r="G9" s="186" t="s">
        <v>48</v>
      </c>
      <c r="H9" s="63" t="s">
        <v>13</v>
      </c>
      <c r="I9" s="140">
        <v>61100</v>
      </c>
      <c r="J9" s="86">
        <v>182339</v>
      </c>
      <c r="K9" s="87">
        <v>182360</v>
      </c>
      <c r="L9" s="642">
        <f>SUM(K9/J9)</f>
        <v>1.0001151700952622</v>
      </c>
    </row>
    <row r="10" spans="1:12" s="6" customFormat="1" ht="21">
      <c r="A10" s="91" t="s">
        <v>98</v>
      </c>
      <c r="B10" s="175" t="s">
        <v>88</v>
      </c>
      <c r="C10" s="187">
        <f>SUM(C11:C14)</f>
        <v>18203</v>
      </c>
      <c r="D10" s="108">
        <f>SUM(D11:D14)</f>
        <v>18248</v>
      </c>
      <c r="E10" s="108">
        <f>SUM(E11:E14)</f>
        <v>15063</v>
      </c>
      <c r="F10" s="188">
        <f>SUM(E10/D10)</f>
        <v>0.8254603244191144</v>
      </c>
      <c r="G10" s="160" t="s">
        <v>49</v>
      </c>
      <c r="H10" s="56" t="s">
        <v>14</v>
      </c>
      <c r="I10" s="120">
        <v>16571</v>
      </c>
      <c r="J10" s="35">
        <v>34228</v>
      </c>
      <c r="K10" s="88">
        <v>34434</v>
      </c>
      <c r="L10" s="643">
        <f>SUM(K10/J10)</f>
        <v>1.0060184644150987</v>
      </c>
    </row>
    <row r="11" spans="1:12" s="10" customFormat="1" ht="15.75" customHeight="1">
      <c r="A11" s="93"/>
      <c r="B11" s="56" t="s">
        <v>92</v>
      </c>
      <c r="C11" s="189"/>
      <c r="D11" s="34">
        <v>45</v>
      </c>
      <c r="E11" s="34">
        <v>61</v>
      </c>
      <c r="F11" s="188"/>
      <c r="G11" s="160" t="s">
        <v>50</v>
      </c>
      <c r="H11" s="56" t="s">
        <v>15</v>
      </c>
      <c r="I11" s="120">
        <v>71239</v>
      </c>
      <c r="J11" s="35">
        <v>121785</v>
      </c>
      <c r="K11" s="88">
        <v>106726</v>
      </c>
      <c r="L11" s="643">
        <f>SUM(K11/J11)</f>
        <v>0.8763476618631194</v>
      </c>
    </row>
    <row r="12" spans="1:12" s="9" customFormat="1" ht="15" customHeight="1">
      <c r="A12" s="93"/>
      <c r="B12" s="56" t="s">
        <v>93</v>
      </c>
      <c r="C12" s="189">
        <v>9703</v>
      </c>
      <c r="D12" s="34">
        <v>9703</v>
      </c>
      <c r="E12" s="34">
        <v>11196</v>
      </c>
      <c r="F12" s="188">
        <f aca="true" t="shared" si="0" ref="F12:F18">SUM(E12/D12)</f>
        <v>1.1538699371328456</v>
      </c>
      <c r="G12" s="160" t="s">
        <v>51</v>
      </c>
      <c r="H12" s="57" t="s">
        <v>36</v>
      </c>
      <c r="I12" s="120"/>
      <c r="J12" s="35"/>
      <c r="K12" s="88"/>
      <c r="L12" s="643"/>
    </row>
    <row r="13" spans="1:12" ht="13.5" customHeight="1">
      <c r="A13" s="93"/>
      <c r="B13" s="56" t="s">
        <v>94</v>
      </c>
      <c r="C13" s="189">
        <v>8500</v>
      </c>
      <c r="D13" s="34">
        <v>8500</v>
      </c>
      <c r="E13" s="34">
        <v>3417</v>
      </c>
      <c r="F13" s="188">
        <f t="shared" si="0"/>
        <v>0.402</v>
      </c>
      <c r="G13" s="160" t="s">
        <v>64</v>
      </c>
      <c r="H13" s="46" t="s">
        <v>63</v>
      </c>
      <c r="I13" s="141"/>
      <c r="J13" s="139"/>
      <c r="K13" s="78"/>
      <c r="L13" s="643"/>
    </row>
    <row r="14" spans="1:12" ht="13.5" customHeight="1">
      <c r="A14" s="93"/>
      <c r="B14" s="56" t="s">
        <v>95</v>
      </c>
      <c r="C14" s="189"/>
      <c r="D14" s="34"/>
      <c r="E14" s="34">
        <v>389</v>
      </c>
      <c r="F14" s="188"/>
      <c r="G14" s="161" t="s">
        <v>52</v>
      </c>
      <c r="H14" s="58" t="s">
        <v>61</v>
      </c>
      <c r="I14" s="120">
        <v>1249</v>
      </c>
      <c r="J14" s="35">
        <v>5658</v>
      </c>
      <c r="K14" s="88">
        <v>4549</v>
      </c>
      <c r="L14" s="643">
        <f>SUM(K14/J14)</f>
        <v>0.803994344291269</v>
      </c>
    </row>
    <row r="15" spans="1:12" ht="21" customHeight="1">
      <c r="A15" s="91" t="s">
        <v>90</v>
      </c>
      <c r="B15" s="175" t="s">
        <v>91</v>
      </c>
      <c r="C15" s="190">
        <f>SUM(C16:C27)</f>
        <v>187624</v>
      </c>
      <c r="D15" s="92">
        <f>SUM(D16:D27)</f>
        <v>213342</v>
      </c>
      <c r="E15" s="92">
        <f>SUM(E16:E27)</f>
        <v>213342</v>
      </c>
      <c r="F15" s="188">
        <f t="shared" si="0"/>
        <v>1</v>
      </c>
      <c r="G15" s="161" t="s">
        <v>53</v>
      </c>
      <c r="H15" s="59" t="s">
        <v>77</v>
      </c>
      <c r="I15" s="141"/>
      <c r="J15" s="139"/>
      <c r="K15" s="78"/>
      <c r="L15" s="643"/>
    </row>
    <row r="16" spans="1:12" ht="24" customHeight="1">
      <c r="A16" s="93"/>
      <c r="B16" s="56" t="s">
        <v>325</v>
      </c>
      <c r="C16" s="189">
        <v>41515</v>
      </c>
      <c r="D16" s="34">
        <v>40949</v>
      </c>
      <c r="E16" s="34">
        <v>40949</v>
      </c>
      <c r="F16" s="188">
        <f t="shared" si="0"/>
        <v>1</v>
      </c>
      <c r="G16" s="162"/>
      <c r="H16" s="60" t="s">
        <v>65</v>
      </c>
      <c r="I16" s="120"/>
      <c r="J16" s="35">
        <v>3600</v>
      </c>
      <c r="K16" s="88">
        <v>3600</v>
      </c>
      <c r="L16" s="643">
        <f>SUM(K16/J16)</f>
        <v>1</v>
      </c>
    </row>
    <row r="17" spans="1:12" ht="22.5" customHeight="1">
      <c r="A17" s="93"/>
      <c r="B17" s="56" t="s">
        <v>326</v>
      </c>
      <c r="C17" s="189">
        <v>18368</v>
      </c>
      <c r="D17" s="34">
        <v>23449</v>
      </c>
      <c r="E17" s="34">
        <v>23449</v>
      </c>
      <c r="F17" s="188">
        <f t="shared" si="0"/>
        <v>1</v>
      </c>
      <c r="G17" s="162" t="s">
        <v>67</v>
      </c>
      <c r="H17" s="61" t="s">
        <v>78</v>
      </c>
      <c r="I17" s="141"/>
      <c r="J17" s="139"/>
      <c r="K17" s="78"/>
      <c r="L17" s="643"/>
    </row>
    <row r="18" spans="1:12" ht="15" customHeight="1">
      <c r="A18" s="93"/>
      <c r="B18" s="56" t="s">
        <v>327</v>
      </c>
      <c r="C18" s="189">
        <v>3420</v>
      </c>
      <c r="D18" s="34">
        <v>3852</v>
      </c>
      <c r="E18" s="34">
        <v>3852</v>
      </c>
      <c r="F18" s="188">
        <f t="shared" si="0"/>
        <v>1</v>
      </c>
      <c r="G18" s="160" t="s">
        <v>68</v>
      </c>
      <c r="H18" s="56" t="s">
        <v>35</v>
      </c>
      <c r="I18" s="120">
        <v>73228</v>
      </c>
      <c r="J18" s="35">
        <v>72556</v>
      </c>
      <c r="K18" s="88">
        <v>72134</v>
      </c>
      <c r="L18" s="643">
        <f>SUM(K18/J18)</f>
        <v>0.9941838028557253</v>
      </c>
    </row>
    <row r="19" spans="1:12" s="9" customFormat="1" ht="25.5" customHeight="1">
      <c r="A19" s="93"/>
      <c r="B19" s="56" t="s">
        <v>328</v>
      </c>
      <c r="C19" s="189">
        <v>26112</v>
      </c>
      <c r="D19" s="34">
        <v>30396</v>
      </c>
      <c r="E19" s="34">
        <v>30396</v>
      </c>
      <c r="F19" s="188">
        <f aca="true" t="shared" si="1" ref="F19:F27">SUM(E19/D19)</f>
        <v>1</v>
      </c>
      <c r="G19" s="160" t="s">
        <v>69</v>
      </c>
      <c r="H19" s="56" t="s">
        <v>16</v>
      </c>
      <c r="I19" s="120"/>
      <c r="J19" s="35"/>
      <c r="K19" s="88"/>
      <c r="L19" s="643"/>
    </row>
    <row r="20" spans="1:12" ht="21.75" customHeight="1">
      <c r="A20" s="93"/>
      <c r="B20" s="56" t="s">
        <v>329</v>
      </c>
      <c r="C20" s="189">
        <v>55695</v>
      </c>
      <c r="D20" s="34">
        <v>49755</v>
      </c>
      <c r="E20" s="34">
        <v>49755</v>
      </c>
      <c r="F20" s="188">
        <f t="shared" si="1"/>
        <v>1</v>
      </c>
      <c r="G20" s="163" t="s">
        <v>70</v>
      </c>
      <c r="H20" s="58" t="s">
        <v>66</v>
      </c>
      <c r="I20" s="120"/>
      <c r="J20" s="35"/>
      <c r="K20" s="88"/>
      <c r="L20" s="643"/>
    </row>
    <row r="21" spans="1:12" ht="21" customHeight="1">
      <c r="A21" s="93"/>
      <c r="B21" s="56" t="s">
        <v>330</v>
      </c>
      <c r="C21" s="189">
        <v>17533</v>
      </c>
      <c r="D21" s="34">
        <v>17533</v>
      </c>
      <c r="E21" s="34">
        <v>17533</v>
      </c>
      <c r="F21" s="188">
        <f t="shared" si="1"/>
        <v>1</v>
      </c>
      <c r="G21" s="160"/>
      <c r="H21" s="58"/>
      <c r="I21" s="120"/>
      <c r="J21" s="35"/>
      <c r="K21" s="88"/>
      <c r="L21" s="643"/>
    </row>
    <row r="22" spans="1:12" ht="21.75" customHeight="1">
      <c r="A22" s="93"/>
      <c r="B22" s="56" t="s">
        <v>331</v>
      </c>
      <c r="C22" s="189">
        <v>5508</v>
      </c>
      <c r="D22" s="34">
        <v>6002</v>
      </c>
      <c r="E22" s="34">
        <v>6002</v>
      </c>
      <c r="F22" s="188">
        <f t="shared" si="1"/>
        <v>1</v>
      </c>
      <c r="G22" s="163"/>
      <c r="H22" s="58"/>
      <c r="I22" s="120"/>
      <c r="J22" s="35"/>
      <c r="K22" s="88"/>
      <c r="L22" s="643"/>
    </row>
    <row r="23" spans="1:12" ht="23.25" customHeight="1">
      <c r="A23" s="93"/>
      <c r="B23" s="56" t="s">
        <v>332</v>
      </c>
      <c r="C23" s="189">
        <v>2515</v>
      </c>
      <c r="D23" s="34">
        <v>2515</v>
      </c>
      <c r="E23" s="34">
        <v>2515</v>
      </c>
      <c r="F23" s="188">
        <f t="shared" si="1"/>
        <v>1</v>
      </c>
      <c r="G23" s="163"/>
      <c r="H23" s="58"/>
      <c r="I23" s="120"/>
      <c r="J23" s="35"/>
      <c r="K23" s="88"/>
      <c r="L23" s="643"/>
    </row>
    <row r="24" spans="1:12" ht="15.75" customHeight="1">
      <c r="A24" s="93"/>
      <c r="B24" s="56" t="s">
        <v>333</v>
      </c>
      <c r="C24" s="189"/>
      <c r="D24" s="34">
        <v>4778</v>
      </c>
      <c r="E24" s="34">
        <v>4778</v>
      </c>
      <c r="F24" s="188">
        <f t="shared" si="1"/>
        <v>1</v>
      </c>
      <c r="G24" s="160"/>
      <c r="H24" s="58"/>
      <c r="I24" s="120"/>
      <c r="J24" s="35"/>
      <c r="K24" s="88"/>
      <c r="L24" s="643"/>
    </row>
    <row r="25" spans="1:12" ht="24.75" customHeight="1">
      <c r="A25" s="93"/>
      <c r="B25" s="56" t="s">
        <v>334</v>
      </c>
      <c r="C25" s="189">
        <v>16958</v>
      </c>
      <c r="D25" s="34">
        <v>10500</v>
      </c>
      <c r="E25" s="34">
        <v>10500</v>
      </c>
      <c r="F25" s="188">
        <f t="shared" si="1"/>
        <v>1</v>
      </c>
      <c r="G25" s="163"/>
      <c r="H25" s="58"/>
      <c r="I25" s="120"/>
      <c r="J25" s="35"/>
      <c r="K25" s="88"/>
      <c r="L25" s="643"/>
    </row>
    <row r="26" spans="1:12" ht="13.5" customHeight="1">
      <c r="A26" s="93"/>
      <c r="B26" s="56" t="s">
        <v>335</v>
      </c>
      <c r="C26" s="189"/>
      <c r="D26" s="34">
        <v>11573</v>
      </c>
      <c r="E26" s="34">
        <v>11573</v>
      </c>
      <c r="F26" s="188">
        <f t="shared" si="1"/>
        <v>1</v>
      </c>
      <c r="G26" s="160"/>
      <c r="H26" s="58"/>
      <c r="I26" s="120"/>
      <c r="J26" s="35"/>
      <c r="K26" s="88"/>
      <c r="L26" s="643"/>
    </row>
    <row r="27" spans="1:12" ht="15.75" customHeight="1">
      <c r="A27" s="93"/>
      <c r="B27" s="56" t="s">
        <v>336</v>
      </c>
      <c r="C27" s="189"/>
      <c r="D27" s="34">
        <v>12040</v>
      </c>
      <c r="E27" s="34">
        <v>12040</v>
      </c>
      <c r="F27" s="188">
        <f t="shared" si="1"/>
        <v>1</v>
      </c>
      <c r="G27" s="163"/>
      <c r="H27" s="58"/>
      <c r="I27" s="120"/>
      <c r="J27" s="35"/>
      <c r="K27" s="88"/>
      <c r="L27" s="643"/>
    </row>
    <row r="28" spans="1:12" ht="24" customHeight="1" thickBot="1">
      <c r="A28" s="91" t="s">
        <v>96</v>
      </c>
      <c r="B28" s="175" t="s">
        <v>99</v>
      </c>
      <c r="C28" s="190">
        <f>SUM(C29:C31)</f>
        <v>0</v>
      </c>
      <c r="D28" s="92">
        <f>SUM(D29:D31)</f>
        <v>650</v>
      </c>
      <c r="E28" s="92">
        <f>SUM(E29:E31)</f>
        <v>1648</v>
      </c>
      <c r="F28" s="188"/>
      <c r="G28" s="161" t="s">
        <v>74</v>
      </c>
      <c r="H28" s="58" t="s">
        <v>71</v>
      </c>
      <c r="I28" s="120"/>
      <c r="J28" s="35"/>
      <c r="K28" s="88"/>
      <c r="L28" s="574">
        <f aca="true" t="shared" si="2" ref="L28:L72">SUM(J28:K28)</f>
        <v>0</v>
      </c>
    </row>
    <row r="29" spans="1:12" ht="24" customHeight="1">
      <c r="A29" s="93"/>
      <c r="B29" s="56" t="s">
        <v>100</v>
      </c>
      <c r="C29" s="189"/>
      <c r="D29" s="34">
        <v>650</v>
      </c>
      <c r="E29" s="34">
        <v>1648</v>
      </c>
      <c r="F29" s="188"/>
      <c r="G29" s="164" t="s">
        <v>4</v>
      </c>
      <c r="H29" s="69" t="s">
        <v>79</v>
      </c>
      <c r="I29" s="264">
        <f>SUM(I30:I35)</f>
        <v>33009</v>
      </c>
      <c r="J29" s="117">
        <f>SUM(J30:J35)</f>
        <v>52611</v>
      </c>
      <c r="K29" s="265">
        <f>SUM(K30:K35)</f>
        <v>52452</v>
      </c>
      <c r="L29" s="574"/>
    </row>
    <row r="30" spans="1:12" ht="21" customHeight="1" thickBot="1">
      <c r="A30" s="93"/>
      <c r="B30" s="56" t="s">
        <v>101</v>
      </c>
      <c r="C30" s="189"/>
      <c r="D30" s="34"/>
      <c r="E30" s="34"/>
      <c r="F30" s="188"/>
      <c r="G30" s="165"/>
      <c r="H30" s="70" t="s">
        <v>80</v>
      </c>
      <c r="I30" s="120"/>
      <c r="J30" s="35"/>
      <c r="K30" s="88"/>
      <c r="L30" s="574"/>
    </row>
    <row r="31" spans="1:12" ht="37.5" customHeight="1">
      <c r="A31" s="93"/>
      <c r="B31" s="176" t="s">
        <v>102</v>
      </c>
      <c r="C31" s="189"/>
      <c r="D31" s="34"/>
      <c r="E31" s="34"/>
      <c r="F31" s="188"/>
      <c r="G31" s="162" t="s">
        <v>54</v>
      </c>
      <c r="H31" s="63" t="s">
        <v>33</v>
      </c>
      <c r="I31" s="634">
        <v>19201</v>
      </c>
      <c r="J31" s="575">
        <v>35201</v>
      </c>
      <c r="K31" s="372">
        <v>30484</v>
      </c>
      <c r="L31" s="574"/>
    </row>
    <row r="32" spans="1:12" ht="13.5" customHeight="1">
      <c r="A32" s="91" t="s">
        <v>103</v>
      </c>
      <c r="B32" s="175" t="s">
        <v>104</v>
      </c>
      <c r="C32" s="190">
        <f>SUM(C33+C35)</f>
        <v>11499</v>
      </c>
      <c r="D32" s="92">
        <f>SUM(D33+D35)</f>
        <v>178020</v>
      </c>
      <c r="E32" s="92">
        <f>SUM(E33+E35)</f>
        <v>203885</v>
      </c>
      <c r="F32" s="188">
        <f>SUM(E32/D32)</f>
        <v>1.1452926637456466</v>
      </c>
      <c r="G32" s="162" t="s">
        <v>55</v>
      </c>
      <c r="H32" s="56" t="s">
        <v>37</v>
      </c>
      <c r="I32" s="634">
        <v>13808</v>
      </c>
      <c r="J32" s="575">
        <v>17410</v>
      </c>
      <c r="K32" s="372">
        <v>21968</v>
      </c>
      <c r="L32" s="574"/>
    </row>
    <row r="33" spans="1:12" s="2" customFormat="1" ht="13.5" customHeight="1">
      <c r="A33" s="93"/>
      <c r="B33" s="177" t="s">
        <v>105</v>
      </c>
      <c r="C33" s="191">
        <v>11499</v>
      </c>
      <c r="D33" s="95">
        <v>168020</v>
      </c>
      <c r="E33" s="95">
        <v>198862</v>
      </c>
      <c r="F33" s="188">
        <f>SUM(E33/D33)</f>
        <v>1.1835614807760981</v>
      </c>
      <c r="G33" s="163" t="s">
        <v>56</v>
      </c>
      <c r="H33" s="58" t="s">
        <v>62</v>
      </c>
      <c r="I33" s="120"/>
      <c r="J33" s="35"/>
      <c r="K33" s="88"/>
      <c r="L33" s="574">
        <f t="shared" si="2"/>
        <v>0</v>
      </c>
    </row>
    <row r="34" spans="1:12" s="2" customFormat="1" ht="24.75" customHeight="1">
      <c r="A34" s="93"/>
      <c r="B34" s="178" t="s">
        <v>106</v>
      </c>
      <c r="C34" s="192"/>
      <c r="D34" s="44"/>
      <c r="E34" s="44"/>
      <c r="F34" s="188" t="e">
        <f>SUM(E34/D34)</f>
        <v>#DIV/0!</v>
      </c>
      <c r="G34" s="161" t="s">
        <v>57</v>
      </c>
      <c r="H34" s="58" t="s">
        <v>81</v>
      </c>
      <c r="I34" s="120"/>
      <c r="J34" s="35"/>
      <c r="K34" s="88"/>
      <c r="L34" s="574">
        <f t="shared" si="2"/>
        <v>0</v>
      </c>
    </row>
    <row r="35" spans="1:12" s="10" customFormat="1" ht="15" customHeight="1">
      <c r="A35" s="93"/>
      <c r="B35" s="177" t="s">
        <v>107</v>
      </c>
      <c r="C35" s="191"/>
      <c r="D35" s="95">
        <v>10000</v>
      </c>
      <c r="E35" s="95">
        <v>5023</v>
      </c>
      <c r="F35" s="188">
        <f>SUM(E35/D35)</f>
        <v>0.5023</v>
      </c>
      <c r="G35" s="162"/>
      <c r="H35" s="63" t="s">
        <v>82</v>
      </c>
      <c r="I35" s="120"/>
      <c r="J35" s="35"/>
      <c r="K35" s="88"/>
      <c r="L35" s="574">
        <f t="shared" si="2"/>
        <v>0</v>
      </c>
    </row>
    <row r="36" spans="1:12" s="9" customFormat="1" ht="27" customHeight="1">
      <c r="A36" s="93"/>
      <c r="B36" s="178" t="s">
        <v>108</v>
      </c>
      <c r="C36" s="192"/>
      <c r="D36" s="44"/>
      <c r="E36" s="44"/>
      <c r="F36" s="188"/>
      <c r="G36" s="163" t="s">
        <v>58</v>
      </c>
      <c r="H36" s="64" t="s">
        <v>34</v>
      </c>
      <c r="I36" s="120"/>
      <c r="J36" s="35"/>
      <c r="K36" s="88"/>
      <c r="L36" s="574">
        <f t="shared" si="2"/>
        <v>0</v>
      </c>
    </row>
    <row r="37" spans="1:12" ht="13.5" customHeight="1" thickBot="1">
      <c r="A37" s="96" t="s">
        <v>109</v>
      </c>
      <c r="B37" s="179" t="s">
        <v>112</v>
      </c>
      <c r="C37" s="193">
        <f>SUM(C38:C39)</f>
        <v>0</v>
      </c>
      <c r="D37" s="109">
        <f>SUM(D38:D39)</f>
        <v>36</v>
      </c>
      <c r="E37" s="109">
        <f>SUM(E38:E39)</f>
        <v>59</v>
      </c>
      <c r="F37" s="188"/>
      <c r="G37" s="161" t="s">
        <v>72</v>
      </c>
      <c r="H37" s="58" t="s">
        <v>83</v>
      </c>
      <c r="I37" s="120"/>
      <c r="J37" s="35"/>
      <c r="K37" s="88"/>
      <c r="L37" s="574">
        <f t="shared" si="2"/>
        <v>0</v>
      </c>
    </row>
    <row r="38" spans="1:12" ht="20.25" customHeight="1" thickBot="1">
      <c r="A38" s="93"/>
      <c r="B38" s="180" t="s">
        <v>111</v>
      </c>
      <c r="C38" s="192"/>
      <c r="D38" s="44">
        <v>36</v>
      </c>
      <c r="E38" s="44">
        <v>59</v>
      </c>
      <c r="F38" s="188"/>
      <c r="G38" s="166" t="s">
        <v>6</v>
      </c>
      <c r="H38" s="65" t="s">
        <v>73</v>
      </c>
      <c r="I38" s="264">
        <f>SUM(I39:I41)</f>
        <v>3500</v>
      </c>
      <c r="J38" s="117">
        <f>SUM(J39:J41)</f>
        <v>0</v>
      </c>
      <c r="K38" s="265">
        <f>SUM(K39:K41)</f>
        <v>0</v>
      </c>
      <c r="L38" s="643" t="e">
        <f>SUM(K38/J38)</f>
        <v>#DIV/0!</v>
      </c>
    </row>
    <row r="39" spans="1:12" ht="21.75" customHeight="1">
      <c r="A39" s="93"/>
      <c r="B39" s="180" t="s">
        <v>110</v>
      </c>
      <c r="C39" s="192"/>
      <c r="D39" s="44"/>
      <c r="E39" s="44"/>
      <c r="F39" s="188"/>
      <c r="G39" s="162" t="s">
        <v>42</v>
      </c>
      <c r="H39" s="63" t="s">
        <v>22</v>
      </c>
      <c r="I39" s="120">
        <v>3500</v>
      </c>
      <c r="J39" s="35"/>
      <c r="K39" s="88"/>
      <c r="L39" s="643" t="e">
        <f>SUM(K39/J39)</f>
        <v>#DIV/0!</v>
      </c>
    </row>
    <row r="40" spans="1:12" ht="21" customHeight="1">
      <c r="A40" s="91" t="s">
        <v>114</v>
      </c>
      <c r="B40" s="175" t="s">
        <v>113</v>
      </c>
      <c r="C40" s="194"/>
      <c r="D40" s="98"/>
      <c r="E40" s="98"/>
      <c r="F40" s="188"/>
      <c r="G40" s="161" t="s">
        <v>43</v>
      </c>
      <c r="H40" s="58" t="s">
        <v>23</v>
      </c>
      <c r="I40" s="120"/>
      <c r="J40" s="35"/>
      <c r="K40" s="88"/>
      <c r="L40" s="643"/>
    </row>
    <row r="41" spans="1:12" ht="24.75" customHeight="1" thickBot="1">
      <c r="A41" s="99" t="s">
        <v>18</v>
      </c>
      <c r="B41" s="181" t="s">
        <v>124</v>
      </c>
      <c r="C41" s="194">
        <f>SUM(C8+C15+C28+C32+C37+C40)</f>
        <v>226887</v>
      </c>
      <c r="D41" s="98">
        <f>SUM(D8+D15+D28+D32+D37+D40)</f>
        <v>426378</v>
      </c>
      <c r="E41" s="98">
        <f>SUM(E8+E15+E28+E32+E37+E40)</f>
        <v>448425</v>
      </c>
      <c r="F41" s="188">
        <f>SUM(E41/D41)</f>
        <v>1.0517076396999845</v>
      </c>
      <c r="G41" s="161" t="s">
        <v>44</v>
      </c>
      <c r="H41" s="58" t="s">
        <v>84</v>
      </c>
      <c r="I41" s="120"/>
      <c r="J41" s="35"/>
      <c r="K41" s="88"/>
      <c r="L41" s="643"/>
    </row>
    <row r="42" spans="1:12" ht="21" customHeight="1" thickBot="1">
      <c r="A42" s="91" t="s">
        <v>115</v>
      </c>
      <c r="B42" s="175" t="s">
        <v>116</v>
      </c>
      <c r="C42" s="190">
        <f>SUM(C43+C46)</f>
        <v>33009</v>
      </c>
      <c r="D42" s="92">
        <f>SUM(D43+D46)</f>
        <v>46399</v>
      </c>
      <c r="E42" s="92">
        <f>SUM(E43+E46)</f>
        <v>85389</v>
      </c>
      <c r="F42" s="188">
        <f>SUM(E42/D42)</f>
        <v>1.8403198344791913</v>
      </c>
      <c r="G42" s="166" t="s">
        <v>7</v>
      </c>
      <c r="H42" s="65" t="s">
        <v>38</v>
      </c>
      <c r="I42" s="299"/>
      <c r="J42" s="118"/>
      <c r="K42" s="356"/>
      <c r="L42" s="643"/>
    </row>
    <row r="43" spans="1:12" ht="22.5" customHeight="1" thickBot="1">
      <c r="A43" s="93"/>
      <c r="B43" s="56" t="s">
        <v>117</v>
      </c>
      <c r="C43" s="189">
        <f>SUM(C44:C45)</f>
        <v>33009</v>
      </c>
      <c r="D43" s="34">
        <f>SUM(D44:D45)</f>
        <v>46399</v>
      </c>
      <c r="E43" s="34">
        <f>SUM(E44:E45)</f>
        <v>85389</v>
      </c>
      <c r="F43" s="188">
        <f>SUM(E43/D43)</f>
        <v>1.8403198344791913</v>
      </c>
      <c r="G43" s="167" t="s">
        <v>8</v>
      </c>
      <c r="H43" s="65" t="s">
        <v>39</v>
      </c>
      <c r="I43" s="299"/>
      <c r="J43" s="118"/>
      <c r="K43" s="356"/>
      <c r="L43" s="643"/>
    </row>
    <row r="44" spans="1:12" ht="13.5" customHeight="1" thickBot="1">
      <c r="A44" s="93"/>
      <c r="B44" s="56" t="s">
        <v>118</v>
      </c>
      <c r="C44" s="189"/>
      <c r="D44" s="34">
        <v>11040</v>
      </c>
      <c r="E44" s="34">
        <v>50030</v>
      </c>
      <c r="F44" s="188">
        <f>SUM(E44/D44)</f>
        <v>4.531702898550725</v>
      </c>
      <c r="G44" s="168" t="s">
        <v>9</v>
      </c>
      <c r="H44" s="62" t="s">
        <v>59</v>
      </c>
      <c r="I44" s="264">
        <f>SUM(I45:I49)</f>
        <v>0</v>
      </c>
      <c r="J44" s="117">
        <f>SUM(J45:J49)</f>
        <v>0</v>
      </c>
      <c r="K44" s="265">
        <f>SUM(K45:K49)</f>
        <v>-7221</v>
      </c>
      <c r="L44" s="643" t="e">
        <f>SUM(K44/J44)</f>
        <v>#DIV/0!</v>
      </c>
    </row>
    <row r="45" spans="1:12" s="9" customFormat="1" ht="13.5" customHeight="1">
      <c r="A45" s="93"/>
      <c r="B45" s="56" t="s">
        <v>119</v>
      </c>
      <c r="C45" s="189">
        <v>33009</v>
      </c>
      <c r="D45" s="34">
        <v>35359</v>
      </c>
      <c r="E45" s="34">
        <v>35359</v>
      </c>
      <c r="F45" s="188">
        <f>SUM(E45/D45)</f>
        <v>1</v>
      </c>
      <c r="G45" s="162" t="s">
        <v>45</v>
      </c>
      <c r="H45" s="63" t="s">
        <v>32</v>
      </c>
      <c r="I45" s="648"/>
      <c r="J45" s="575"/>
      <c r="K45" s="372"/>
      <c r="L45" s="643" t="e">
        <f>SUM(K45/J45)</f>
        <v>#DIV/0!</v>
      </c>
    </row>
    <row r="46" spans="1:12" s="9" customFormat="1" ht="13.5" customHeight="1">
      <c r="A46" s="93"/>
      <c r="B46" s="56" t="s">
        <v>120</v>
      </c>
      <c r="C46" s="189">
        <f>SUM(C47:C48)</f>
        <v>0</v>
      </c>
      <c r="D46" s="34">
        <f>SUM(D47:D48)</f>
        <v>0</v>
      </c>
      <c r="E46" s="34">
        <f>SUM(E47:E48)</f>
        <v>0</v>
      </c>
      <c r="F46" s="188"/>
      <c r="G46" s="161" t="s">
        <v>46</v>
      </c>
      <c r="H46" s="58" t="s">
        <v>30</v>
      </c>
      <c r="I46" s="634"/>
      <c r="J46" s="575"/>
      <c r="K46" s="372"/>
      <c r="L46" s="643"/>
    </row>
    <row r="47" spans="1:12" ht="13.5" customHeight="1">
      <c r="A47" s="93"/>
      <c r="B47" s="56" t="s">
        <v>121</v>
      </c>
      <c r="C47" s="189"/>
      <c r="D47" s="34"/>
      <c r="E47" s="34"/>
      <c r="F47" s="188"/>
      <c r="G47" s="169"/>
      <c r="H47" s="72" t="s">
        <v>85</v>
      </c>
      <c r="I47" s="634"/>
      <c r="J47" s="575"/>
      <c r="K47" s="372">
        <v>-7221</v>
      </c>
      <c r="L47" s="643"/>
    </row>
    <row r="48" spans="1:12" ht="13.5" customHeight="1">
      <c r="A48" s="93"/>
      <c r="B48" s="56" t="s">
        <v>122</v>
      </c>
      <c r="C48" s="189"/>
      <c r="D48" s="34"/>
      <c r="E48" s="34"/>
      <c r="F48" s="188"/>
      <c r="G48" s="169"/>
      <c r="H48" s="54"/>
      <c r="I48" s="634"/>
      <c r="J48" s="575"/>
      <c r="K48" s="372"/>
      <c r="L48" s="643"/>
    </row>
    <row r="49" spans="1:12" s="9" customFormat="1" ht="33" customHeight="1">
      <c r="A49" s="99" t="s">
        <v>147</v>
      </c>
      <c r="B49" s="182" t="s">
        <v>123</v>
      </c>
      <c r="C49" s="190">
        <f>SUM(C50+C57+C64)</f>
        <v>0</v>
      </c>
      <c r="D49" s="92">
        <f>SUM(D50+D57+D64)</f>
        <v>0</v>
      </c>
      <c r="E49" s="92">
        <f>SUM(E50+E57+E64)</f>
        <v>0</v>
      </c>
      <c r="F49" s="188"/>
      <c r="G49" s="169"/>
      <c r="H49" s="54"/>
      <c r="I49" s="634"/>
      <c r="J49" s="575"/>
      <c r="K49" s="372"/>
      <c r="L49" s="643"/>
    </row>
    <row r="50" spans="1:12" ht="13.5" customHeight="1">
      <c r="A50" s="93" t="s">
        <v>125</v>
      </c>
      <c r="B50" s="177" t="s">
        <v>126</v>
      </c>
      <c r="C50" s="194">
        <f>SUM(C51+C54)</f>
        <v>0</v>
      </c>
      <c r="D50" s="98">
        <f>SUM(D51+D54)</f>
        <v>0</v>
      </c>
      <c r="E50" s="98">
        <f>SUM(E51+E54)</f>
        <v>0</v>
      </c>
      <c r="F50" s="188"/>
      <c r="G50" s="169"/>
      <c r="H50" s="54"/>
      <c r="I50" s="634"/>
      <c r="J50" s="575"/>
      <c r="K50" s="372"/>
      <c r="L50" s="643"/>
    </row>
    <row r="51" spans="1:12" ht="13.5" customHeight="1">
      <c r="A51" s="93"/>
      <c r="B51" s="178" t="s">
        <v>129</v>
      </c>
      <c r="C51" s="195">
        <f>SUM(C52:C53)</f>
        <v>0</v>
      </c>
      <c r="D51" s="110">
        <f>SUM(D52:D53)</f>
        <v>0</v>
      </c>
      <c r="E51" s="110">
        <f>SUM(E52:E53)</f>
        <v>0</v>
      </c>
      <c r="F51" s="188"/>
      <c r="G51" s="169"/>
      <c r="H51" s="54"/>
      <c r="I51" s="53"/>
      <c r="J51" s="51"/>
      <c r="K51" s="357"/>
      <c r="L51" s="574"/>
    </row>
    <row r="52" spans="1:12" ht="13.5" customHeight="1">
      <c r="A52" s="93"/>
      <c r="B52" s="178" t="s">
        <v>127</v>
      </c>
      <c r="C52" s="196"/>
      <c r="D52" s="45"/>
      <c r="E52" s="45"/>
      <c r="F52" s="188"/>
      <c r="G52" s="169"/>
      <c r="H52" s="54"/>
      <c r="I52" s="53"/>
      <c r="J52" s="51"/>
      <c r="K52" s="357"/>
      <c r="L52" s="574">
        <f t="shared" si="2"/>
        <v>0</v>
      </c>
    </row>
    <row r="53" spans="1:12" ht="13.5" customHeight="1">
      <c r="A53" s="93"/>
      <c r="B53" s="178" t="s">
        <v>128</v>
      </c>
      <c r="C53" s="196"/>
      <c r="D53" s="45"/>
      <c r="E53" s="45"/>
      <c r="F53" s="188"/>
      <c r="G53" s="169"/>
      <c r="H53" s="54"/>
      <c r="I53" s="53"/>
      <c r="J53" s="51"/>
      <c r="K53" s="357"/>
      <c r="L53" s="574">
        <f t="shared" si="2"/>
        <v>0</v>
      </c>
    </row>
    <row r="54" spans="1:12" ht="9.75" customHeight="1">
      <c r="A54" s="93"/>
      <c r="B54" s="178" t="s">
        <v>130</v>
      </c>
      <c r="C54" s="195">
        <f>SUM(C55:C56)</f>
        <v>0</v>
      </c>
      <c r="D54" s="110">
        <f>SUM(D55:D56)</f>
        <v>0</v>
      </c>
      <c r="E54" s="110">
        <f>SUM(E55:E56)</f>
        <v>0</v>
      </c>
      <c r="F54" s="188"/>
      <c r="G54" s="169"/>
      <c r="H54" s="72"/>
      <c r="I54" s="53"/>
      <c r="J54" s="51"/>
      <c r="K54" s="357"/>
      <c r="L54" s="574">
        <f t="shared" si="2"/>
        <v>0</v>
      </c>
    </row>
    <row r="55" spans="1:12" ht="12.75">
      <c r="A55" s="93"/>
      <c r="B55" s="178" t="s">
        <v>131</v>
      </c>
      <c r="C55" s="196"/>
      <c r="D55" s="45"/>
      <c r="E55" s="45"/>
      <c r="F55" s="188"/>
      <c r="G55" s="169"/>
      <c r="H55" s="72"/>
      <c r="I55" s="53"/>
      <c r="J55" s="51"/>
      <c r="K55" s="357"/>
      <c r="L55" s="574">
        <f t="shared" si="2"/>
        <v>0</v>
      </c>
    </row>
    <row r="56" spans="1:12" ht="12.75">
      <c r="A56" s="93"/>
      <c r="B56" s="178" t="s">
        <v>132</v>
      </c>
      <c r="C56" s="196"/>
      <c r="D56" s="45"/>
      <c r="E56" s="45"/>
      <c r="F56" s="188"/>
      <c r="G56" s="169"/>
      <c r="H56" s="72"/>
      <c r="I56" s="53"/>
      <c r="J56" s="51"/>
      <c r="K56" s="357"/>
      <c r="L56" s="574">
        <f t="shared" si="2"/>
        <v>0</v>
      </c>
    </row>
    <row r="57" spans="1:12" ht="12.75">
      <c r="A57" s="93" t="s">
        <v>133</v>
      </c>
      <c r="B57" s="56" t="s">
        <v>134</v>
      </c>
      <c r="C57" s="197">
        <f>SUM(C61+C58)</f>
        <v>0</v>
      </c>
      <c r="D57" s="111">
        <f>SUM(D61+D58)</f>
        <v>0</v>
      </c>
      <c r="E57" s="111">
        <f>SUM(E61+E58)</f>
        <v>0</v>
      </c>
      <c r="F57" s="188"/>
      <c r="G57" s="169"/>
      <c r="H57" s="54"/>
      <c r="I57" s="53"/>
      <c r="J57" s="51"/>
      <c r="K57" s="357"/>
      <c r="L57" s="574">
        <f t="shared" si="2"/>
        <v>0</v>
      </c>
    </row>
    <row r="58" spans="1:12" ht="12.75">
      <c r="A58" s="93"/>
      <c r="B58" s="178" t="s">
        <v>129</v>
      </c>
      <c r="C58" s="198">
        <f>SUM(C59:C60)</f>
        <v>0</v>
      </c>
      <c r="D58" s="112">
        <f>SUM(D59:D60)</f>
        <v>0</v>
      </c>
      <c r="E58" s="112">
        <f>SUM(E59:E60)</f>
        <v>0</v>
      </c>
      <c r="F58" s="188"/>
      <c r="G58" s="169"/>
      <c r="H58" s="54"/>
      <c r="I58" s="53"/>
      <c r="J58" s="51"/>
      <c r="K58" s="357"/>
      <c r="L58" s="574">
        <f t="shared" si="2"/>
        <v>0</v>
      </c>
    </row>
    <row r="59" spans="1:12" ht="12.75">
      <c r="A59" s="93"/>
      <c r="B59" s="178" t="s">
        <v>135</v>
      </c>
      <c r="C59" s="189"/>
      <c r="D59" s="34"/>
      <c r="E59" s="34"/>
      <c r="F59" s="188"/>
      <c r="G59" s="169"/>
      <c r="H59" s="54"/>
      <c r="I59" s="53"/>
      <c r="J59" s="51"/>
      <c r="K59" s="357"/>
      <c r="L59" s="574">
        <f t="shared" si="2"/>
        <v>0</v>
      </c>
    </row>
    <row r="60" spans="1:12" ht="12.75">
      <c r="A60" s="93"/>
      <c r="B60" s="178" t="s">
        <v>136</v>
      </c>
      <c r="C60" s="189"/>
      <c r="D60" s="34"/>
      <c r="E60" s="34"/>
      <c r="F60" s="188"/>
      <c r="G60" s="169"/>
      <c r="H60" s="54"/>
      <c r="I60" s="53"/>
      <c r="J60" s="51"/>
      <c r="K60" s="357"/>
      <c r="L60" s="574">
        <f t="shared" si="2"/>
        <v>0</v>
      </c>
    </row>
    <row r="61" spans="1:12" ht="12.75">
      <c r="A61" s="93"/>
      <c r="B61" s="178" t="s">
        <v>130</v>
      </c>
      <c r="C61" s="198">
        <f>SUM(C62:C63)</f>
        <v>0</v>
      </c>
      <c r="D61" s="112">
        <f>SUM(D62:D63)</f>
        <v>0</v>
      </c>
      <c r="E61" s="112">
        <f>SUM(E62:E63)</f>
        <v>0</v>
      </c>
      <c r="F61" s="188"/>
      <c r="G61" s="169"/>
      <c r="H61" s="54"/>
      <c r="I61" s="53"/>
      <c r="J61" s="51"/>
      <c r="K61" s="357"/>
      <c r="L61" s="574">
        <f t="shared" si="2"/>
        <v>0</v>
      </c>
    </row>
    <row r="62" spans="1:12" ht="12.75">
      <c r="A62" s="93"/>
      <c r="B62" s="178" t="s">
        <v>137</v>
      </c>
      <c r="C62" s="189"/>
      <c r="D62" s="34"/>
      <c r="E62" s="34"/>
      <c r="F62" s="188"/>
      <c r="G62" s="169"/>
      <c r="H62" s="54"/>
      <c r="I62" s="53"/>
      <c r="J62" s="51"/>
      <c r="K62" s="357"/>
      <c r="L62" s="574">
        <f t="shared" si="2"/>
        <v>0</v>
      </c>
    </row>
    <row r="63" spans="1:12" ht="12.75">
      <c r="A63" s="93"/>
      <c r="B63" s="178" t="s">
        <v>138</v>
      </c>
      <c r="C63" s="189"/>
      <c r="D63" s="34"/>
      <c r="E63" s="34"/>
      <c r="F63" s="188"/>
      <c r="G63" s="169"/>
      <c r="H63" s="54"/>
      <c r="I63" s="53"/>
      <c r="J63" s="51"/>
      <c r="K63" s="357"/>
      <c r="L63" s="574">
        <f t="shared" si="2"/>
        <v>0</v>
      </c>
    </row>
    <row r="64" spans="1:12" ht="12.75">
      <c r="A64" s="91" t="s">
        <v>139</v>
      </c>
      <c r="B64" s="175" t="s">
        <v>140</v>
      </c>
      <c r="C64" s="199">
        <f>SUM(C68+C65)</f>
        <v>0</v>
      </c>
      <c r="D64" s="102">
        <f>SUM(D68+D65)</f>
        <v>0</v>
      </c>
      <c r="E64" s="102">
        <f>SUM(E68+E65)</f>
        <v>0</v>
      </c>
      <c r="F64" s="188"/>
      <c r="G64" s="169"/>
      <c r="H64" s="54"/>
      <c r="I64" s="53"/>
      <c r="J64" s="51"/>
      <c r="K64" s="357"/>
      <c r="L64" s="574">
        <f t="shared" si="2"/>
        <v>0</v>
      </c>
    </row>
    <row r="65" spans="1:12" ht="12.75">
      <c r="A65" s="91"/>
      <c r="B65" s="175" t="s">
        <v>141</v>
      </c>
      <c r="C65" s="187">
        <f>SUM(C66:C67)</f>
        <v>0</v>
      </c>
      <c r="D65" s="108">
        <f>SUM(D66:D67)</f>
        <v>0</v>
      </c>
      <c r="E65" s="108">
        <f>SUM(E66:E67)</f>
        <v>0</v>
      </c>
      <c r="F65" s="188"/>
      <c r="G65" s="169"/>
      <c r="H65" s="54"/>
      <c r="I65" s="53"/>
      <c r="J65" s="51"/>
      <c r="K65" s="357"/>
      <c r="L65" s="574">
        <f t="shared" si="2"/>
        <v>0</v>
      </c>
    </row>
    <row r="66" spans="1:12" ht="12.75">
      <c r="A66" s="103"/>
      <c r="B66" s="183" t="s">
        <v>142</v>
      </c>
      <c r="C66" s="200"/>
      <c r="D66" s="103"/>
      <c r="E66" s="103"/>
      <c r="F66" s="188"/>
      <c r="G66" s="169"/>
      <c r="H66" s="54"/>
      <c r="I66" s="53"/>
      <c r="J66" s="51"/>
      <c r="K66" s="357"/>
      <c r="L66" s="574">
        <f t="shared" si="2"/>
        <v>0</v>
      </c>
    </row>
    <row r="67" spans="1:12" ht="12.75">
      <c r="A67" s="103"/>
      <c r="B67" s="184" t="s">
        <v>143</v>
      </c>
      <c r="C67" s="200"/>
      <c r="D67" s="103"/>
      <c r="E67" s="103"/>
      <c r="F67" s="188"/>
      <c r="G67" s="169"/>
      <c r="H67" s="54"/>
      <c r="I67" s="53"/>
      <c r="J67" s="51"/>
      <c r="K67" s="357"/>
      <c r="L67" s="574">
        <f t="shared" si="2"/>
        <v>0</v>
      </c>
    </row>
    <row r="68" spans="1:12" ht="12.75">
      <c r="A68" s="103"/>
      <c r="B68" s="175" t="s">
        <v>144</v>
      </c>
      <c r="C68" s="201">
        <f>SUM(C69:C70)</f>
        <v>0</v>
      </c>
      <c r="D68" s="113">
        <f>SUM(D69:D70)</f>
        <v>0</v>
      </c>
      <c r="E68" s="113">
        <f>SUM(E69:E70)</f>
        <v>0</v>
      </c>
      <c r="F68" s="188"/>
      <c r="G68" s="169"/>
      <c r="H68" s="54"/>
      <c r="I68" s="53"/>
      <c r="J68" s="51"/>
      <c r="K68" s="357"/>
      <c r="L68" s="574">
        <f t="shared" si="2"/>
        <v>0</v>
      </c>
    </row>
    <row r="69" spans="1:12" ht="12.75">
      <c r="A69" s="103"/>
      <c r="B69" s="183" t="s">
        <v>145</v>
      </c>
      <c r="C69" s="200"/>
      <c r="D69" s="103"/>
      <c r="E69" s="103"/>
      <c r="F69" s="188"/>
      <c r="G69" s="169"/>
      <c r="H69" s="54"/>
      <c r="I69" s="53"/>
      <c r="J69" s="51"/>
      <c r="K69" s="357"/>
      <c r="L69" s="574">
        <f t="shared" si="2"/>
        <v>0</v>
      </c>
    </row>
    <row r="70" spans="1:12" ht="12.75">
      <c r="A70" s="103"/>
      <c r="B70" s="184" t="s">
        <v>146</v>
      </c>
      <c r="C70" s="200"/>
      <c r="D70" s="103"/>
      <c r="E70" s="103"/>
      <c r="F70" s="188"/>
      <c r="G70" s="170"/>
      <c r="H70" s="55"/>
      <c r="I70" s="53"/>
      <c r="J70" s="51"/>
      <c r="K70" s="357"/>
      <c r="L70" s="574">
        <f t="shared" si="2"/>
        <v>0</v>
      </c>
    </row>
    <row r="71" spans="1:12" ht="12.75">
      <c r="A71" s="103"/>
      <c r="B71" s="185" t="s">
        <v>148</v>
      </c>
      <c r="C71" s="202">
        <f>SUM(C41+C49+C42)</f>
        <v>259896</v>
      </c>
      <c r="D71" s="114">
        <f>SUM(D41+D49+D42)</f>
        <v>472777</v>
      </c>
      <c r="E71" s="114">
        <f>SUM(E41+E49+E42)</f>
        <v>533814</v>
      </c>
      <c r="F71" s="188">
        <f>SUM(E71/D71)</f>
        <v>1.1291031501109403</v>
      </c>
      <c r="G71" s="171"/>
      <c r="H71" s="638"/>
      <c r="I71" s="292"/>
      <c r="J71" s="137"/>
      <c r="K71" s="649"/>
      <c r="L71" s="574">
        <f t="shared" si="2"/>
        <v>0</v>
      </c>
    </row>
    <row r="72" spans="1:12" ht="12.75">
      <c r="A72" s="103"/>
      <c r="B72" s="184" t="s">
        <v>149</v>
      </c>
      <c r="C72" s="200"/>
      <c r="D72" s="103"/>
      <c r="E72" s="103">
        <v>4449</v>
      </c>
      <c r="F72" s="188"/>
      <c r="G72" s="172"/>
      <c r="H72" s="639"/>
      <c r="I72" s="650"/>
      <c r="J72" s="138"/>
      <c r="K72" s="651"/>
      <c r="L72" s="574">
        <f t="shared" si="2"/>
        <v>0</v>
      </c>
    </row>
    <row r="73" spans="1:12" s="379" customFormat="1" ht="13.5" thickBot="1">
      <c r="A73" s="376"/>
      <c r="B73" s="327" t="s">
        <v>150</v>
      </c>
      <c r="C73" s="667">
        <f>SUM(C71:C72)</f>
        <v>259896</v>
      </c>
      <c r="D73" s="663">
        <f>SUM(D71:D72)</f>
        <v>472777</v>
      </c>
      <c r="E73" s="663">
        <f>SUM(E71:E72)</f>
        <v>538263</v>
      </c>
      <c r="F73" s="668">
        <f>SUM(E73/D73)</f>
        <v>1.1385135063676957</v>
      </c>
      <c r="G73" s="377" t="s">
        <v>10</v>
      </c>
      <c r="H73" s="378" t="s">
        <v>60</v>
      </c>
      <c r="I73" s="652">
        <f>SUM(I38+I29+I8+I44)</f>
        <v>259896</v>
      </c>
      <c r="J73" s="647">
        <f>SUM(J38+J29+J8+J44)</f>
        <v>472777</v>
      </c>
      <c r="K73" s="653">
        <f>SUM(K38+K29+K8+K44)</f>
        <v>449034</v>
      </c>
      <c r="L73" s="644">
        <f>SUM(K73/J73)</f>
        <v>0.949779705865556</v>
      </c>
    </row>
    <row r="74" spans="1:12" ht="13.5" thickBot="1">
      <c r="A74" s="328"/>
      <c r="B74" s="640" t="s">
        <v>183</v>
      </c>
      <c r="C74" s="654">
        <v>169436</v>
      </c>
      <c r="D74" s="225">
        <v>157388</v>
      </c>
      <c r="E74" s="225">
        <v>153015</v>
      </c>
      <c r="F74" s="188">
        <f>SUM(E74/D74)</f>
        <v>0.9722151625282741</v>
      </c>
      <c r="G74" s="660"/>
      <c r="H74" s="640" t="s">
        <v>183</v>
      </c>
      <c r="I74" s="654">
        <v>169436</v>
      </c>
      <c r="J74" s="225">
        <v>157388</v>
      </c>
      <c r="K74" s="655">
        <v>153015</v>
      </c>
      <c r="L74" s="645">
        <f>SUM(K74/J74)</f>
        <v>0.9722151625282741</v>
      </c>
    </row>
    <row r="75" spans="1:12" s="379" customFormat="1" ht="13.5" thickBot="1">
      <c r="A75" s="380"/>
      <c r="B75" s="659" t="s">
        <v>150</v>
      </c>
      <c r="C75" s="669">
        <f>SUM(C73:C74)</f>
        <v>429332</v>
      </c>
      <c r="D75" s="670">
        <f>SUM(D73:D74)</f>
        <v>630165</v>
      </c>
      <c r="E75" s="670">
        <f>SUM(E73:E74)</f>
        <v>691278</v>
      </c>
      <c r="F75" s="671">
        <f>SUM(E75/D75)</f>
        <v>1.096979362547904</v>
      </c>
      <c r="G75" s="661" t="s">
        <v>10</v>
      </c>
      <c r="H75" s="641" t="s">
        <v>60</v>
      </c>
      <c r="I75" s="656">
        <f>SUM(I73:I74)</f>
        <v>429332</v>
      </c>
      <c r="J75" s="657">
        <f>SUM(J73:J74)</f>
        <v>630165</v>
      </c>
      <c r="K75" s="658">
        <f>SUM(K73:K74)</f>
        <v>602049</v>
      </c>
      <c r="L75" s="646">
        <f>SUM(K75/J75)</f>
        <v>0.9553831139463473</v>
      </c>
    </row>
  </sheetData>
  <sheetProtection/>
  <mergeCells count="13">
    <mergeCell ref="D6:D7"/>
    <mergeCell ref="E6:E7"/>
    <mergeCell ref="F6:F7"/>
    <mergeCell ref="A1:L1"/>
    <mergeCell ref="A3:L3"/>
    <mergeCell ref="G4:L4"/>
    <mergeCell ref="K5:L5"/>
    <mergeCell ref="E5:F5"/>
    <mergeCell ref="I6:I7"/>
    <mergeCell ref="J6:J7"/>
    <mergeCell ref="K6:K7"/>
    <mergeCell ref="L6:L7"/>
    <mergeCell ref="C6:C7"/>
  </mergeCells>
  <printOptions horizontalCentered="1"/>
  <pageMargins left="0.984251968503937" right="0.4724409448818898" top="0.9055118110236221" bottom="0.6692913385826772" header="0.5905511811023623" footer="0.6299212598425197"/>
  <pageSetup horizontalDpi="600" verticalDpi="600" orientation="portrait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H9" sqref="H9"/>
    </sheetView>
  </sheetViews>
  <sheetFormatPr defaultColWidth="9.00390625" defaultRowHeight="12.75"/>
  <cols>
    <col min="2" max="2" width="38.00390625" style="0" customWidth="1"/>
    <col min="3" max="3" width="10.875" style="0" customWidth="1"/>
    <col min="4" max="4" width="11.375" style="0" customWidth="1"/>
    <col min="9" max="9" width="14.50390625" style="0" customWidth="1"/>
  </cols>
  <sheetData>
    <row r="2" spans="2:9" ht="12.75">
      <c r="B2" s="675" t="s">
        <v>219</v>
      </c>
      <c r="C2" s="706"/>
      <c r="D2" s="706"/>
      <c r="E2" s="706"/>
      <c r="F2" s="706"/>
      <c r="G2" s="706"/>
      <c r="H2" s="706"/>
      <c r="I2" s="706"/>
    </row>
    <row r="5" spans="1:9" ht="15.75">
      <c r="A5" s="709" t="s">
        <v>200</v>
      </c>
      <c r="B5" s="709"/>
      <c r="C5" s="709"/>
      <c r="D5" s="709"/>
      <c r="E5" s="709"/>
      <c r="F5" s="709"/>
      <c r="G5" s="709"/>
      <c r="H5" s="709"/>
      <c r="I5" s="709"/>
    </row>
    <row r="7" ht="13.5" thickBot="1"/>
    <row r="8" spans="1:9" ht="15.75">
      <c r="A8" s="702" t="s">
        <v>201</v>
      </c>
      <c r="B8" s="711" t="s">
        <v>202</v>
      </c>
      <c r="C8" s="713" t="s">
        <v>203</v>
      </c>
      <c r="D8" s="713" t="s">
        <v>318</v>
      </c>
      <c r="E8" s="715" t="s">
        <v>204</v>
      </c>
      <c r="F8" s="716"/>
      <c r="G8" s="716"/>
      <c r="H8" s="717"/>
      <c r="I8" s="711" t="s">
        <v>205</v>
      </c>
    </row>
    <row r="9" spans="1:9" ht="29.25" thickBot="1">
      <c r="A9" s="710"/>
      <c r="B9" s="712"/>
      <c r="C9" s="712"/>
      <c r="D9" s="714"/>
      <c r="E9" s="381" t="s">
        <v>206</v>
      </c>
      <c r="F9" s="382" t="s">
        <v>218</v>
      </c>
      <c r="G9" s="382" t="s">
        <v>316</v>
      </c>
      <c r="H9" s="383" t="s">
        <v>319</v>
      </c>
      <c r="I9" s="712"/>
    </row>
    <row r="10" spans="1:9" ht="13.5" thickBot="1">
      <c r="A10" s="384">
        <v>1</v>
      </c>
      <c r="B10" s="385">
        <v>2</v>
      </c>
      <c r="C10" s="386">
        <v>3</v>
      </c>
      <c r="D10" s="385">
        <v>4</v>
      </c>
      <c r="E10" s="384">
        <v>5</v>
      </c>
      <c r="F10" s="386">
        <v>6</v>
      </c>
      <c r="G10" s="386">
        <v>7</v>
      </c>
      <c r="H10" s="387">
        <v>8</v>
      </c>
      <c r="I10" s="388" t="s">
        <v>207</v>
      </c>
    </row>
    <row r="11" spans="1:9" ht="24.75" thickBot="1">
      <c r="A11" s="389" t="s">
        <v>3</v>
      </c>
      <c r="B11" s="390" t="s">
        <v>208</v>
      </c>
      <c r="C11" s="391"/>
      <c r="D11" s="392">
        <f>SUM(D12:D13)</f>
        <v>0</v>
      </c>
      <c r="E11" s="393">
        <f>SUM(E12:E13)</f>
        <v>0</v>
      </c>
      <c r="F11" s="394">
        <f>SUM(F12:F13)</f>
        <v>0</v>
      </c>
      <c r="G11" s="394">
        <f>SUM(G12:G13)</f>
        <v>0</v>
      </c>
      <c r="H11" s="395">
        <f>SUM(H12:H13)</f>
        <v>0</v>
      </c>
      <c r="I11" s="396">
        <f>SUM(D11:H11)</f>
        <v>0</v>
      </c>
    </row>
    <row r="12" spans="1:9" ht="12.75">
      <c r="A12" s="397" t="s">
        <v>4</v>
      </c>
      <c r="B12" s="73"/>
      <c r="C12" s="398"/>
      <c r="D12" s="399"/>
      <c r="E12" s="74"/>
      <c r="F12" s="19"/>
      <c r="G12" s="19"/>
      <c r="H12" s="400"/>
      <c r="I12" s="401">
        <f aca="true" t="shared" si="0" ref="I12:I23">SUM(D12:H12)</f>
        <v>0</v>
      </c>
    </row>
    <row r="13" spans="1:9" ht="13.5" thickBot="1">
      <c r="A13" s="397" t="s">
        <v>6</v>
      </c>
      <c r="B13" s="73" t="s">
        <v>209</v>
      </c>
      <c r="C13" s="398"/>
      <c r="D13" s="399"/>
      <c r="E13" s="74"/>
      <c r="F13" s="19"/>
      <c r="G13" s="19"/>
      <c r="H13" s="400"/>
      <c r="I13" s="401">
        <f t="shared" si="0"/>
        <v>0</v>
      </c>
    </row>
    <row r="14" spans="1:9" ht="24.75" thickBot="1">
      <c r="A14" s="389" t="s">
        <v>7</v>
      </c>
      <c r="B14" s="402" t="s">
        <v>210</v>
      </c>
      <c r="C14" s="391"/>
      <c r="D14" s="392">
        <f>SUM(D15:D16)</f>
        <v>0</v>
      </c>
      <c r="E14" s="393">
        <f>SUM(E15:E16)</f>
        <v>0</v>
      </c>
      <c r="F14" s="394">
        <f>SUM(F15:F16)</f>
        <v>0</v>
      </c>
      <c r="G14" s="394">
        <f>SUM(G15:G16)</f>
        <v>0</v>
      </c>
      <c r="H14" s="395">
        <f>SUM(H15:H16)</f>
        <v>0</v>
      </c>
      <c r="I14" s="396">
        <f t="shared" si="0"/>
        <v>0</v>
      </c>
    </row>
    <row r="15" spans="1:9" ht="12.75">
      <c r="A15" s="397" t="s">
        <v>8</v>
      </c>
      <c r="B15" s="73"/>
      <c r="C15" s="398"/>
      <c r="D15" s="399"/>
      <c r="E15" s="74"/>
      <c r="F15" s="19"/>
      <c r="G15" s="19"/>
      <c r="H15" s="400"/>
      <c r="I15" s="401">
        <f t="shared" si="0"/>
        <v>0</v>
      </c>
    </row>
    <row r="16" spans="1:9" ht="13.5" thickBot="1">
      <c r="A16" s="397" t="s">
        <v>9</v>
      </c>
      <c r="B16" s="403"/>
      <c r="C16" s="398"/>
      <c r="D16" s="399"/>
      <c r="E16" s="74"/>
      <c r="F16" s="19"/>
      <c r="G16" s="19"/>
      <c r="H16" s="400"/>
      <c r="I16" s="401">
        <f t="shared" si="0"/>
        <v>0</v>
      </c>
    </row>
    <row r="17" spans="1:9" ht="13.5" thickBot="1">
      <c r="A17" s="389" t="s">
        <v>10</v>
      </c>
      <c r="B17" s="402" t="s">
        <v>211</v>
      </c>
      <c r="C17" s="391"/>
      <c r="D17" s="392">
        <f>SUM(D18:D19)</f>
        <v>0</v>
      </c>
      <c r="E17" s="392">
        <f>SUM(E18:E19)</f>
        <v>0</v>
      </c>
      <c r="F17" s="392">
        <f>SUM(F18:F19)</f>
        <v>0</v>
      </c>
      <c r="G17" s="392">
        <f>SUM(G18:G19)</f>
        <v>0</v>
      </c>
      <c r="H17" s="392">
        <f>SUM(H18:H19)</f>
        <v>0</v>
      </c>
      <c r="I17" s="392">
        <f>SUM(D17:H17)</f>
        <v>0</v>
      </c>
    </row>
    <row r="18" spans="1:9" ht="12.75">
      <c r="A18" s="404"/>
      <c r="B18" s="405"/>
      <c r="C18" s="406"/>
      <c r="D18" s="407"/>
      <c r="E18" s="408"/>
      <c r="F18" s="409"/>
      <c r="G18" s="409"/>
      <c r="H18" s="410"/>
      <c r="I18" s="411">
        <f>SUM(D18:H18)</f>
        <v>0</v>
      </c>
    </row>
    <row r="19" spans="1:9" ht="13.5" thickBot="1">
      <c r="A19" s="397" t="s">
        <v>212</v>
      </c>
      <c r="B19" s="73"/>
      <c r="C19" s="398"/>
      <c r="D19" s="399"/>
      <c r="E19" s="74"/>
      <c r="F19" s="19"/>
      <c r="G19" s="19"/>
      <c r="H19" s="400"/>
      <c r="I19" s="412">
        <f>SUM(D19:H19)</f>
        <v>0</v>
      </c>
    </row>
    <row r="20" spans="1:9" ht="13.5" thickBot="1">
      <c r="A20" s="389" t="s">
        <v>213</v>
      </c>
      <c r="B20" s="402" t="s">
        <v>214</v>
      </c>
      <c r="C20" s="391"/>
      <c r="D20" s="392">
        <f>SUM(D21:D22)</f>
        <v>0</v>
      </c>
      <c r="E20" s="392">
        <f>SUM(E21:E22)</f>
        <v>0</v>
      </c>
      <c r="F20" s="392">
        <f>SUM(F21:F22)</f>
        <v>0</v>
      </c>
      <c r="G20" s="392">
        <f>SUM(G21:G22)</f>
        <v>0</v>
      </c>
      <c r="H20" s="392">
        <f>SUM(H21:H22)</f>
        <v>0</v>
      </c>
      <c r="I20" s="392">
        <f>SUM(D20:H20)</f>
        <v>0</v>
      </c>
    </row>
    <row r="21" spans="1:9" ht="12.75">
      <c r="A21" s="404"/>
      <c r="B21" s="405"/>
      <c r="C21" s="406"/>
      <c r="D21" s="407"/>
      <c r="E21" s="408"/>
      <c r="F21" s="409"/>
      <c r="G21" s="409"/>
      <c r="H21" s="410"/>
      <c r="I21" s="411">
        <f>SUM(D21:H21)</f>
        <v>0</v>
      </c>
    </row>
    <row r="22" spans="1:9" ht="13.5" thickBot="1">
      <c r="A22" s="397" t="s">
        <v>215</v>
      </c>
      <c r="B22" s="73" t="s">
        <v>209</v>
      </c>
      <c r="C22" s="398"/>
      <c r="D22" s="399"/>
      <c r="E22" s="74"/>
      <c r="F22" s="19"/>
      <c r="G22" s="19"/>
      <c r="H22" s="400"/>
      <c r="I22" s="413">
        <f t="shared" si="0"/>
        <v>0</v>
      </c>
    </row>
    <row r="23" spans="1:9" ht="13.5" thickBot="1">
      <c r="A23" s="389" t="s">
        <v>216</v>
      </c>
      <c r="B23" s="390" t="s">
        <v>217</v>
      </c>
      <c r="C23" s="414"/>
      <c r="D23" s="392">
        <f>SUM(D20+D17)</f>
        <v>0</v>
      </c>
      <c r="E23" s="393">
        <f>E11+E14+E17+E20</f>
        <v>0</v>
      </c>
      <c r="F23" s="394">
        <f>F11+F14+F17+F20</f>
        <v>0</v>
      </c>
      <c r="G23" s="394">
        <f>G11+G14+G17+G20</f>
        <v>0</v>
      </c>
      <c r="H23" s="395">
        <f>H11+H14+H17+H20</f>
        <v>0</v>
      </c>
      <c r="I23" s="396">
        <f t="shared" si="0"/>
        <v>0</v>
      </c>
    </row>
  </sheetData>
  <sheetProtection/>
  <mergeCells count="8">
    <mergeCell ref="B2:I2"/>
    <mergeCell ref="A5:I5"/>
    <mergeCell ref="A8:A9"/>
    <mergeCell ref="B8:B9"/>
    <mergeCell ref="C8:C9"/>
    <mergeCell ref="D8:D9"/>
    <mergeCell ref="E8:H8"/>
    <mergeCell ref="I8:I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46.375" style="0" customWidth="1"/>
  </cols>
  <sheetData>
    <row r="2" spans="1:8" ht="12.75">
      <c r="A2" s="675" t="s">
        <v>229</v>
      </c>
      <c r="B2" s="706"/>
      <c r="C2" s="706"/>
      <c r="D2" s="706"/>
      <c r="E2" s="706"/>
      <c r="F2" s="706"/>
      <c r="G2" s="706"/>
      <c r="H2" s="706"/>
    </row>
    <row r="5" spans="1:8" ht="15.75">
      <c r="A5" s="709" t="s">
        <v>221</v>
      </c>
      <c r="B5" s="709"/>
      <c r="C5" s="709"/>
      <c r="D5" s="709"/>
      <c r="E5" s="709"/>
      <c r="F5" s="709"/>
      <c r="G5" s="709"/>
      <c r="H5" s="709"/>
    </row>
    <row r="6" ht="13.5" thickBot="1"/>
    <row r="7" spans="1:8" ht="12.75">
      <c r="A7" s="718" t="s">
        <v>201</v>
      </c>
      <c r="B7" s="720" t="s">
        <v>222</v>
      </c>
      <c r="C7" s="718" t="s">
        <v>223</v>
      </c>
      <c r="D7" s="718" t="s">
        <v>224</v>
      </c>
      <c r="E7" s="415" t="s">
        <v>225</v>
      </c>
      <c r="F7" s="416"/>
      <c r="G7" s="416"/>
      <c r="H7" s="417"/>
    </row>
    <row r="8" spans="1:8" ht="24.75" thickBot="1">
      <c r="A8" s="719"/>
      <c r="B8" s="721"/>
      <c r="C8" s="721"/>
      <c r="D8" s="719"/>
      <c r="E8" s="418" t="s">
        <v>206</v>
      </c>
      <c r="F8" s="419" t="s">
        <v>218</v>
      </c>
      <c r="G8" s="419" t="s">
        <v>316</v>
      </c>
      <c r="H8" s="420" t="s">
        <v>317</v>
      </c>
    </row>
    <row r="9" spans="1:8" ht="13.5" thickBot="1">
      <c r="A9" s="421">
        <v>1</v>
      </c>
      <c r="B9" s="422">
        <v>2</v>
      </c>
      <c r="C9" s="422">
        <v>3</v>
      </c>
      <c r="D9" s="423">
        <v>4</v>
      </c>
      <c r="E9" s="421">
        <v>5</v>
      </c>
      <c r="F9" s="423">
        <v>6</v>
      </c>
      <c r="G9" s="423">
        <v>7</v>
      </c>
      <c r="H9" s="424">
        <v>8</v>
      </c>
    </row>
    <row r="10" spans="1:8" ht="13.5" thickBot="1">
      <c r="A10" s="425" t="s">
        <v>3</v>
      </c>
      <c r="B10" s="390" t="s">
        <v>226</v>
      </c>
      <c r="C10" s="426"/>
      <c r="D10" s="427"/>
      <c r="E10" s="428">
        <f>SUM(E11:E14)</f>
        <v>0</v>
      </c>
      <c r="F10" s="20">
        <f>SUM(F11:F14)</f>
        <v>0</v>
      </c>
      <c r="G10" s="20">
        <f>SUM(G11:G14)</f>
        <v>0</v>
      </c>
      <c r="H10" s="21">
        <f>SUM(H11:H14)</f>
        <v>0</v>
      </c>
    </row>
    <row r="11" spans="1:8" ht="12.75">
      <c r="A11" s="429" t="s">
        <v>4</v>
      </c>
      <c r="B11" s="73"/>
      <c r="C11" s="430"/>
      <c r="D11" s="398"/>
      <c r="E11" s="74"/>
      <c r="F11" s="19"/>
      <c r="G11" s="19"/>
      <c r="H11" s="400"/>
    </row>
    <row r="12" spans="1:8" ht="12.75">
      <c r="A12" s="429" t="s">
        <v>6</v>
      </c>
      <c r="B12" s="73" t="s">
        <v>209</v>
      </c>
      <c r="C12" s="430"/>
      <c r="D12" s="398"/>
      <c r="E12" s="74"/>
      <c r="F12" s="19"/>
      <c r="G12" s="19"/>
      <c r="H12" s="400"/>
    </row>
    <row r="13" spans="1:8" ht="12.75">
      <c r="A13" s="429" t="s">
        <v>7</v>
      </c>
      <c r="B13" s="73" t="s">
        <v>209</v>
      </c>
      <c r="C13" s="430"/>
      <c r="D13" s="398"/>
      <c r="E13" s="74"/>
      <c r="F13" s="19"/>
      <c r="G13" s="19"/>
      <c r="H13" s="400"/>
    </row>
    <row r="14" spans="1:8" ht="13.5" thickBot="1">
      <c r="A14" s="429" t="s">
        <v>8</v>
      </c>
      <c r="B14" s="73" t="s">
        <v>209</v>
      </c>
      <c r="C14" s="430"/>
      <c r="D14" s="398"/>
      <c r="E14" s="74"/>
      <c r="F14" s="19"/>
      <c r="G14" s="19"/>
      <c r="H14" s="400"/>
    </row>
    <row r="15" spans="1:8" ht="13.5" thickBot="1">
      <c r="A15" s="425" t="s">
        <v>9</v>
      </c>
      <c r="B15" s="390" t="s">
        <v>227</v>
      </c>
      <c r="C15" s="426"/>
      <c r="D15" s="427"/>
      <c r="E15" s="428">
        <f>SUM(E16:E19)</f>
        <v>0</v>
      </c>
      <c r="F15" s="431">
        <f>SUM(F16:F19)</f>
        <v>0</v>
      </c>
      <c r="G15" s="431">
        <f>SUM(G16:G19)</f>
        <v>0</v>
      </c>
      <c r="H15" s="432">
        <f>SUM(H16:H19)</f>
        <v>0</v>
      </c>
    </row>
    <row r="16" spans="1:8" ht="12.75">
      <c r="A16" s="429" t="s">
        <v>10</v>
      </c>
      <c r="B16" s="73"/>
      <c r="C16" s="430"/>
      <c r="D16" s="398"/>
      <c r="E16" s="74"/>
      <c r="F16" s="19"/>
      <c r="G16" s="19"/>
      <c r="H16" s="400"/>
    </row>
    <row r="17" spans="1:8" ht="12.75">
      <c r="A17" s="429" t="s">
        <v>212</v>
      </c>
      <c r="B17" s="73" t="s">
        <v>209</v>
      </c>
      <c r="C17" s="430"/>
      <c r="D17" s="398"/>
      <c r="E17" s="74"/>
      <c r="F17" s="19"/>
      <c r="G17" s="19"/>
      <c r="H17" s="400"/>
    </row>
    <row r="18" spans="1:8" ht="12.75">
      <c r="A18" s="429" t="s">
        <v>213</v>
      </c>
      <c r="B18" s="73" t="s">
        <v>209</v>
      </c>
      <c r="C18" s="430"/>
      <c r="D18" s="398"/>
      <c r="E18" s="74"/>
      <c r="F18" s="19"/>
      <c r="G18" s="19"/>
      <c r="H18" s="400"/>
    </row>
    <row r="19" spans="1:8" ht="13.5" thickBot="1">
      <c r="A19" s="429" t="s">
        <v>215</v>
      </c>
      <c r="B19" s="73" t="s">
        <v>209</v>
      </c>
      <c r="C19" s="430"/>
      <c r="D19" s="398"/>
      <c r="E19" s="74"/>
      <c r="F19" s="19"/>
      <c r="G19" s="19"/>
      <c r="H19" s="400"/>
    </row>
    <row r="20" spans="1:8" ht="13.5" thickBot="1">
      <c r="A20" s="425" t="s">
        <v>216</v>
      </c>
      <c r="B20" s="390" t="s">
        <v>228</v>
      </c>
      <c r="C20" s="426"/>
      <c r="D20" s="427"/>
      <c r="E20" s="433">
        <f>E10+E15</f>
        <v>0</v>
      </c>
      <c r="F20" s="20">
        <f>F10+F15</f>
        <v>0</v>
      </c>
      <c r="G20" s="20">
        <f>G10+G15</f>
        <v>0</v>
      </c>
      <c r="H20" s="21">
        <f>H10+H15</f>
        <v>0</v>
      </c>
    </row>
  </sheetData>
  <sheetProtection/>
  <mergeCells count="6">
    <mergeCell ref="A2:H2"/>
    <mergeCell ref="A5:H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Rózsika</cp:lastModifiedBy>
  <cp:lastPrinted>2014-05-06T07:30:12Z</cp:lastPrinted>
  <dcterms:created xsi:type="dcterms:W3CDTF">1999-10-30T10:30:45Z</dcterms:created>
  <dcterms:modified xsi:type="dcterms:W3CDTF">2014-05-20T13:20:27Z</dcterms:modified>
  <cp:category/>
  <cp:version/>
  <cp:contentType/>
  <cp:contentStatus/>
</cp:coreProperties>
</file>