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4F88BC7-9ACC-4115-B723-F81727DB3C6D}" xr6:coauthVersionLast="43" xr6:coauthVersionMax="43" xr10:uidLastSave="{00000000-0000-0000-0000-000000000000}"/>
  <bookViews>
    <workbookView xWindow="-120" yWindow="-120" windowWidth="29040" windowHeight="15840" activeTab="6" xr2:uid="{00000000-000D-0000-FFFF-FFFF00000000}"/>
  </bookViews>
  <sheets>
    <sheet name="1. sz. melléklet" sheetId="16" r:id="rId1"/>
    <sheet name="2. sz. melléklet" sheetId="2" r:id="rId2"/>
    <sheet name="3. sz. melléklet" sheetId="14" r:id="rId3"/>
    <sheet name="4. sz. melléklet" sheetId="15" r:id="rId4"/>
    <sheet name="5.sz.melléklet" sheetId="22" r:id="rId5"/>
    <sheet name="6. sz. melléklet" sheetId="20" r:id="rId6"/>
    <sheet name="7.sz. melléklet" sheetId="11" r:id="rId7"/>
    <sheet name="8.sz. melléklet" sheetId="3" r:id="rId8"/>
    <sheet name="9. sz. melléklet" sheetId="18" r:id="rId9"/>
    <sheet name="10. sz. melléklet" sheetId="19" r:id="rId10"/>
    <sheet name="11. sz. melléklet" sheetId="23" r:id="rId11"/>
    <sheet name="12.sz.melléklet" sheetId="24" r:id="rId12"/>
    <sheet name="13.sz.melléklet" sheetId="25" r:id="rId13"/>
    <sheet name="14.sz.melléklet" sheetId="26" r:id="rId14"/>
    <sheet name="15.sz.melléklet" sheetId="27" r:id="rId15"/>
    <sheet name="16.sz.melléklet" sheetId="28" r:id="rId16"/>
    <sheet name="17.sz.melléklet" sheetId="29" r:id="rId17"/>
    <sheet name="18.sz.melléklet" sheetId="30" r:id="rId18"/>
    <sheet name="19.sz.melléklet" sheetId="31" r:id="rId19"/>
    <sheet name="20.sz.melléklet" sheetId="32" r:id="rId20"/>
    <sheet name="21.sz.melléklet" sheetId="33" r:id="rId21"/>
    <sheet name="22.sz.melléklet" sheetId="34" r:id="rId22"/>
    <sheet name="23.sz.melléklet" sheetId="35" r:id="rId23"/>
    <sheet name="24.sz.melléklet" sheetId="36" r:id="rId24"/>
    <sheet name="9.1.sz.melléklet" sheetId="37" r:id="rId25"/>
    <sheet name="9.2.sz.melléklet" sheetId="38" r:id="rId26"/>
    <sheet name="25.sz.melléklet" sheetId="39" r:id="rId27"/>
  </sheets>
  <definedNames>
    <definedName name="_xlnm.Print_Area" localSheetId="0">'1. sz. melléklet'!$A$1:$O$73</definedName>
    <definedName name="_xlnm.Print_Area" localSheetId="9">'10. sz. melléklet'!$A$1:$P$39</definedName>
    <definedName name="_xlnm.Print_Area" localSheetId="10">'11. sz. melléklet'!$A$1:$K$76</definedName>
    <definedName name="_xlnm.Print_Area" localSheetId="1">'2. sz. melléklet'!$A$1:$AI$30</definedName>
    <definedName name="_xlnm.Print_Area" localSheetId="2">'3. sz. melléklet'!$A$1:$E$50</definedName>
    <definedName name="_xlnm.Print_Area" localSheetId="3">'4. sz. melléklet'!$A$1:$F$27</definedName>
    <definedName name="_xlnm.Print_Area" localSheetId="5">'6. sz. melléklet'!$A$1:$J$28</definedName>
    <definedName name="_xlnm.Print_Area" localSheetId="6">'7.sz. melléklet'!$A$1:$AS$35</definedName>
    <definedName name="_xlnm.Print_Area" localSheetId="7">'8.sz. melléklet'!$A$1:$C$31</definedName>
    <definedName name="_xlnm.Print_Area" localSheetId="8">'9. sz. melléklet'!$A$1:$H$35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4" i="39" l="1"/>
  <c r="H14" i="39"/>
  <c r="G14" i="39"/>
  <c r="D22" i="38" l="1"/>
  <c r="C22" i="38"/>
  <c r="B22" i="38"/>
  <c r="D9" i="38"/>
  <c r="D26" i="38" s="1"/>
  <c r="C9" i="38"/>
  <c r="B9" i="38"/>
  <c r="C26" i="38" l="1"/>
  <c r="B26" i="38"/>
  <c r="J14" i="23"/>
  <c r="I14" i="23"/>
  <c r="H14" i="23"/>
  <c r="G14" i="23"/>
  <c r="F14" i="23"/>
  <c r="E14" i="23"/>
  <c r="D14" i="23"/>
  <c r="C14" i="23"/>
  <c r="B14" i="23"/>
  <c r="D46" i="23"/>
  <c r="B32" i="11"/>
  <c r="B31" i="11"/>
  <c r="B30" i="11"/>
  <c r="B29" i="11"/>
  <c r="B28" i="11"/>
  <c r="B27" i="11"/>
  <c r="B26" i="11"/>
  <c r="G29" i="37" l="1"/>
  <c r="G21" i="37" s="1"/>
  <c r="F29" i="37"/>
  <c r="F21" i="37" s="1"/>
  <c r="E29" i="37"/>
  <c r="G12" i="37" l="1"/>
  <c r="F12" i="37"/>
  <c r="E12" i="37"/>
  <c r="N21" i="16" l="1"/>
  <c r="M21" i="16"/>
  <c r="N33" i="16" l="1"/>
  <c r="M33" i="16"/>
  <c r="N17" i="16"/>
  <c r="N64" i="16" s="1"/>
  <c r="M17" i="16"/>
  <c r="M64" i="16" s="1"/>
  <c r="I17" i="16"/>
  <c r="I33" i="16"/>
  <c r="M11" i="30" l="1"/>
  <c r="L11" i="30"/>
  <c r="K11" i="30"/>
  <c r="N13" i="33" l="1"/>
  <c r="N15" i="33" s="1"/>
  <c r="M13" i="33"/>
  <c r="M15" i="33" s="1"/>
  <c r="L13" i="33"/>
  <c r="L15" i="33" s="1"/>
  <c r="G13" i="33"/>
  <c r="G15" i="33" s="1"/>
  <c r="F13" i="33"/>
  <c r="F15" i="33" s="1"/>
  <c r="E13" i="33"/>
  <c r="E15" i="33" s="1"/>
  <c r="N18" i="32"/>
  <c r="N17" i="32"/>
  <c r="N16" i="32"/>
  <c r="N12" i="32"/>
  <c r="N11" i="32"/>
  <c r="N10" i="32"/>
  <c r="N9" i="32"/>
  <c r="M18" i="32"/>
  <c r="M17" i="32"/>
  <c r="M16" i="32"/>
  <c r="M12" i="32"/>
  <c r="M11" i="32"/>
  <c r="M10" i="32"/>
  <c r="M9" i="32"/>
  <c r="L18" i="32"/>
  <c r="L17" i="32"/>
  <c r="L16" i="32"/>
  <c r="L12" i="32"/>
  <c r="L11" i="32"/>
  <c r="L10" i="32"/>
  <c r="L9" i="32"/>
  <c r="K19" i="32"/>
  <c r="J19" i="32"/>
  <c r="I19" i="32"/>
  <c r="H19" i="32"/>
  <c r="G19" i="32"/>
  <c r="F19" i="32"/>
  <c r="E19" i="32"/>
  <c r="D19" i="32"/>
  <c r="C19" i="32"/>
  <c r="K13" i="32"/>
  <c r="J13" i="32"/>
  <c r="I13" i="32"/>
  <c r="H13" i="32"/>
  <c r="G13" i="32"/>
  <c r="F13" i="32"/>
  <c r="E13" i="32"/>
  <c r="D13" i="32"/>
  <c r="C13" i="32"/>
  <c r="P11" i="31"/>
  <c r="P10" i="31"/>
  <c r="P9" i="31"/>
  <c r="P8" i="31"/>
  <c r="O11" i="31"/>
  <c r="O10" i="31"/>
  <c r="O9" i="31"/>
  <c r="O8" i="31"/>
  <c r="N11" i="31"/>
  <c r="N10" i="31"/>
  <c r="N9" i="31"/>
  <c r="N8" i="31"/>
  <c r="F12" i="27"/>
  <c r="F34" i="27" s="1"/>
  <c r="O12" i="27"/>
  <c r="O34" i="27" s="1"/>
  <c r="N12" i="27"/>
  <c r="N34" i="27" s="1"/>
  <c r="L12" i="27"/>
  <c r="L34" i="27" s="1"/>
  <c r="J34" i="27"/>
  <c r="H34" i="27"/>
  <c r="D12" i="27"/>
  <c r="D34" i="27" s="1"/>
  <c r="M63" i="23"/>
  <c r="M62" i="23"/>
  <c r="M61" i="23"/>
  <c r="M60" i="23"/>
  <c r="M59" i="23"/>
  <c r="L63" i="23"/>
  <c r="L62" i="23"/>
  <c r="L61" i="23"/>
  <c r="L60" i="23"/>
  <c r="L59" i="23"/>
  <c r="K63" i="23"/>
  <c r="K62" i="23"/>
  <c r="K61" i="23"/>
  <c r="K60" i="23"/>
  <c r="K59" i="23"/>
  <c r="J64" i="23"/>
  <c r="I64" i="23"/>
  <c r="H64" i="23"/>
  <c r="G64" i="23"/>
  <c r="F64" i="23"/>
  <c r="E64" i="23"/>
  <c r="D64" i="23"/>
  <c r="C64" i="23"/>
  <c r="B64" i="23"/>
  <c r="M57" i="23"/>
  <c r="M56" i="23"/>
  <c r="M55" i="23"/>
  <c r="M54" i="23"/>
  <c r="M53" i="23"/>
  <c r="M51" i="23"/>
  <c r="M50" i="23"/>
  <c r="M49" i="23"/>
  <c r="M48" i="23"/>
  <c r="M47" i="23"/>
  <c r="M45" i="23"/>
  <c r="M44" i="23"/>
  <c r="M43" i="23"/>
  <c r="M42" i="23"/>
  <c r="M41" i="23"/>
  <c r="M40" i="23"/>
  <c r="M39" i="23"/>
  <c r="L57" i="23"/>
  <c r="L56" i="23"/>
  <c r="L55" i="23"/>
  <c r="L54" i="23"/>
  <c r="L53" i="23"/>
  <c r="L51" i="23"/>
  <c r="L50" i="23"/>
  <c r="L49" i="23"/>
  <c r="L48" i="23"/>
  <c r="L47" i="23"/>
  <c r="L45" i="23"/>
  <c r="L44" i="23"/>
  <c r="L43" i="23"/>
  <c r="L42" i="23"/>
  <c r="L41" i="23"/>
  <c r="L40" i="23"/>
  <c r="L39" i="23"/>
  <c r="K57" i="23"/>
  <c r="K56" i="23"/>
  <c r="K55" i="23"/>
  <c r="K54" i="23"/>
  <c r="K53" i="23"/>
  <c r="K51" i="23"/>
  <c r="K50" i="23"/>
  <c r="K49" i="23"/>
  <c r="K48" i="23"/>
  <c r="K47" i="23"/>
  <c r="K45" i="23"/>
  <c r="K44" i="23"/>
  <c r="K43" i="23"/>
  <c r="K42" i="23"/>
  <c r="K41" i="23"/>
  <c r="K40" i="23"/>
  <c r="K39" i="23"/>
  <c r="J52" i="23"/>
  <c r="I52" i="23"/>
  <c r="H52" i="23"/>
  <c r="G52" i="23"/>
  <c r="F52" i="23"/>
  <c r="E52" i="23"/>
  <c r="C52" i="23"/>
  <c r="L52" i="23" s="1"/>
  <c r="B52" i="23"/>
  <c r="J46" i="23"/>
  <c r="I46" i="23"/>
  <c r="H46" i="23"/>
  <c r="G46" i="23"/>
  <c r="F46" i="23"/>
  <c r="E46" i="23"/>
  <c r="C46" i="23"/>
  <c r="D58" i="23"/>
  <c r="B46" i="23"/>
  <c r="B58" i="23" s="1"/>
  <c r="B65" i="23" s="1"/>
  <c r="M32" i="23"/>
  <c r="L32" i="23"/>
  <c r="K32" i="23"/>
  <c r="M31" i="23"/>
  <c r="L31" i="23"/>
  <c r="K31" i="23"/>
  <c r="M30" i="23"/>
  <c r="L30" i="23"/>
  <c r="K30" i="23"/>
  <c r="M29" i="23"/>
  <c r="L29" i="23"/>
  <c r="K29" i="23"/>
  <c r="M28" i="23"/>
  <c r="L28" i="23"/>
  <c r="K28" i="23"/>
  <c r="M27" i="23"/>
  <c r="L27" i="23"/>
  <c r="K27" i="23"/>
  <c r="J33" i="23"/>
  <c r="I33" i="23"/>
  <c r="H33" i="23"/>
  <c r="G33" i="23"/>
  <c r="F33" i="23"/>
  <c r="E33" i="23"/>
  <c r="D33" i="23"/>
  <c r="C33" i="23"/>
  <c r="B33" i="23"/>
  <c r="M25" i="23"/>
  <c r="M24" i="23"/>
  <c r="M23" i="23"/>
  <c r="M22" i="23"/>
  <c r="M21" i="23"/>
  <c r="M20" i="23"/>
  <c r="M19" i="23"/>
  <c r="M17" i="23"/>
  <c r="M16" i="23"/>
  <c r="M15" i="23"/>
  <c r="M13" i="23"/>
  <c r="M12" i="23"/>
  <c r="M11" i="23"/>
  <c r="M10" i="23"/>
  <c r="L25" i="23"/>
  <c r="L24" i="23"/>
  <c r="L23" i="23"/>
  <c r="L22" i="23"/>
  <c r="L21" i="23"/>
  <c r="L20" i="23"/>
  <c r="L19" i="23"/>
  <c r="L17" i="23"/>
  <c r="L16" i="23"/>
  <c r="L15" i="23"/>
  <c r="L13" i="23"/>
  <c r="L12" i="23"/>
  <c r="L11" i="23"/>
  <c r="L10" i="23"/>
  <c r="K25" i="23"/>
  <c r="K24" i="23"/>
  <c r="K23" i="23"/>
  <c r="K22" i="23"/>
  <c r="K21" i="23"/>
  <c r="K20" i="23"/>
  <c r="K19" i="23"/>
  <c r="K17" i="23"/>
  <c r="K16" i="23"/>
  <c r="K15" i="23"/>
  <c r="K13" i="23"/>
  <c r="K12" i="23"/>
  <c r="K11" i="23"/>
  <c r="K10" i="23"/>
  <c r="E18" i="23"/>
  <c r="J18" i="23"/>
  <c r="I18" i="23"/>
  <c r="H18" i="23"/>
  <c r="G18" i="23"/>
  <c r="F18" i="23"/>
  <c r="D18" i="23"/>
  <c r="C18" i="23"/>
  <c r="B18" i="23"/>
  <c r="J26" i="23"/>
  <c r="J34" i="23" s="1"/>
  <c r="I26" i="23"/>
  <c r="I34" i="23" s="1"/>
  <c r="H26" i="23"/>
  <c r="H34" i="23" s="1"/>
  <c r="H33" i="19"/>
  <c r="G33" i="19"/>
  <c r="F33" i="19"/>
  <c r="O33" i="19"/>
  <c r="N33" i="19"/>
  <c r="M33" i="19"/>
  <c r="O19" i="19"/>
  <c r="D8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3" i="11"/>
  <c r="C32" i="11"/>
  <c r="C16" i="11"/>
  <c r="C15" i="11"/>
  <c r="C14" i="11"/>
  <c r="C13" i="11"/>
  <c r="C12" i="11"/>
  <c r="C11" i="11"/>
  <c r="C10" i="11"/>
  <c r="C9" i="11"/>
  <c r="C8" i="11"/>
  <c r="B33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G35" i="37"/>
  <c r="F35" i="37"/>
  <c r="Q12" i="31"/>
  <c r="M12" i="31"/>
  <c r="L12" i="31"/>
  <c r="K12" i="31"/>
  <c r="J12" i="31"/>
  <c r="I12" i="31"/>
  <c r="H12" i="31"/>
  <c r="G12" i="31"/>
  <c r="F12" i="31"/>
  <c r="E12" i="31"/>
  <c r="S11" i="30"/>
  <c r="R11" i="30"/>
  <c r="Q11" i="30"/>
  <c r="P11" i="30"/>
  <c r="O11" i="30"/>
  <c r="N11" i="30"/>
  <c r="J11" i="30"/>
  <c r="I11" i="30"/>
  <c r="H11" i="30"/>
  <c r="G11" i="30"/>
  <c r="F11" i="30"/>
  <c r="E11" i="30"/>
  <c r="K14" i="28"/>
  <c r="N19" i="19"/>
  <c r="M19" i="19"/>
  <c r="H19" i="19"/>
  <c r="G19" i="19"/>
  <c r="F19" i="19"/>
  <c r="H25" i="18"/>
  <c r="G25" i="18"/>
  <c r="F25" i="18"/>
  <c r="D23" i="3"/>
  <c r="C23" i="3"/>
  <c r="B23" i="3"/>
  <c r="D10" i="3"/>
  <c r="C10" i="3"/>
  <c r="B10" i="3"/>
  <c r="K64" i="23" l="1"/>
  <c r="M46" i="23"/>
  <c r="M58" i="23" s="1"/>
  <c r="I58" i="23"/>
  <c r="I65" i="23" s="1"/>
  <c r="M64" i="23"/>
  <c r="G58" i="23"/>
  <c r="G65" i="23" s="1"/>
  <c r="E58" i="23"/>
  <c r="E65" i="23" s="1"/>
  <c r="D65" i="23"/>
  <c r="N19" i="32"/>
  <c r="L13" i="32"/>
  <c r="N12" i="31"/>
  <c r="O12" i="31"/>
  <c r="K14" i="23"/>
  <c r="P12" i="31"/>
  <c r="K46" i="23"/>
  <c r="M19" i="32"/>
  <c r="C26" i="23"/>
  <c r="C34" i="23" s="1"/>
  <c r="K33" i="23"/>
  <c r="M33" i="23"/>
  <c r="L33" i="23"/>
  <c r="L46" i="23"/>
  <c r="L58" i="23" s="1"/>
  <c r="M52" i="23"/>
  <c r="K52" i="23"/>
  <c r="L19" i="32"/>
  <c r="N13" i="32"/>
  <c r="M13" i="32"/>
  <c r="L64" i="23"/>
  <c r="C58" i="23"/>
  <c r="C65" i="23" s="1"/>
  <c r="M18" i="23"/>
  <c r="K18" i="23"/>
  <c r="H58" i="23"/>
  <c r="H65" i="23" s="1"/>
  <c r="M14" i="23"/>
  <c r="F26" i="23"/>
  <c r="F34" i="23" s="1"/>
  <c r="B26" i="23"/>
  <c r="B34" i="23" s="1"/>
  <c r="F58" i="23"/>
  <c r="F65" i="23" s="1"/>
  <c r="J58" i="23"/>
  <c r="J65" i="23" s="1"/>
  <c r="G26" i="23"/>
  <c r="G34" i="23" s="1"/>
  <c r="L18" i="23"/>
  <c r="E26" i="23"/>
  <c r="E34" i="23" s="1"/>
  <c r="D26" i="23"/>
  <c r="D34" i="23" s="1"/>
  <c r="L14" i="23"/>
  <c r="D27" i="3"/>
  <c r="C27" i="3"/>
  <c r="B27" i="3"/>
  <c r="C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B34" i="11"/>
  <c r="K18" i="20"/>
  <c r="J18" i="20"/>
  <c r="I18" i="20"/>
  <c r="J17" i="22"/>
  <c r="I17" i="22"/>
  <c r="H17" i="22"/>
  <c r="E17" i="15"/>
  <c r="D17" i="15"/>
  <c r="C17" i="15"/>
  <c r="E39" i="14"/>
  <c r="D39" i="14"/>
  <c r="C23" i="14"/>
  <c r="C39" i="14" s="1"/>
  <c r="AK25" i="2"/>
  <c r="AJ25" i="2"/>
  <c r="AI25" i="2"/>
  <c r="M26" i="23" l="1"/>
  <c r="K58" i="23"/>
  <c r="K65" i="23" s="1"/>
  <c r="M65" i="23"/>
  <c r="M34" i="23"/>
  <c r="L26" i="23"/>
  <c r="K26" i="23"/>
  <c r="K34" i="23" s="1"/>
  <c r="L34" i="23"/>
  <c r="L65" i="23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C25" i="2" l="1"/>
  <c r="I21" i="16" l="1"/>
  <c r="F36" i="16"/>
  <c r="F18" i="16"/>
  <c r="F11" i="16"/>
  <c r="E36" i="16"/>
  <c r="E18" i="16"/>
  <c r="E11" i="16"/>
  <c r="C36" i="16"/>
  <c r="C18" i="16"/>
  <c r="C11" i="16"/>
  <c r="C64" i="16" l="1"/>
  <c r="F64" i="16"/>
  <c r="E64" i="16"/>
  <c r="I64" i="16"/>
  <c r="E21" i="37"/>
  <c r="E35" i="37" s="1"/>
</calcChain>
</file>

<file path=xl/sharedStrings.xml><?xml version="1.0" encoding="utf-8"?>
<sst xmlns="http://schemas.openxmlformats.org/spreadsheetml/2006/main" count="880" uniqueCount="517">
  <si>
    <t>MEGNEVEZÉS</t>
  </si>
  <si>
    <t>ÖSSZESEN:</t>
  </si>
  <si>
    <t>ÁTADOTT</t>
  </si>
  <si>
    <t>1. számú melléklet</t>
  </si>
  <si>
    <t>Dologi</t>
  </si>
  <si>
    <t>3. számú melléklet</t>
  </si>
  <si>
    <t>Személyi juttatások</t>
  </si>
  <si>
    <t>Összesen</t>
  </si>
  <si>
    <t>Dologi kiadások</t>
  </si>
  <si>
    <t>MŰKÖDÉSI KIADÁSOK</t>
  </si>
  <si>
    <t xml:space="preserve">MŰKÖDÉSRE ÁTADOTT PÉNZESZKÖZÖK ÉS TÁMOGATÁSÉRTÉKŰ MŰKÖDÉSI  KIADÁSOK </t>
  </si>
  <si>
    <t>MŰKÖDÉSRE ÁTADOTT PÉNZESZKÖZÖK:</t>
  </si>
  <si>
    <t>Összesen:</t>
  </si>
  <si>
    <t xml:space="preserve">                         2004. I. FÉLÉVI EGYSÉGES PÉNZALAP ÖSSZEVONT MÉRLEGE</t>
  </si>
  <si>
    <t>BEVÉTELEK</t>
  </si>
  <si>
    <t>KIADÁSOK</t>
  </si>
  <si>
    <t>Müködési kiadások</t>
  </si>
  <si>
    <t xml:space="preserve">       önkormányzatoknak</t>
  </si>
  <si>
    <t xml:space="preserve">       kistérségi társulásnak</t>
  </si>
  <si>
    <t>Működési célú pénzeszköz átadás</t>
  </si>
  <si>
    <t>Gépjárműadó</t>
  </si>
  <si>
    <t>Talajterhelési díj</t>
  </si>
  <si>
    <t>Kiegészítő gyermekvédelmi támogatás</t>
  </si>
  <si>
    <t>8. számú melléklet</t>
  </si>
  <si>
    <t>MŰKÖDÉSI BEVÉTEL</t>
  </si>
  <si>
    <t>átvett pe.</t>
  </si>
  <si>
    <t>Intézményi</t>
  </si>
  <si>
    <t>működési bev.</t>
  </si>
  <si>
    <t>Önkormányzatok</t>
  </si>
  <si>
    <t>Iparűzési adó állandó jelleggel</t>
  </si>
  <si>
    <t>ADÓ ÖSSZESEN:</t>
  </si>
  <si>
    <t>Lakosságszám 2008.01.01-én 827 fő</t>
  </si>
  <si>
    <t>Megnevezés</t>
  </si>
  <si>
    <t>adatok forintban</t>
  </si>
  <si>
    <t xml:space="preserve">4. számú melléklet </t>
  </si>
  <si>
    <t>költségv. Tám</t>
  </si>
  <si>
    <t>2. számú melléklet</t>
  </si>
  <si>
    <t>6. számú melléklet</t>
  </si>
  <si>
    <t>9. számú melléklet</t>
  </si>
  <si>
    <t>7. számú melléklet</t>
  </si>
  <si>
    <t>TÁMOGATÁSÉRTÉKŰ MŰKÖDÉSI BEVÉTEL:</t>
  </si>
  <si>
    <t xml:space="preserve"> - Közhatalmi bevétel</t>
  </si>
  <si>
    <t xml:space="preserve"> - Intézményi működési bevétel</t>
  </si>
  <si>
    <t xml:space="preserve"> - Támogatásértékű működési bevétel</t>
  </si>
  <si>
    <t xml:space="preserve"> - Önkormányzatok költségvetési támog.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</si>
  <si>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</si>
  <si>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</si>
  <si>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</si>
  <si>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</si>
  <si>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</si>
  <si>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Támogatásértékű működési kiadás</t>
  </si>
  <si>
    <t xml:space="preserve"> - Működési célú pe. átadás</t>
  </si>
  <si>
    <t xml:space="preserve"> - Ellátottak pénzbeli juttatása</t>
  </si>
  <si>
    <t xml:space="preserve"> - Beruházások, felújítások</t>
  </si>
  <si>
    <t>Pénzmaradvány</t>
  </si>
  <si>
    <t>HELYI ÖNKORMÁNYZATOK MŰKÖDÉSÉNEK ÁLTALÁNOS TÁMOGATÁSA</t>
  </si>
  <si>
    <t>Működési célú támogatásértékű kiadás</t>
  </si>
  <si>
    <t xml:space="preserve">   </t>
  </si>
  <si>
    <t xml:space="preserve">   - Működési célú pe. átadás non-profit szervnek</t>
  </si>
  <si>
    <t>MŰKÖDÉSI CÉLÚ TÁMOGATÁSÉRTÉKŰ KIADÁS:</t>
  </si>
  <si>
    <t xml:space="preserve"> - Pénzmaradvány</t>
  </si>
  <si>
    <t>RÖNÖK KÖZSÉG ÖNKORMÁNYZATA</t>
  </si>
  <si>
    <t>Önkormányzat működési célú költségv. támogatása</t>
  </si>
  <si>
    <t>Működési célú támogatásértékű bevétel</t>
  </si>
  <si>
    <t>Intézményi működési bevétel</t>
  </si>
  <si>
    <t>Közhatalmi bevételek</t>
  </si>
  <si>
    <t xml:space="preserve">      iparűzési adó</t>
  </si>
  <si>
    <t xml:space="preserve">      talajterhelési díj</t>
  </si>
  <si>
    <t>Szociális hozzájárulási adó, TB</t>
  </si>
  <si>
    <t>Dologi kiadások és egyéb folyó kiadások</t>
  </si>
  <si>
    <t>Társadalom és szociálpolitikai juttatás</t>
  </si>
  <si>
    <t>Beruházási kiadás</t>
  </si>
  <si>
    <t>Általános tartalék</t>
  </si>
  <si>
    <t>018030.Támogatási célú f.m.</t>
  </si>
  <si>
    <t>082091.Közművelődés</t>
  </si>
  <si>
    <t>066020.Város- és községgazd</t>
  </si>
  <si>
    <t>011130.Önkorm.ésönkorm.hiv</t>
  </si>
  <si>
    <t>104051.Gyermekvédelmi p.</t>
  </si>
  <si>
    <t>013350.Önkorm.vagyonnal v.g</t>
  </si>
  <si>
    <t>Költségvetési törvény 2., 3.  melléklete alapján</t>
  </si>
  <si>
    <t xml:space="preserve"> - Támogatásértékű működési bevétel fejezeti kezelésű előirányzat.</t>
  </si>
  <si>
    <t xml:space="preserve">    - Kistérség támogatása</t>
  </si>
  <si>
    <t xml:space="preserve">RÖNÖK KÖZSÉG ÖNKORMÁNYZAT </t>
  </si>
  <si>
    <t>MŰKÖDÉSRE ÁTVETT PÉNZESZKÖZ ÉS</t>
  </si>
  <si>
    <t xml:space="preserve">       TÁMOGATÁSÉRTÉKŰ MŰKÖDÉSI BEVÉTEL</t>
  </si>
  <si>
    <t>FELHALMOZÁSI BEVÉTEL, FELHALMOZÁSRA ÁTVETT PÉNZESZKÖZÖK</t>
  </si>
  <si>
    <t>Felhalmozási célú pénzeszköz átvétel, felhalmozási bevétel</t>
  </si>
  <si>
    <t>- felhalmozási célú pénzeszköz átvétel háztartásoktól</t>
  </si>
  <si>
    <t>- ingatlanértékesítés</t>
  </si>
  <si>
    <t>Kormányzati funkció kódok</t>
  </si>
  <si>
    <t>BEVÉTELEK KIEMELT ELŐIRÁNYZATONKÉNT, KORMÁNYZATI FUNKCIÓ KÓDONKÉNT</t>
  </si>
  <si>
    <t>045160.Közutak,hidak,al.üz.</t>
  </si>
  <si>
    <t>011130.Önkorm.és önkorm.hiv.</t>
  </si>
  <si>
    <t>013350.Önk-i vagyonnal való gaz</t>
  </si>
  <si>
    <t>064010.Közvilágítás</t>
  </si>
  <si>
    <t>066020.Város- és községgazd.</t>
  </si>
  <si>
    <t>091140.Óvodai nevelés</t>
  </si>
  <si>
    <t>107060.Egyéb szoc.pénzb.és te</t>
  </si>
  <si>
    <t>072111.Háziorvosi alapellátás</t>
  </si>
  <si>
    <t>106020.Lakásfenntartással,lakha</t>
  </si>
  <si>
    <t>104051.Gyermekvédelmi p.éster</t>
  </si>
  <si>
    <t>082044.Könyvtári szolgáltatások</t>
  </si>
  <si>
    <t>081030.Sportlétesítmények</t>
  </si>
  <si>
    <t>013320.Köztemető fenntartás</t>
  </si>
  <si>
    <t>107055.Falugondnoki szolgálat</t>
  </si>
  <si>
    <t>Ebből:</t>
  </si>
  <si>
    <t xml:space="preserve"> - helyi önkormányzatoknak</t>
  </si>
  <si>
    <t xml:space="preserve"> - kistérségi társulásoknak</t>
  </si>
  <si>
    <t xml:space="preserve"> - non-profit szerveknek</t>
  </si>
  <si>
    <t>MŰKÖDÉSI KÖLTSÉGVETÉS ÖSSZESEN:</t>
  </si>
  <si>
    <t>KIADÁSOK MINDÖSSZESEN:</t>
  </si>
  <si>
    <t>FELHALMOZÁS KÖLTSÉGVETÉS ÖSSZESEN:</t>
  </si>
  <si>
    <t>BEVÉTELEK MINDÖSSZESEN:</t>
  </si>
  <si>
    <t>Munkaadót terhelő járulékok és szoc.hozzájár.adó</t>
  </si>
  <si>
    <t>Társadalom- és szocpol.juttatás</t>
  </si>
  <si>
    <t>Támogatásértékű működési kiadás:</t>
  </si>
  <si>
    <t>Önkormányzatok működési célú támogatása</t>
  </si>
  <si>
    <t>Helyi iparűzési adó</t>
  </si>
  <si>
    <t>Támogatásértékű működési bevétel:</t>
  </si>
  <si>
    <t>Előző évi működési célú pénzmaradvány</t>
  </si>
  <si>
    <t>Felhalmozási célú pénzeszköz átadás ÁHT-n kív.</t>
  </si>
  <si>
    <t>FELHALMOZÁSI KIADÁSOK ÖSSZESEN:</t>
  </si>
  <si>
    <t>- fejezeti kezelésű előirányzat támogatása</t>
  </si>
  <si>
    <t>Ingatlanértékesítés</t>
  </si>
  <si>
    <r>
      <t xml:space="preserve">      </t>
    </r>
    <r>
      <rPr>
        <sz val="8"/>
        <color indexed="8"/>
        <rFont val="Arial CE"/>
        <charset val="238"/>
      </rPr>
      <t>Fejezeti kezelésű előirányzat támogatása</t>
    </r>
  </si>
  <si>
    <t>Államháztartáson belüli megelőlegezések</t>
  </si>
  <si>
    <t>Működési célú átvett pénzeszközök</t>
  </si>
  <si>
    <t xml:space="preserve">      civil szervezetektől</t>
  </si>
  <si>
    <t xml:space="preserve">       non-profit szervezeteknek (civil szerv.)</t>
  </si>
  <si>
    <t>Felújítási kiadások</t>
  </si>
  <si>
    <t>Államháztartáson belüli megel.visszafiz.</t>
  </si>
  <si>
    <t>Központi,irányító szervi támogatások foly.</t>
  </si>
  <si>
    <t>018010.Önkormányzatok elszám.</t>
  </si>
  <si>
    <t>107051.Szociális étkeztetés</t>
  </si>
  <si>
    <t>900020.Önkormfunkc.nem sorolható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</si>
  <si>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</si>
  <si>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</si>
  <si>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</si>
  <si>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</si>
  <si>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Felhalmozási célú önkormányzati támogatások</t>
  </si>
  <si>
    <t>- felhalmozási célú önkormányzati támogatás</t>
  </si>
  <si>
    <t xml:space="preserve"> - Működési célú átvett pénzeszköz civil szervezetektől</t>
  </si>
  <si>
    <t>MŰKÖDÉSI ÉS FELHALMOZÁSI CÉLÚ BEVÉTELEI ÉS KIADÁSAI MÉRLEGSZERŰEN</t>
  </si>
  <si>
    <t xml:space="preserve">MŰKÖDÉSI KIADÁSOK:              </t>
  </si>
  <si>
    <t xml:space="preserve"> - Államháztartáson belüli megelőlegezések</t>
  </si>
  <si>
    <t>- Államháztartáson belüli megel.visszaf.</t>
  </si>
  <si>
    <t>- Központi, irányító szervi támogatások</t>
  </si>
  <si>
    <t xml:space="preserve"> - Támogatásértékű felhalmozási kiadás</t>
  </si>
  <si>
    <t>Államháztartáson belüli megel. visszafizetése</t>
  </si>
  <si>
    <t>Központi, irányító szervi támogatás</t>
  </si>
  <si>
    <t>Felújítások, beruházás</t>
  </si>
  <si>
    <t>Tartózkodási idő utáni IFA</t>
  </si>
  <si>
    <t>Működési célú átvett pénzeszközök:</t>
  </si>
  <si>
    <t>- civil szervezetektől</t>
  </si>
  <si>
    <t xml:space="preserve">Államháztartáson belüli megelőlegezések </t>
  </si>
  <si>
    <t>Felhalmozási célú önkormányzati támogatás</t>
  </si>
  <si>
    <t>5.számú melléklet</t>
  </si>
  <si>
    <t>10. számú melléklet</t>
  </si>
  <si>
    <t>11. számú melléklet</t>
  </si>
  <si>
    <t xml:space="preserve">                     12.számú melléklet</t>
  </si>
  <si>
    <t>Alaptevékenység költségvetési bevételei</t>
  </si>
  <si>
    <t>Összeg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</si>
  <si>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</si>
  <si>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</si>
  <si>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</si>
  <si>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</si>
  <si>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</si>
  <si>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</si>
  <si>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</si>
  <si>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kötelezettségvállalással terhelt maradványa</t>
  </si>
  <si>
    <t xml:space="preserve">                       13. számú melléklet</t>
  </si>
  <si>
    <t>Előző időszak</t>
  </si>
  <si>
    <t>Tárgyi időszak</t>
  </si>
  <si>
    <t>Ingatlanok és kapcsolódó vagyoni értékű jogok</t>
  </si>
  <si>
    <t>Gépek, berendezések, felszerelések, járművek</t>
  </si>
  <si>
    <t>Beruházások, felújítások</t>
  </si>
  <si>
    <t>Tárgyi eszközök összesen</t>
  </si>
  <si>
    <t>Tartós részesedések</t>
  </si>
  <si>
    <t>Befektetett pénzügyi eszközök összesen</t>
  </si>
  <si>
    <t>Nemzeti vagyonba tartozó befektetett eszk.össz.</t>
  </si>
  <si>
    <t>Pénztárak, csekkek, betétkönyvek</t>
  </si>
  <si>
    <t>Forintszámlák</t>
  </si>
  <si>
    <t>Pénzeszközök összesen</t>
  </si>
  <si>
    <t>Költségvetési évben esedékes követelések közhat.bev.</t>
  </si>
  <si>
    <t>Költségvetési évben esedékes követelések össz.</t>
  </si>
  <si>
    <t>Költségvetési évet köv.es.köv.műk.célú tám.ÁHT-n b.</t>
  </si>
  <si>
    <t>Követelések összesen</t>
  </si>
  <si>
    <t>Egyéb sajátos eszközoldali elszámolások</t>
  </si>
  <si>
    <t>EESZKÖZÖK ÖSSZESEN</t>
  </si>
  <si>
    <t>Nemzeti vagyon induláskori értéke</t>
  </si>
  <si>
    <t>Egyéb eszközök induláskori értéke és változásai</t>
  </si>
  <si>
    <t>Felhalmozott eredmény</t>
  </si>
  <si>
    <t>Mérleg szerinti eredmény</t>
  </si>
  <si>
    <t>Saját tőke</t>
  </si>
  <si>
    <t>Költségvetési évben esedékes köt.ell.pénzb.juttatásaira</t>
  </si>
  <si>
    <t>Költségvetési évben esedékes köt.egyéb műk.célú kiad.</t>
  </si>
  <si>
    <t>Költségvetési évben esedékes kötelezettségek össz.</t>
  </si>
  <si>
    <t>Költségvetési évet követően esedékes köt.fin.kiadásokra</t>
  </si>
  <si>
    <t>Költségvetési évet követően esedékes kötelezettségek</t>
  </si>
  <si>
    <t>Kapott előlegek</t>
  </si>
  <si>
    <t>Más szervezetet megillető bevételek elszámolása</t>
  </si>
  <si>
    <t>Kötelezettségjellegű sajátos elszámolások</t>
  </si>
  <si>
    <t>Kötelezettségek összesen</t>
  </si>
  <si>
    <t>Költségek, ráfordítások passzív időbeli elhatárolása</t>
  </si>
  <si>
    <t>Passzív időbeli elhatárolások</t>
  </si>
  <si>
    <t>FORRÁSOK ÖSSZESEN</t>
  </si>
  <si>
    <t xml:space="preserve">                         14. számú melléklet</t>
  </si>
  <si>
    <t>Közhatalmi eredményszemléletű bevételek</t>
  </si>
  <si>
    <t>Eszközök és szolgáltatások értékesítése nettó eredményszemléletű bevételei</t>
  </si>
  <si>
    <t>Tevékenység nettó eredményszemléletű bevétele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</si>
  <si>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</si>
  <si>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</si>
  <si>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</si>
  <si>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</si>
  <si>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</si>
  <si>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</si>
  <si>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</si>
  <si>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Egyéb ráfordítások</t>
  </si>
  <si>
    <t>Tevékenységek eredménye</t>
  </si>
  <si>
    <t>Felhalmozási célú támogatások eredményszemléletű bevételei</t>
  </si>
  <si>
    <t>15. számú melléklet</t>
  </si>
  <si>
    <t>Adatok ezer Ft-ban</t>
  </si>
  <si>
    <t>Immateriális</t>
  </si>
  <si>
    <t xml:space="preserve">Ingatlanok bruttó </t>
  </si>
  <si>
    <t>Gépek,berendezések</t>
  </si>
  <si>
    <t>Részesedések</t>
  </si>
  <si>
    <t>ÉCS</t>
  </si>
  <si>
    <t>Nettó érték</t>
  </si>
  <si>
    <t>javak bruttó értéke</t>
  </si>
  <si>
    <t>értéke</t>
  </si>
  <si>
    <t>bruttó értéke</t>
  </si>
  <si>
    <t>Törzsvagyon ebből:</t>
  </si>
  <si>
    <t>Földterület korl.forg.képes</t>
  </si>
  <si>
    <t>Egyéb telkek f.képes</t>
  </si>
  <si>
    <t>Gépek,ber.f.(korl.f.k)</t>
  </si>
  <si>
    <t>Járművek (korl.forg.képes)</t>
  </si>
  <si>
    <t>Tartós részesedés(korl.f.k)</t>
  </si>
  <si>
    <t>16. számú melléklet</t>
  </si>
  <si>
    <t>RÖNÖK KÖZSÉG ÖNKORMÁNYZAT</t>
  </si>
  <si>
    <t>01.</t>
  </si>
  <si>
    <t xml:space="preserve"> - Forintban vezetett költségvetési pénzforgalmi számlák egyenlege </t>
  </si>
  <si>
    <t>02.</t>
  </si>
  <si>
    <t xml:space="preserve"> - Devizabetét számlák egyenlege</t>
  </si>
  <si>
    <t>03.</t>
  </si>
  <si>
    <t xml:space="preserve"> - Forintpénztárak és betétkönyvek egyenlege</t>
  </si>
  <si>
    <t>04.</t>
  </si>
  <si>
    <t xml:space="preserve"> - Valutapénztárak egyenlege</t>
  </si>
  <si>
    <t>05.</t>
  </si>
  <si>
    <t>Pénzkészlet összesen (01+02+03+04)</t>
  </si>
  <si>
    <t>06.</t>
  </si>
  <si>
    <t>BEVÉTELEK (+)</t>
  </si>
  <si>
    <t>07.</t>
  </si>
  <si>
    <t>KIADÁSOK (-)</t>
  </si>
  <si>
    <t>08.</t>
  </si>
  <si>
    <t>09.</t>
  </si>
  <si>
    <t>10.</t>
  </si>
  <si>
    <t>11.</t>
  </si>
  <si>
    <t>12.</t>
  </si>
  <si>
    <t>Pénzkészlet összesen (08+09+10+11)(12=05+06-07)</t>
  </si>
  <si>
    <t>RÖNÖKI KEREKERDŐ ÓVODA</t>
  </si>
  <si>
    <t>COFOG KÓD, MEGNEVEZÉS</t>
  </si>
  <si>
    <t xml:space="preserve">Irányító szervtől kapott tám. </t>
  </si>
  <si>
    <t>091140. Óvodai nevelés</t>
  </si>
  <si>
    <t>Cofog kód,megnevezés</t>
  </si>
  <si>
    <t xml:space="preserve">        Működési kiadások</t>
  </si>
  <si>
    <t xml:space="preserve">        Szocho</t>
  </si>
  <si>
    <t xml:space="preserve">   Dologi kiadások</t>
  </si>
  <si>
    <t>Összes kiadás</t>
  </si>
  <si>
    <t>Létszám</t>
  </si>
  <si>
    <t xml:space="preserve">                  megosztása feladatonként</t>
  </si>
  <si>
    <t>Kötelező feladat</t>
  </si>
  <si>
    <t>Önként váll.feladat</t>
  </si>
  <si>
    <t>Államig.feladat</t>
  </si>
  <si>
    <t>Szocho</t>
  </si>
  <si>
    <t>Kiadások összesen</t>
  </si>
  <si>
    <t>Intézményi műk.bev.</t>
  </si>
  <si>
    <t>Irányító szervtől k.tám.</t>
  </si>
  <si>
    <t>Bevételek összesen</t>
  </si>
  <si>
    <t>Kerekerdő Óvoda Rönök</t>
  </si>
  <si>
    <t>Irányító szervtől kapott támogatás</t>
  </si>
  <si>
    <t>Szociális hozzájárulási adó</t>
  </si>
  <si>
    <t>Működési bevételek összesen</t>
  </si>
  <si>
    <t>Működési kiadások összesen</t>
  </si>
  <si>
    <t>17. számú melléklet</t>
  </si>
  <si>
    <t>18.sz. melléklet</t>
  </si>
  <si>
    <t>19.sz. melléklet</t>
  </si>
  <si>
    <t>091110. Óvodai ellátás szakmai</t>
  </si>
  <si>
    <t>20. számú melléklet</t>
  </si>
  <si>
    <t>21. számú melléklet</t>
  </si>
  <si>
    <t xml:space="preserve">               22. számú melléklet</t>
  </si>
  <si>
    <t>23. számú melléklet</t>
  </si>
  <si>
    <t xml:space="preserve">Előző időszak </t>
  </si>
  <si>
    <t>Tárgyidőszak</t>
  </si>
  <si>
    <t>Pénzeszközök</t>
  </si>
  <si>
    <t>ESZKÖZÖK ÖSSZESEN</t>
  </si>
  <si>
    <t xml:space="preserve">                       24. számú melléklet</t>
  </si>
  <si>
    <t>Eszközök és szolgáltatások értékesítése nettó eredm.bevételei</t>
  </si>
  <si>
    <t>Központi működési célú tám.eredményszemléletű bevételei</t>
  </si>
  <si>
    <t>Egyéb eredményszemléletű bevételek</t>
  </si>
  <si>
    <t>018030.Támogatási célú fin.műv.</t>
  </si>
  <si>
    <t>047410.Ár- és belvízvédelem</t>
  </si>
  <si>
    <t>051030.Nem veszélyes hulladék sz.</t>
  </si>
  <si>
    <t>084031.Civil szervezetek támogatása</t>
  </si>
  <si>
    <t>018010.Támogatások elszám közp.ktg</t>
  </si>
  <si>
    <t>ER</t>
  </si>
  <si>
    <t>MÓD</t>
  </si>
  <si>
    <t>TÉNY</t>
  </si>
  <si>
    <t>Felújítás összesen:</t>
  </si>
  <si>
    <t>Beruházások összesen:</t>
  </si>
  <si>
    <t xml:space="preserve">                9.1. számú melléklet</t>
  </si>
  <si>
    <t xml:space="preserve">      gépjárműadó</t>
  </si>
  <si>
    <t xml:space="preserve">      tartózkodási idő utáni idegenforgalmi adó</t>
  </si>
  <si>
    <t xml:space="preserve">      egyéb közhatalmi bevétel</t>
  </si>
  <si>
    <t xml:space="preserve">      Elkülönített állami pénzalapoktól</t>
  </si>
  <si>
    <t>Működési célú visszatérítendő támogatások ÁHT-n kív</t>
  </si>
  <si>
    <t xml:space="preserve">      háztartásoktól</t>
  </si>
  <si>
    <t>Felhalmozási célú átvett pénzeszköz</t>
  </si>
  <si>
    <t>felhalmozási célú önkormányzati támogatások</t>
  </si>
  <si>
    <t xml:space="preserve">Pénzmaradvány </t>
  </si>
  <si>
    <t xml:space="preserve">      működési</t>
  </si>
  <si>
    <t xml:space="preserve">      felhalmozási</t>
  </si>
  <si>
    <t>Helyi önkormányzatok előző évről szármb</t>
  </si>
  <si>
    <t>Működési célú költségvetési támogatások és kiegészítő támogatások</t>
  </si>
  <si>
    <t>-  civil szervezetektől</t>
  </si>
  <si>
    <t xml:space="preserve"> - Támogatásértékű működési bevétel elkülönített állami pénzalapoktól</t>
  </si>
  <si>
    <t>-  Támogatáslértékű működési bevétel központi kez.előirányzattól</t>
  </si>
  <si>
    <t>- Működési célú visszatér.tám.ÁHT-n kív.</t>
  </si>
  <si>
    <t xml:space="preserve">- felhalmozási célú önkorm. Támogatás   </t>
  </si>
  <si>
    <t>- Működési célú átvett pénzeszköz ÁHT-n k.</t>
  </si>
  <si>
    <t>pénzmaradvány</t>
  </si>
  <si>
    <t>-Helyi önkorm.előző évről szárm.befiz.</t>
  </si>
  <si>
    <t>- felhalm.célú visszatér.tám.ÁHT-n k.</t>
  </si>
  <si>
    <t>Helyi önkorm.előző évről szárm.befiz.</t>
  </si>
  <si>
    <t>- Közhasznú Egyesület</t>
  </si>
  <si>
    <t>- egyéb vállalkozás</t>
  </si>
  <si>
    <t>Felhalmozási célú visszatér.tám.ÁHT-n k.</t>
  </si>
  <si>
    <t>Egyéb közhatalmi bevétel</t>
  </si>
  <si>
    <t>- elkülönített állami pénzalapoktól</t>
  </si>
  <si>
    <t>- közpönti kezelési előirányzattól</t>
  </si>
  <si>
    <t>Működési célú visszatér.tám.ÁHT-n kív.</t>
  </si>
  <si>
    <t>- háztartásoktól</t>
  </si>
  <si>
    <t>Alaptevékenység szabad maradványa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</si>
  <si>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</si>
  <si>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</si>
  <si>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</si>
  <si>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Értékcsökkenési leírás</t>
  </si>
  <si>
    <t>Pénzügyi műveletek ráfordításai</t>
  </si>
  <si>
    <t>Pénzügyi műveletek eredménye</t>
  </si>
  <si>
    <t>096015. Óvodai intézményi étkeztetés</t>
  </si>
  <si>
    <t>091120.Sajátos nevelésű ig.gyerm.</t>
  </si>
  <si>
    <t xml:space="preserve">ÁHT-n belüli </t>
  </si>
  <si>
    <t>041233.Hosszabb időtart.közfogl.</t>
  </si>
  <si>
    <t xml:space="preserve">Felhalm.célú </t>
  </si>
  <si>
    <t>Egyéb műk.célú átv.</t>
  </si>
  <si>
    <t>p.eszk. ÁHT-n kív.</t>
  </si>
  <si>
    <t>041233.Hosszabb időtatamú közfogl.</t>
  </si>
  <si>
    <t>052010.Szennyvízgazd.ig.</t>
  </si>
  <si>
    <t>.tám.ÁHT-n bel.</t>
  </si>
  <si>
    <t>013320.köztemető</t>
  </si>
  <si>
    <t>064010.közvilágítás</t>
  </si>
  <si>
    <t>Elszámolásból származó bevételek</t>
  </si>
  <si>
    <t>Önkormányzatok működési támogatása összesen</t>
  </si>
  <si>
    <t>Tart.idő utáni IFA</t>
  </si>
  <si>
    <t>egyéb közhatalmi bevétel</t>
  </si>
  <si>
    <t>- felhalmozási célú p.átvétel társulástól</t>
  </si>
  <si>
    <t>- Támogatás értékű működési bevétel társulástól</t>
  </si>
  <si>
    <t>062020.Településfejlesztési projektek</t>
  </si>
  <si>
    <t>104037. Intézményen kívüli gyerm.</t>
  </si>
  <si>
    <t>köztemetés</t>
  </si>
  <si>
    <t>- felhalmozási célú visszatér,t.ÁHT-n b</t>
  </si>
  <si>
    <t xml:space="preserve"> - Felhalm.célú .tám.ÁHT-n b</t>
  </si>
  <si>
    <t>Felhalmozási célú .tám.ÁHT_n b.</t>
  </si>
  <si>
    <t>Önkormányzatok felhalmozási támogatása</t>
  </si>
  <si>
    <t>- társulástól</t>
  </si>
  <si>
    <t>Tevékenység egyéb nettó eredményszemléletű bevételei</t>
  </si>
  <si>
    <t>Egyéb kapott kamatok és kamatjellegű erdményszemléletű bevételek</t>
  </si>
  <si>
    <t>Pénzügyi műveletek eredményszemléletű bevételei</t>
  </si>
  <si>
    <t>Fizetendő kamatok és kamatjellegű ráfordítások</t>
  </si>
  <si>
    <t>összes bevétel</t>
  </si>
  <si>
    <t>Felhalmozási kiadások</t>
  </si>
  <si>
    <t>Felhalmozási bevételek</t>
  </si>
  <si>
    <t>Kkülönféle egyéb eredményszemléletű bevételek</t>
  </si>
  <si>
    <t>Egyéb kapott kamatok és kamatjellegű eredményszemléletű bev.</t>
  </si>
  <si>
    <t xml:space="preserve">ER       </t>
  </si>
  <si>
    <t xml:space="preserve">  MÓD </t>
  </si>
  <si>
    <t xml:space="preserve">ER      </t>
  </si>
  <si>
    <t>E</t>
  </si>
  <si>
    <t>M</t>
  </si>
  <si>
    <t>T</t>
  </si>
  <si>
    <t>Összes bevétel</t>
  </si>
  <si>
    <t>megel.</t>
  </si>
  <si>
    <t>091140.Óvoda működtetés</t>
  </si>
  <si>
    <t>Felhalm.</t>
  </si>
  <si>
    <t>Ingatlan értékesí</t>
  </si>
  <si>
    <t>Közhatalmi bev.</t>
  </si>
  <si>
    <t>Tám.ért.műk.bev.</t>
  </si>
  <si>
    <t>adatok ezer Ft-ban</t>
  </si>
  <si>
    <t xml:space="preserve">FELHALMOZÁSI KIADÁSOK                                                           </t>
  </si>
  <si>
    <t>Beruházások,felújítás</t>
  </si>
  <si>
    <t>Felhalm.p.átad.ÁHT-n bel.</t>
  </si>
  <si>
    <t>Felhalm.p.átad.ÁHT-n kív.</t>
  </si>
  <si>
    <t>Munkaadót terh. járulékok</t>
  </si>
  <si>
    <t>Műk.p.átad-ÁHT-n b.</t>
  </si>
  <si>
    <t>Műk.p.átad.ÁHT-n k.</t>
  </si>
  <si>
    <t>Előző év. szárm.befiz.</t>
  </si>
  <si>
    <t>ÖSSZESEN</t>
  </si>
  <si>
    <t xml:space="preserve">MŰKÖDÉSI BEVÉTELEK:                  </t>
  </si>
  <si>
    <t>Önként vállalt feladat</t>
  </si>
  <si>
    <t>Államigazgatási feladat</t>
  </si>
  <si>
    <t>094260.Hallgatói és tanulói ösztöndíjak</t>
  </si>
  <si>
    <t xml:space="preserve">   '- Működési célú pénzeszköz átadás háztartásoknak</t>
  </si>
  <si>
    <t xml:space="preserve">             - Közhasznú Egyesület támogatása</t>
  </si>
  <si>
    <t xml:space="preserve">    - Helyi önkormányzat támogatása(védőnő,orvosi ügyelet,KÖHI)</t>
  </si>
  <si>
    <t xml:space="preserve">       háztartásoknak</t>
  </si>
  <si>
    <t>első lakáshozjutók támogatása</t>
  </si>
  <si>
    <t>temetési segély</t>
  </si>
  <si>
    <t>lakásfenntartási támogatás termész.</t>
  </si>
  <si>
    <t xml:space="preserve"> - Általános tartalék</t>
  </si>
  <si>
    <t>Általános taralék</t>
  </si>
  <si>
    <t>- háztartásoknak</t>
  </si>
  <si>
    <t>Szellemi termékek</t>
  </si>
  <si>
    <t>Immateriális javak</t>
  </si>
  <si>
    <t>Szellemi termék forg.kép.</t>
  </si>
  <si>
    <t>Beruházások br</t>
  </si>
  <si>
    <t>Pénztárak</t>
  </si>
  <si>
    <t>Költségvetési évben keletkezett kötelezettségek</t>
  </si>
  <si>
    <t>Kötelezettségek</t>
  </si>
  <si>
    <t>PÉNZESZKÖZÖK VÁLTOZÁSA 2018. ÉVBEN</t>
  </si>
  <si>
    <t>Pénzkészlet tárgyidőszak elején 2018.01.01.</t>
  </si>
  <si>
    <t>Pénzkészlet tárgyidőszak végén 2018.12.31.</t>
  </si>
  <si>
    <t>KIMUTATÁS A KEREKERDŐ ÓVODÁHOZ TARTOZÓ  2018. ÉVI BEVÉTELEKRŐL</t>
  </si>
  <si>
    <t>Állami támogatás</t>
  </si>
  <si>
    <t xml:space="preserve">KIMUTATÁS A KEREKERDŐ ÓVODÁHOZ TARTOZÓ 2018. ÉVI KIADÁSOKRÓL </t>
  </si>
  <si>
    <t>Kerekerdő Óvoda Rönök 2018. évi bevételeinek és kiadásainak</t>
  </si>
  <si>
    <t xml:space="preserve">               2018. évi pénzforgalmi mérleg</t>
  </si>
  <si>
    <t>Rönöki Kerekerdő Óvoda 2018. évi maradványkimutatása</t>
  </si>
  <si>
    <t>Rönöki Kerekerdő Óvoda 2018. évi mérlege</t>
  </si>
  <si>
    <t>Rönöki Kerekerdő Óvoda 2018. évi eredménykimutatása</t>
  </si>
  <si>
    <t>Felhalmozási c.p.átvétel  ÁHT-n b</t>
  </si>
  <si>
    <t xml:space="preserve">      fejezettől</t>
  </si>
  <si>
    <t xml:space="preserve">       KÖHI</t>
  </si>
  <si>
    <t>Felhalmozási c.p.átadás ÁHT-n belülre</t>
  </si>
  <si>
    <t xml:space="preserve">      Kistérségnek</t>
  </si>
  <si>
    <t>2018. ÉVI PÉNZFORGALMI  MÉRLEG</t>
  </si>
  <si>
    <t xml:space="preserve">2018. ÉVI  KÖZPONTI KÖLTSÉGVETÉSI TÁMOGATÁSOK </t>
  </si>
  <si>
    <t>AZ ÖNKORMÁNYZAT 2018. ÉVI ADÓBEVÉTELEI</t>
  </si>
  <si>
    <t xml:space="preserve">      Helyi önkormányzatok és ktgvetési szervei</t>
  </si>
  <si>
    <t>2018. ÉV</t>
  </si>
  <si>
    <t>- felhalmozási célú p.átv.fejezettől</t>
  </si>
  <si>
    <t xml:space="preserve"> - Támogatásértékű működési bevétel önkormányzattól</t>
  </si>
  <si>
    <t>2018. év</t>
  </si>
  <si>
    <t>2018. ÉVBEN</t>
  </si>
  <si>
    <t>ELLÁTOTTAK PÉNZBELI JUTTATÁSA 2018. ÉVBEN</t>
  </si>
  <si>
    <t>települési támogatás természetbeli</t>
  </si>
  <si>
    <t>települési támogatás pénzbeli</t>
  </si>
  <si>
    <t xml:space="preserve"> - felhal.célú p.átv.ÁHT-n bel.</t>
  </si>
  <si>
    <t>Rönök Község Önkormányzat 2018. évi maradványkimutatása</t>
  </si>
  <si>
    <t>Kimutatás az önkormányzat 2018. évi mérlegéről</t>
  </si>
  <si>
    <t>Követelés jellegű sajátos elszámolások</t>
  </si>
  <si>
    <t>Rönök Önkormányzat 2018. évi eredménykimutatása</t>
  </si>
  <si>
    <t>KIMUTATÁS AZ ÖNKORMÁNYZAT 2018. ÉVI VAGYONÁRÓL</t>
  </si>
  <si>
    <t>Kiz.nemz.vagy.tart.termőföld</t>
  </si>
  <si>
    <t>Üzl.forg.képes termőföld</t>
  </si>
  <si>
    <t>Üzl.f.képes lakótelek</t>
  </si>
  <si>
    <t>Üzl.f.képes egyéb c.telkek</t>
  </si>
  <si>
    <t>Üzl.f.képes lakóépületek</t>
  </si>
  <si>
    <t>Korl.f.képes egyéb épületek</t>
  </si>
  <si>
    <t>Korl.f.képes ültetvények</t>
  </si>
  <si>
    <t>Üzl.f.képes ültetvények</t>
  </si>
  <si>
    <t>Üzleti f.képes erdők</t>
  </si>
  <si>
    <t>Kiz.nemz.v.t.egyéb építm.</t>
  </si>
  <si>
    <t>Korl.f.képes kül.egyéb építm.</t>
  </si>
  <si>
    <t>Üzl.f.képes kül.e.építmények</t>
  </si>
  <si>
    <t>Üzemeltetésre adott e.építm.</t>
  </si>
  <si>
    <t>Üzemeltetésre adott termőföld</t>
  </si>
  <si>
    <t>Korl.f.képes egyéb c.telkek</t>
  </si>
  <si>
    <t>Az önkormányzat beruházási és felújítási kiadásai címenként 2018. évben</t>
  </si>
  <si>
    <t xml:space="preserve">   - templom felújítás (térítésmentes átadás)</t>
  </si>
  <si>
    <t xml:space="preserve">   - orvosi rendelő felújítás</t>
  </si>
  <si>
    <t xml:space="preserve">   - garázs tervdokumentáció</t>
  </si>
  <si>
    <t xml:space="preserve">   - utak felújítása</t>
  </si>
  <si>
    <t xml:space="preserve">   - kultúrház felső épület</t>
  </si>
  <si>
    <t xml:space="preserve">    - könyvtár fejlesztése</t>
  </si>
  <si>
    <t xml:space="preserve">    - sportpálya földmunkái </t>
  </si>
  <si>
    <t xml:space="preserve">    - interaktív pihenőpark</t>
  </si>
  <si>
    <t xml:space="preserve">    - sportpark</t>
  </si>
  <si>
    <t xml:space="preserve">    - pálya kerítés</t>
  </si>
  <si>
    <t xml:space="preserve">    - sportpálya, kapu</t>
  </si>
  <si>
    <t xml:space="preserve">    - kultúrnál kemence</t>
  </si>
  <si>
    <t xml:space="preserve">    - kisértékű tárgyi eszköz beszerzések</t>
  </si>
  <si>
    <t>- szúrófűrész</t>
  </si>
  <si>
    <t>- kávéfőző, vasaló</t>
  </si>
  <si>
    <t>- vízmelegítő</t>
  </si>
  <si>
    <t>Rönök Község Önkormányzat 2018. évi működési, fejlesztési kiadásai</t>
  </si>
  <si>
    <t xml:space="preserve">084040.Egyházak közösségi és hitéleti </t>
  </si>
  <si>
    <t>074031.Család és nővédelmi</t>
  </si>
  <si>
    <t xml:space="preserve">  - KÖHI</t>
  </si>
  <si>
    <t xml:space="preserve"> - helyi önkormányzattól</t>
  </si>
  <si>
    <t>BEVÉTELEINEK ÉS KIADÁSAINAK MEGOSZTÁSA FELADATONKÉNT 2018. ÉVBEN</t>
  </si>
  <si>
    <t>9.2.. számú melléklet</t>
  </si>
  <si>
    <t>Támogatásértékű felhalmiozási kiadás és felhalmozási pénzeszköz átadás</t>
  </si>
  <si>
    <t>FELHALMOZÁSRA ÁTADOTT PÉNZESZKÖZÖK:</t>
  </si>
  <si>
    <t>FELHALMOZÁSI CÉLÚ TÁMOGATÁSÉRTÉKŰ KIADÁS:</t>
  </si>
  <si>
    <t xml:space="preserve">    - Kistérség támogatása (autóvásárlás)</t>
  </si>
  <si>
    <t xml:space="preserve">   - Felhalmozási célú pe. átadás non-profit szervnek</t>
  </si>
  <si>
    <t xml:space="preserve">   '- Felhalmozási célú pénzeszköz átadás háztartásoknak</t>
  </si>
  <si>
    <t>096015. Óvodai intézményi étk.</t>
  </si>
  <si>
    <t>018030. Támogatási célú fin.műv.</t>
  </si>
  <si>
    <t>25. számú melléklet</t>
  </si>
  <si>
    <t>Rönök Község Önkormányzatának 2018. évi közvetett támogatásai</t>
  </si>
  <si>
    <t>Jogcím</t>
  </si>
  <si>
    <t>Mentesség</t>
  </si>
  <si>
    <t>Kedvezmény</t>
  </si>
  <si>
    <t>Finanszírozási kiad.</t>
  </si>
  <si>
    <t>Tartalék</t>
  </si>
  <si>
    <t>Ellátottak pénzb.jutt.</t>
  </si>
  <si>
    <t>Önkorm.felh.t.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</si>
</sst>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color indexed="8"/>
      <name val="Arial CE"/>
      <charset val="238"/>
    </font>
    <font>
      <sz val="14"/>
      <color indexed="8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  <font>
      <sz val="12"/>
      <name val="Arial CE"/>
      <charset val="238"/>
    </font>
    <font>
      <b/>
      <i/>
      <sz val="12"/>
      <name val="Arial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b/>
      <sz val="10"/>
      <color indexed="8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b/>
      <sz val="10"/>
      <color theme="1"/>
      <name val="Arial CE"/>
      <charset val="238"/>
    </font>
    <font>
      <b/>
      <sz val="8"/>
      <name val="Arial CE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164" fontId="35" fillId="0" borderId="0" applyFont="0" applyFill="0" applyBorder="0" applyAlignment="0" applyProtection="0"/>
  </cellStyleXfs>
  <cellXfs count="79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/>
    <xf numFmtId="0" fontId="2" fillId="0" borderId="3" xfId="0" applyFont="1" applyBorder="1"/>
    <xf numFmtId="0" fontId="2" fillId="0" borderId="0" xfId="0" applyFont="1" applyBorder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5" fillId="0" borderId="5" xfId="0" applyFont="1" applyBorder="1"/>
    <xf numFmtId="0" fontId="5" fillId="0" borderId="6" xfId="0" applyFont="1" applyBorder="1"/>
    <xf numFmtId="0" fontId="9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4" xfId="0" applyBorder="1" applyAlignment="1">
      <alignment horizontal="right"/>
    </xf>
    <xf numFmtId="0" fontId="12" fillId="0" borderId="3" xfId="0" applyFont="1" applyBorder="1"/>
    <xf numFmtId="0" fontId="12" fillId="0" borderId="2" xfId="0" applyFont="1" applyBorder="1"/>
    <xf numFmtId="0" fontId="12" fillId="0" borderId="13" xfId="0" applyFont="1" applyBorder="1"/>
    <xf numFmtId="0" fontId="11" fillId="0" borderId="1" xfId="0" applyFont="1" applyBorder="1"/>
    <xf numFmtId="0" fontId="12" fillId="0" borderId="0" xfId="0" applyFont="1" applyBorder="1"/>
    <xf numFmtId="0" fontId="11" fillId="0" borderId="1" xfId="0" applyFont="1" applyBorder="1" applyAlignment="1">
      <alignment horizontal="center"/>
    </xf>
    <xf numFmtId="0" fontId="12" fillId="0" borderId="14" xfId="0" applyFont="1" applyBorder="1"/>
    <xf numFmtId="0" fontId="13" fillId="0" borderId="0" xfId="0" applyFont="1"/>
    <xf numFmtId="0" fontId="14" fillId="0" borderId="0" xfId="0" applyFont="1"/>
    <xf numFmtId="0" fontId="15" fillId="0" borderId="17" xfId="0" applyFont="1" applyBorder="1"/>
    <xf numFmtId="1" fontId="15" fillId="2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/>
    <xf numFmtId="0" fontId="19" fillId="2" borderId="18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1" fillId="2" borderId="15" xfId="0" applyFont="1" applyFill="1" applyBorder="1"/>
    <xf numFmtId="0" fontId="17" fillId="0" borderId="13" xfId="0" applyFont="1" applyBorder="1"/>
    <xf numFmtId="0" fontId="10" fillId="0" borderId="0" xfId="0" applyFont="1"/>
    <xf numFmtId="0" fontId="10" fillId="0" borderId="18" xfId="0" applyFont="1" applyBorder="1"/>
    <xf numFmtId="0" fontId="10" fillId="0" borderId="6" xfId="0" applyFont="1" applyBorder="1"/>
    <xf numFmtId="0" fontId="10" fillId="0" borderId="8" xfId="0" applyFont="1" applyBorder="1"/>
    <xf numFmtId="0" fontId="5" fillId="0" borderId="13" xfId="0" applyFont="1" applyBorder="1"/>
    <xf numFmtId="0" fontId="10" fillId="0" borderId="5" xfId="0" applyFont="1" applyBorder="1"/>
    <xf numFmtId="0" fontId="17" fillId="0" borderId="0" xfId="0" applyFont="1"/>
    <xf numFmtId="0" fontId="18" fillId="0" borderId="21" xfId="0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/>
    <xf numFmtId="0" fontId="11" fillId="0" borderId="23" xfId="0" applyFont="1" applyBorder="1"/>
    <xf numFmtId="0" fontId="22" fillId="0" borderId="23" xfId="0" applyFont="1" applyBorder="1"/>
    <xf numFmtId="0" fontId="11" fillId="0" borderId="0" xfId="0" applyFont="1"/>
    <xf numFmtId="0" fontId="11" fillId="0" borderId="12" xfId="0" applyFont="1" applyBorder="1" applyAlignment="1">
      <alignment horizontal="center"/>
    </xf>
    <xf numFmtId="0" fontId="12" fillId="0" borderId="4" xfId="0" applyFont="1" applyBorder="1"/>
    <xf numFmtId="0" fontId="10" fillId="0" borderId="0" xfId="0" applyFont="1" applyAlignment="1">
      <alignment horizontal="center"/>
    </xf>
    <xf numFmtId="0" fontId="10" fillId="0" borderId="25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7" xfId="0" applyFont="1" applyBorder="1"/>
    <xf numFmtId="0" fontId="10" fillId="0" borderId="28" xfId="0" applyFont="1" applyBorder="1"/>
    <xf numFmtId="0" fontId="10" fillId="0" borderId="4" xfId="0" applyFont="1" applyBorder="1"/>
    <xf numFmtId="0" fontId="10" fillId="0" borderId="0" xfId="0" applyFont="1" applyBorder="1"/>
    <xf numFmtId="0" fontId="0" fillId="0" borderId="11" xfId="0" applyBorder="1"/>
    <xf numFmtId="0" fontId="10" fillId="0" borderId="10" xfId="0" quotePrefix="1" applyFont="1" applyBorder="1"/>
    <xf numFmtId="0" fontId="12" fillId="0" borderId="11" xfId="0" applyFont="1" applyBorder="1"/>
    <xf numFmtId="0" fontId="5" fillId="0" borderId="30" xfId="0" applyFont="1" applyBorder="1" applyAlignment="1">
      <alignment horizontal="center"/>
    </xf>
    <xf numFmtId="0" fontId="5" fillId="0" borderId="31" xfId="0" applyFont="1" applyBorder="1"/>
    <xf numFmtId="0" fontId="12" fillId="0" borderId="32" xfId="0" applyFont="1" applyBorder="1"/>
    <xf numFmtId="0" fontId="18" fillId="0" borderId="33" xfId="0" applyFont="1" applyBorder="1" applyAlignment="1">
      <alignment horizontal="center"/>
    </xf>
    <xf numFmtId="0" fontId="12" fillId="0" borderId="34" xfId="0" applyFont="1" applyBorder="1"/>
    <xf numFmtId="0" fontId="12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37" xfId="0" applyFont="1" applyBorder="1"/>
    <xf numFmtId="0" fontId="12" fillId="0" borderId="38" xfId="0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18" fontId="12" fillId="0" borderId="37" xfId="0" applyNumberFormat="1" applyFont="1" applyBorder="1"/>
    <xf numFmtId="14" fontId="12" fillId="0" borderId="37" xfId="0" applyNumberFormat="1" applyFont="1" applyBorder="1"/>
    <xf numFmtId="1" fontId="12" fillId="0" borderId="37" xfId="0" applyNumberFormat="1" applyFont="1" applyBorder="1"/>
    <xf numFmtId="0" fontId="17" fillId="0" borderId="5" xfId="0" applyFont="1" applyBorder="1" applyAlignment="1"/>
    <xf numFmtId="0" fontId="17" fillId="0" borderId="37" xfId="0" applyFont="1" applyBorder="1"/>
    <xf numFmtId="3" fontId="22" fillId="0" borderId="38" xfId="0" applyNumberFormat="1" applyFont="1" applyBorder="1" applyAlignment="1">
      <alignment horizontal="right"/>
    </xf>
    <xf numFmtId="0" fontId="11" fillId="0" borderId="37" xfId="0" applyFont="1" applyBorder="1"/>
    <xf numFmtId="0" fontId="11" fillId="0" borderId="40" xfId="0" applyFont="1" applyBorder="1"/>
    <xf numFmtId="0" fontId="23" fillId="0" borderId="0" xfId="0" applyFont="1"/>
    <xf numFmtId="0" fontId="24" fillId="2" borderId="15" xfId="0" applyFont="1" applyFill="1" applyBorder="1"/>
    <xf numFmtId="0" fontId="25" fillId="2" borderId="15" xfId="0" applyFont="1" applyFill="1" applyBorder="1"/>
    <xf numFmtId="0" fontId="24" fillId="2" borderId="16" xfId="0" applyFont="1" applyFill="1" applyBorder="1"/>
    <xf numFmtId="0" fontId="24" fillId="2" borderId="42" xfId="0" applyFont="1" applyFill="1" applyBorder="1"/>
    <xf numFmtId="0" fontId="24" fillId="2" borderId="17" xfId="0" applyFont="1" applyFill="1" applyBorder="1"/>
    <xf numFmtId="0" fontId="24" fillId="2" borderId="1" xfId="0" applyFont="1" applyFill="1" applyBorder="1"/>
    <xf numFmtId="0" fontId="25" fillId="2" borderId="43" xfId="0" applyFont="1" applyFill="1" applyBorder="1" applyAlignment="1">
      <alignment horizontal="left"/>
    </xf>
    <xf numFmtId="0" fontId="24" fillId="2" borderId="41" xfId="0" applyFont="1" applyFill="1" applyBorder="1" applyAlignment="1">
      <alignment horizontal="left"/>
    </xf>
    <xf numFmtId="0" fontId="24" fillId="2" borderId="43" xfId="0" applyFont="1" applyFill="1" applyBorder="1" applyAlignment="1">
      <alignment horizontal="left"/>
    </xf>
    <xf numFmtId="0" fontId="24" fillId="2" borderId="45" xfId="0" applyFont="1" applyFill="1" applyBorder="1" applyAlignment="1">
      <alignment horizontal="left"/>
    </xf>
    <xf numFmtId="0" fontId="27" fillId="0" borderId="14" xfId="0" applyFont="1" applyBorder="1"/>
    <xf numFmtId="0" fontId="27" fillId="0" borderId="46" xfId="0" applyFont="1" applyBorder="1"/>
    <xf numFmtId="0" fontId="27" fillId="0" borderId="47" xfId="0" applyFont="1" applyBorder="1"/>
    <xf numFmtId="0" fontId="29" fillId="0" borderId="1" xfId="0" applyFont="1" applyBorder="1"/>
    <xf numFmtId="0" fontId="29" fillId="0" borderId="13" xfId="0" applyFont="1" applyBorder="1"/>
    <xf numFmtId="0" fontId="12" fillId="0" borderId="49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50" xfId="0" applyFont="1" applyBorder="1" applyAlignment="1">
      <alignment horizontal="left"/>
    </xf>
    <xf numFmtId="0" fontId="27" fillId="0" borderId="49" xfId="0" applyFont="1" applyBorder="1" applyAlignment="1">
      <alignment horizontal="left"/>
    </xf>
    <xf numFmtId="0" fontId="27" fillId="0" borderId="51" xfId="0" applyFont="1" applyBorder="1"/>
    <xf numFmtId="0" fontId="28" fillId="0" borderId="48" xfId="0" applyFont="1" applyBorder="1" applyAlignment="1">
      <alignment horizontal="left"/>
    </xf>
    <xf numFmtId="0" fontId="18" fillId="0" borderId="52" xfId="0" applyFont="1" applyBorder="1" applyAlignment="1">
      <alignment horizontal="left"/>
    </xf>
    <xf numFmtId="0" fontId="27" fillId="0" borderId="23" xfId="0" applyFont="1" applyBorder="1"/>
    <xf numFmtId="0" fontId="28" fillId="0" borderId="6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10" fillId="0" borderId="55" xfId="0" applyFont="1" applyBorder="1"/>
    <xf numFmtId="0" fontId="10" fillId="0" borderId="56" xfId="0" applyFont="1" applyBorder="1"/>
    <xf numFmtId="0" fontId="10" fillId="0" borderId="57" xfId="0" applyFont="1" applyBorder="1"/>
    <xf numFmtId="0" fontId="27" fillId="0" borderId="58" xfId="0" applyFont="1" applyBorder="1"/>
    <xf numFmtId="0" fontId="27" fillId="0" borderId="59" xfId="0" applyFont="1" applyBorder="1"/>
    <xf numFmtId="0" fontId="27" fillId="0" borderId="5" xfId="0" applyFont="1" applyBorder="1"/>
    <xf numFmtId="0" fontId="27" fillId="0" borderId="6" xfId="0" applyFont="1" applyBorder="1"/>
    <xf numFmtId="0" fontId="27" fillId="0" borderId="6" xfId="0" quotePrefix="1" applyFont="1" applyBorder="1"/>
    <xf numFmtId="0" fontId="27" fillId="0" borderId="7" xfId="0" applyFont="1" applyBorder="1"/>
    <xf numFmtId="0" fontId="27" fillId="0" borderId="8" xfId="0" applyFont="1" applyBorder="1"/>
    <xf numFmtId="0" fontId="29" fillId="0" borderId="10" xfId="0" applyFont="1" applyBorder="1"/>
    <xf numFmtId="0" fontId="29" fillId="0" borderId="11" xfId="0" applyFont="1" applyBorder="1"/>
    <xf numFmtId="0" fontId="29" fillId="0" borderId="12" xfId="0" applyFont="1" applyBorder="1"/>
    <xf numFmtId="0" fontId="27" fillId="0" borderId="0" xfId="0" applyFont="1" applyBorder="1"/>
    <xf numFmtId="0" fontId="27" fillId="0" borderId="0" xfId="0" applyFont="1" applyBorder="1" applyAlignment="1">
      <alignment horizontal="right"/>
    </xf>
    <xf numFmtId="0" fontId="27" fillId="0" borderId="39" xfId="0" applyFont="1" applyBorder="1"/>
    <xf numFmtId="0" fontId="29" fillId="0" borderId="11" xfId="0" applyFont="1" applyBorder="1" applyAlignment="1">
      <alignment horizontal="left"/>
    </xf>
    <xf numFmtId="0" fontId="27" fillId="0" borderId="59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7" fillId="0" borderId="5" xfId="0" quotePrefix="1" applyFont="1" applyBorder="1"/>
    <xf numFmtId="0" fontId="27" fillId="0" borderId="7" xfId="0" quotePrefix="1" applyFont="1" applyBorder="1"/>
    <xf numFmtId="0" fontId="29" fillId="0" borderId="3" xfId="0" applyFont="1" applyBorder="1"/>
    <xf numFmtId="0" fontId="29" fillId="0" borderId="2" xfId="0" applyFont="1" applyBorder="1"/>
    <xf numFmtId="0" fontId="27" fillId="0" borderId="2" xfId="0" applyFont="1" applyBorder="1"/>
    <xf numFmtId="0" fontId="32" fillId="0" borderId="1" xfId="0" applyFont="1" applyBorder="1"/>
    <xf numFmtId="0" fontId="5" fillId="0" borderId="48" xfId="0" applyFont="1" applyBorder="1"/>
    <xf numFmtId="0" fontId="5" fillId="0" borderId="48" xfId="0" applyFont="1" applyBorder="1" applyAlignment="1">
      <alignment horizontal="left"/>
    </xf>
    <xf numFmtId="0" fontId="5" fillId="0" borderId="48" xfId="0" applyFont="1" applyBorder="1" applyAlignment="1"/>
    <xf numFmtId="0" fontId="27" fillId="0" borderId="2" xfId="0" quotePrefix="1" applyFont="1" applyBorder="1"/>
    <xf numFmtId="0" fontId="29" fillId="0" borderId="50" xfId="0" applyFont="1" applyBorder="1"/>
    <xf numFmtId="0" fontId="29" fillId="0" borderId="3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5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39" xfId="0" applyBorder="1"/>
    <xf numFmtId="0" fontId="5" fillId="0" borderId="55" xfId="0" applyFont="1" applyBorder="1"/>
    <xf numFmtId="0" fontId="0" fillId="0" borderId="56" xfId="0" applyBorder="1"/>
    <xf numFmtId="0" fontId="10" fillId="0" borderId="58" xfId="0" applyFont="1" applyBorder="1"/>
    <xf numFmtId="0" fontId="0" fillId="0" borderId="59" xfId="0" applyBorder="1"/>
    <xf numFmtId="0" fontId="0" fillId="0" borderId="24" xfId="0" applyBorder="1"/>
    <xf numFmtId="0" fontId="0" fillId="0" borderId="27" xfId="0" applyBorder="1"/>
    <xf numFmtId="0" fontId="5" fillId="0" borderId="7" xfId="0" applyFont="1" applyBorder="1"/>
    <xf numFmtId="0" fontId="5" fillId="0" borderId="1" xfId="0" applyFont="1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0" fontId="33" fillId="0" borderId="0" xfId="0" applyFont="1"/>
    <xf numFmtId="0" fontId="33" fillId="0" borderId="0" xfId="0" applyFont="1" applyBorder="1"/>
    <xf numFmtId="0" fontId="34" fillId="0" borderId="51" xfId="0" applyFont="1" applyBorder="1"/>
    <xf numFmtId="0" fontId="34" fillId="0" borderId="0" xfId="0" applyFont="1" applyBorder="1"/>
    <xf numFmtId="0" fontId="0" fillId="0" borderId="51" xfId="0" applyBorder="1"/>
    <xf numFmtId="0" fontId="34" fillId="0" borderId="55" xfId="0" applyFont="1" applyBorder="1"/>
    <xf numFmtId="0" fontId="33" fillId="0" borderId="56" xfId="0" applyFont="1" applyBorder="1"/>
    <xf numFmtId="0" fontId="0" fillId="0" borderId="57" xfId="0" applyBorder="1"/>
    <xf numFmtId="0" fontId="0" fillId="0" borderId="12" xfId="0" applyBorder="1"/>
    <xf numFmtId="0" fontId="34" fillId="0" borderId="10" xfId="0" applyFont="1" applyBorder="1"/>
    <xf numFmtId="0" fontId="33" fillId="0" borderId="11" xfId="0" applyFont="1" applyBorder="1"/>
    <xf numFmtId="0" fontId="33" fillId="0" borderId="39" xfId="0" applyFont="1" applyBorder="1"/>
    <xf numFmtId="0" fontId="33" fillId="0" borderId="12" xfId="0" applyFont="1" applyBorder="1"/>
    <xf numFmtId="0" fontId="33" fillId="0" borderId="57" xfId="0" applyFont="1" applyBorder="1"/>
    <xf numFmtId="0" fontId="34" fillId="0" borderId="25" xfId="0" applyFont="1" applyBorder="1"/>
    <xf numFmtId="0" fontId="33" fillId="0" borderId="18" xfId="0" applyFont="1" applyBorder="1"/>
    <xf numFmtId="0" fontId="33" fillId="0" borderId="26" xfId="0" applyFont="1" applyBorder="1"/>
    <xf numFmtId="0" fontId="0" fillId="0" borderId="26" xfId="0" applyBorder="1"/>
    <xf numFmtId="0" fontId="33" fillId="0" borderId="58" xfId="0" applyFont="1" applyBorder="1"/>
    <xf numFmtId="0" fontId="33" fillId="0" borderId="59" xfId="0" applyFont="1" applyBorder="1"/>
    <xf numFmtId="0" fontId="33" fillId="0" borderId="24" xfId="0" applyFont="1" applyBorder="1"/>
    <xf numFmtId="0" fontId="33" fillId="0" borderId="5" xfId="0" applyFont="1" applyBorder="1"/>
    <xf numFmtId="0" fontId="33" fillId="0" borderId="6" xfId="0" applyFont="1" applyBorder="1"/>
    <xf numFmtId="0" fontId="33" fillId="0" borderId="27" xfId="0" applyFont="1" applyBorder="1"/>
    <xf numFmtId="0" fontId="34" fillId="0" borderId="5" xfId="0" applyFont="1" applyBorder="1"/>
    <xf numFmtId="0" fontId="34" fillId="0" borderId="31" xfId="0" applyFont="1" applyBorder="1"/>
    <xf numFmtId="0" fontId="33" fillId="0" borderId="3" xfId="0" applyFont="1" applyBorder="1"/>
    <xf numFmtId="0" fontId="33" fillId="0" borderId="2" xfId="0" applyFont="1" applyBorder="1"/>
    <xf numFmtId="0" fontId="34" fillId="0" borderId="2" xfId="0" applyFont="1" applyBorder="1"/>
    <xf numFmtId="0" fontId="29" fillId="0" borderId="25" xfId="0" applyFont="1" applyBorder="1"/>
    <xf numFmtId="0" fontId="29" fillId="0" borderId="26" xfId="0" applyFont="1" applyBorder="1"/>
    <xf numFmtId="3" fontId="29" fillId="0" borderId="25" xfId="0" applyNumberFormat="1" applyFont="1" applyBorder="1"/>
    <xf numFmtId="3" fontId="29" fillId="0" borderId="26" xfId="0" applyNumberFormat="1" applyFont="1" applyBorder="1"/>
    <xf numFmtId="3" fontId="27" fillId="0" borderId="49" xfId="0" applyNumberFormat="1" applyFont="1" applyBorder="1"/>
    <xf numFmtId="3" fontId="29" fillId="0" borderId="49" xfId="0" applyNumberFormat="1" applyFont="1" applyBorder="1"/>
    <xf numFmtId="0" fontId="27" fillId="0" borderId="27" xfId="0" applyFont="1" applyBorder="1"/>
    <xf numFmtId="3" fontId="27" fillId="0" borderId="5" xfId="0" applyNumberFormat="1" applyFont="1" applyBorder="1"/>
    <xf numFmtId="3" fontId="27" fillId="0" borderId="27" xfId="0" applyNumberFormat="1" applyFont="1" applyBorder="1"/>
    <xf numFmtId="3" fontId="27" fillId="0" borderId="2" xfId="0" applyNumberFormat="1" applyFont="1" applyBorder="1"/>
    <xf numFmtId="0" fontId="27" fillId="0" borderId="25" xfId="0" applyFont="1" applyBorder="1"/>
    <xf numFmtId="0" fontId="27" fillId="0" borderId="26" xfId="0" applyFont="1" applyBorder="1"/>
    <xf numFmtId="3" fontId="27" fillId="0" borderId="25" xfId="0" applyNumberFormat="1" applyFont="1" applyBorder="1"/>
    <xf numFmtId="3" fontId="27" fillId="0" borderId="26" xfId="0" applyNumberFormat="1" applyFont="1" applyBorder="1"/>
    <xf numFmtId="3" fontId="27" fillId="0" borderId="51" xfId="0" applyNumberFormat="1" applyFont="1" applyBorder="1"/>
    <xf numFmtId="3" fontId="27" fillId="0" borderId="39" xfId="0" applyNumberFormat="1" applyFont="1" applyBorder="1"/>
    <xf numFmtId="3" fontId="27" fillId="0" borderId="48" xfId="0" applyNumberFormat="1" applyFont="1" applyBorder="1"/>
    <xf numFmtId="0" fontId="29" fillId="0" borderId="58" xfId="0" applyFont="1" applyBorder="1"/>
    <xf numFmtId="0" fontId="29" fillId="0" borderId="24" xfId="0" applyFont="1" applyBorder="1"/>
    <xf numFmtId="3" fontId="29" fillId="0" borderId="58" xfId="0" applyNumberFormat="1" applyFont="1" applyBorder="1"/>
    <xf numFmtId="3" fontId="29" fillId="0" borderId="24" xfId="0" applyNumberFormat="1" applyFont="1" applyBorder="1"/>
    <xf numFmtId="3" fontId="29" fillId="0" borderId="3" xfId="0" applyNumberFormat="1" applyFont="1" applyBorder="1"/>
    <xf numFmtId="0" fontId="27" fillId="0" borderId="28" xfId="0" applyFont="1" applyBorder="1"/>
    <xf numFmtId="3" fontId="27" fillId="0" borderId="7" xfId="0" applyNumberFormat="1" applyFont="1" applyBorder="1"/>
    <xf numFmtId="3" fontId="27" fillId="0" borderId="28" xfId="0" applyNumberFormat="1" applyFont="1" applyBorder="1"/>
    <xf numFmtId="3" fontId="27" fillId="0" borderId="13" xfId="0" applyNumberFormat="1" applyFont="1" applyBorder="1"/>
    <xf numFmtId="0" fontId="29" fillId="0" borderId="7" xfId="0" applyFont="1" applyBorder="1"/>
    <xf numFmtId="0" fontId="29" fillId="0" borderId="28" xfId="0" applyFont="1" applyBorder="1"/>
    <xf numFmtId="0" fontId="5" fillId="0" borderId="3" xfId="0" applyFont="1" applyBorder="1"/>
    <xf numFmtId="0" fontId="5" fillId="0" borderId="60" xfId="0" applyFont="1" applyBorder="1"/>
    <xf numFmtId="0" fontId="6" fillId="0" borderId="60" xfId="0" applyFont="1" applyBorder="1"/>
    <xf numFmtId="0" fontId="6" fillId="0" borderId="51" xfId="0" applyFont="1" applyBorder="1"/>
    <xf numFmtId="0" fontId="5" fillId="0" borderId="4" xfId="0" applyFont="1" applyBorder="1"/>
    <xf numFmtId="0" fontId="5" fillId="0" borderId="61" xfId="0" applyFont="1" applyBorder="1"/>
    <xf numFmtId="0" fontId="5" fillId="0" borderId="56" xfId="0" applyFont="1" applyBorder="1"/>
    <xf numFmtId="0" fontId="5" fillId="0" borderId="57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24" xfId="0" applyFont="1" applyBorder="1"/>
    <xf numFmtId="0" fontId="6" fillId="0" borderId="5" xfId="0" applyFont="1" applyBorder="1"/>
    <xf numFmtId="0" fontId="6" fillId="0" borderId="58" xfId="0" applyFont="1" applyBorder="1"/>
    <xf numFmtId="0" fontId="6" fillId="0" borderId="25" xfId="0" applyFont="1" applyBorder="1"/>
    <xf numFmtId="0" fontId="6" fillId="0" borderId="10" xfId="0" applyFont="1" applyFill="1" applyBorder="1"/>
    <xf numFmtId="0" fontId="0" fillId="0" borderId="61" xfId="0" applyBorder="1"/>
    <xf numFmtId="0" fontId="0" fillId="0" borderId="55" xfId="0" applyBorder="1"/>
    <xf numFmtId="0" fontId="1" fillId="0" borderId="58" xfId="0" applyFont="1" applyBorder="1"/>
    <xf numFmtId="0" fontId="1" fillId="0" borderId="24" xfId="0" applyFont="1" applyBorder="1"/>
    <xf numFmtId="0" fontId="1" fillId="0" borderId="5" xfId="0" applyFont="1" applyBorder="1"/>
    <xf numFmtId="0" fontId="1" fillId="0" borderId="27" xfId="0" applyFont="1" applyBorder="1"/>
    <xf numFmtId="0" fontId="1" fillId="0" borderId="62" xfId="0" applyFont="1" applyBorder="1"/>
    <xf numFmtId="0" fontId="1" fillId="0" borderId="63" xfId="0" applyFont="1" applyBorder="1"/>
    <xf numFmtId="0" fontId="1" fillId="0" borderId="39" xfId="0" applyFont="1" applyBorder="1"/>
    <xf numFmtId="0" fontId="1" fillId="0" borderId="51" xfId="0" applyFont="1" applyBorder="1"/>
    <xf numFmtId="0" fontId="1" fillId="0" borderId="26" xfId="0" applyFont="1" applyBorder="1"/>
    <xf numFmtId="0" fontId="1" fillId="0" borderId="6" xfId="0" applyFont="1" applyBorder="1"/>
    <xf numFmtId="0" fontId="1" fillId="0" borderId="0" xfId="0" applyFont="1"/>
    <xf numFmtId="0" fontId="0" fillId="0" borderId="10" xfId="0" applyBorder="1"/>
    <xf numFmtId="0" fontId="0" fillId="0" borderId="58" xfId="0" applyBorder="1"/>
    <xf numFmtId="0" fontId="5" fillId="0" borderId="25" xfId="0" applyFont="1" applyBorder="1"/>
    <xf numFmtId="0" fontId="0" fillId="0" borderId="18" xfId="0" applyBorder="1"/>
    <xf numFmtId="0" fontId="5" fillId="0" borderId="18" xfId="0" applyFont="1" applyBorder="1"/>
    <xf numFmtId="0" fontId="0" fillId="0" borderId="25" xfId="0" applyBorder="1"/>
    <xf numFmtId="0" fontId="5" fillId="0" borderId="26" xfId="0" applyFont="1" applyBorder="1"/>
    <xf numFmtId="0" fontId="5" fillId="0" borderId="51" xfId="0" applyFont="1" applyBorder="1"/>
    <xf numFmtId="0" fontId="6" fillId="0" borderId="2" xfId="0" applyFont="1" applyBorder="1"/>
    <xf numFmtId="0" fontId="1" fillId="0" borderId="47" xfId="0" applyFont="1" applyBorder="1"/>
    <xf numFmtId="0" fontId="1" fillId="0" borderId="14" xfId="0" applyFont="1" applyBorder="1"/>
    <xf numFmtId="0" fontId="1" fillId="0" borderId="19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70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0" xfId="1"/>
    <xf numFmtId="0" fontId="2" fillId="0" borderId="0" xfId="1" applyFont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9" xfId="1" applyFont="1" applyBorder="1"/>
    <xf numFmtId="0" fontId="4" fillId="0" borderId="67" xfId="1" applyBorder="1"/>
    <xf numFmtId="0" fontId="4" fillId="0" borderId="0" xfId="1" applyBorder="1"/>
    <xf numFmtId="0" fontId="4" fillId="0" borderId="15" xfId="1" applyBorder="1"/>
    <xf numFmtId="0" fontId="4" fillId="0" borderId="69" xfId="1" applyBorder="1"/>
    <xf numFmtId="0" fontId="4" fillId="0" borderId="5" xfId="1" applyBorder="1"/>
    <xf numFmtId="0" fontId="4" fillId="0" borderId="6" xfId="1" applyBorder="1"/>
    <xf numFmtId="0" fontId="2" fillId="0" borderId="15" xfId="1" applyFont="1" applyBorder="1"/>
    <xf numFmtId="0" fontId="4" fillId="0" borderId="15" xfId="1" applyFont="1" applyBorder="1"/>
    <xf numFmtId="0" fontId="2" fillId="0" borderId="69" xfId="1" applyFont="1" applyBorder="1"/>
    <xf numFmtId="0" fontId="2" fillId="0" borderId="0" xfId="1" applyFont="1" applyBorder="1"/>
    <xf numFmtId="0" fontId="4" fillId="0" borderId="5" xfId="1" applyFont="1" applyBorder="1"/>
    <xf numFmtId="0" fontId="4" fillId="0" borderId="6" xfId="1" applyFont="1" applyBorder="1"/>
    <xf numFmtId="0" fontId="2" fillId="0" borderId="20" xfId="1" applyFont="1" applyBorder="1"/>
    <xf numFmtId="0" fontId="2" fillId="0" borderId="71" xfId="1" applyFont="1" applyBorder="1"/>
    <xf numFmtId="0" fontId="24" fillId="2" borderId="41" xfId="0" applyFont="1" applyFill="1" applyBorder="1" applyAlignment="1">
      <alignment horizontal="left"/>
    </xf>
    <xf numFmtId="0" fontId="24" fillId="2" borderId="43" xfId="0" applyFont="1" applyFill="1" applyBorder="1" applyAlignment="1">
      <alignment horizontal="left"/>
    </xf>
    <xf numFmtId="0" fontId="25" fillId="2" borderId="41" xfId="0" applyFont="1" applyFill="1" applyBorder="1" applyAlignment="1">
      <alignment horizontal="left"/>
    </xf>
    <xf numFmtId="0" fontId="17" fillId="2" borderId="0" xfId="0" applyFont="1" applyFill="1"/>
    <xf numFmtId="0" fontId="1" fillId="0" borderId="23" xfId="0" applyFont="1" applyBorder="1"/>
    <xf numFmtId="0" fontId="6" fillId="0" borderId="10" xfId="0" quotePrefix="1" applyFont="1" applyBorder="1"/>
    <xf numFmtId="0" fontId="1" fillId="0" borderId="26" xfId="0" applyFont="1" applyBorder="1" applyAlignment="1">
      <alignment horizontal="left"/>
    </xf>
    <xf numFmtId="0" fontId="6" fillId="0" borderId="6" xfId="0" applyFont="1" applyBorder="1"/>
    <xf numFmtId="0" fontId="1" fillId="0" borderId="27" xfId="0" applyFont="1" applyBorder="1" applyAlignment="1">
      <alignment horizontal="left"/>
    </xf>
    <xf numFmtId="0" fontId="6" fillId="0" borderId="56" xfId="0" quotePrefix="1" applyFont="1" applyBorder="1"/>
    <xf numFmtId="0" fontId="5" fillId="0" borderId="1" xfId="0" applyFont="1" applyBorder="1" applyAlignment="1"/>
    <xf numFmtId="0" fontId="0" fillId="0" borderId="2" xfId="0" applyBorder="1" applyAlignment="1">
      <alignment horizontal="right"/>
    </xf>
    <xf numFmtId="0" fontId="1" fillId="0" borderId="6" xfId="0" quotePrefix="1" applyFont="1" applyBorder="1"/>
    <xf numFmtId="0" fontId="27" fillId="0" borderId="56" xfId="0" applyFont="1" applyBorder="1"/>
    <xf numFmtId="0" fontId="1" fillId="0" borderId="55" xfId="0" quotePrefix="1" applyFont="1" applyBorder="1" applyAlignment="1">
      <alignment horizontal="left"/>
    </xf>
    <xf numFmtId="0" fontId="1" fillId="0" borderId="59" xfId="0" applyFont="1" applyBorder="1"/>
    <xf numFmtId="0" fontId="27" fillId="0" borderId="64" xfId="0" applyFont="1" applyBorder="1"/>
    <xf numFmtId="0" fontId="27" fillId="0" borderId="64" xfId="0" applyFont="1" applyBorder="1" applyAlignment="1">
      <alignment horizontal="left"/>
    </xf>
    <xf numFmtId="0" fontId="1" fillId="0" borderId="62" xfId="0" quotePrefix="1" applyFont="1" applyBorder="1"/>
    <xf numFmtId="0" fontId="1" fillId="0" borderId="2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50" xfId="0" quotePrefix="1" applyFont="1" applyBorder="1"/>
    <xf numFmtId="0" fontId="1" fillId="0" borderId="2" xfId="0" quotePrefix="1" applyFont="1" applyBorder="1"/>
    <xf numFmtId="0" fontId="5" fillId="0" borderId="10" xfId="0" applyFont="1" applyFill="1" applyBorder="1"/>
    <xf numFmtId="0" fontId="5" fillId="0" borderId="1" xfId="0" applyFont="1" applyFill="1" applyBorder="1"/>
    <xf numFmtId="0" fontId="28" fillId="0" borderId="49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1" fillId="0" borderId="48" xfId="0" applyFont="1" applyBorder="1"/>
    <xf numFmtId="0" fontId="1" fillId="0" borderId="4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5" xfId="0" quotePrefix="1" applyFont="1" applyBorder="1"/>
    <xf numFmtId="0" fontId="1" fillId="0" borderId="24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5" fillId="0" borderId="0" xfId="0" applyFont="1" applyFill="1" applyBorder="1"/>
    <xf numFmtId="0" fontId="24" fillId="2" borderId="43" xfId="0" applyFont="1" applyFill="1" applyBorder="1" applyAlignment="1">
      <alignment horizontal="left"/>
    </xf>
    <xf numFmtId="0" fontId="25" fillId="2" borderId="43" xfId="0" applyFont="1" applyFill="1" applyBorder="1" applyAlignment="1">
      <alignment horizontal="left"/>
    </xf>
    <xf numFmtId="0" fontId="24" fillId="2" borderId="12" xfId="0" applyFont="1" applyFill="1" applyBorder="1" applyAlignment="1">
      <alignment horizontal="left"/>
    </xf>
    <xf numFmtId="3" fontId="24" fillId="2" borderId="43" xfId="0" applyNumberFormat="1" applyFont="1" applyFill="1" applyBorder="1" applyAlignment="1">
      <alignment horizontal="left"/>
    </xf>
    <xf numFmtId="0" fontId="20" fillId="2" borderId="43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left"/>
    </xf>
    <xf numFmtId="0" fontId="21" fillId="2" borderId="41" xfId="0" applyFont="1" applyFill="1" applyBorder="1" applyAlignment="1">
      <alignment horizontal="center"/>
    </xf>
    <xf numFmtId="0" fontId="21" fillId="2" borderId="43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6" fillId="2" borderId="19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0" fillId="0" borderId="43" xfId="0" applyBorder="1"/>
    <xf numFmtId="0" fontId="24" fillId="2" borderId="11" xfId="0" applyFont="1" applyFill="1" applyBorder="1"/>
    <xf numFmtId="0" fontId="21" fillId="2" borderId="41" xfId="0" applyFont="1" applyFill="1" applyBorder="1" applyAlignment="1"/>
    <xf numFmtId="3" fontId="24" fillId="2" borderId="41" xfId="0" applyNumberFormat="1" applyFont="1" applyFill="1" applyBorder="1" applyAlignment="1"/>
    <xf numFmtId="0" fontId="24" fillId="2" borderId="41" xfId="0" applyFont="1" applyFill="1" applyBorder="1" applyAlignment="1"/>
    <xf numFmtId="0" fontId="25" fillId="2" borderId="41" xfId="0" applyFont="1" applyFill="1" applyBorder="1" applyAlignment="1"/>
    <xf numFmtId="0" fontId="24" fillId="2" borderId="44" xfId="0" applyFont="1" applyFill="1" applyBorder="1" applyAlignment="1"/>
    <xf numFmtId="0" fontId="21" fillId="2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" fillId="0" borderId="75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9" fillId="0" borderId="55" xfId="0" applyFont="1" applyBorder="1"/>
    <xf numFmtId="0" fontId="12" fillId="0" borderId="15" xfId="0" applyFont="1" applyBorder="1"/>
    <xf numFmtId="0" fontId="0" fillId="0" borderId="12" xfId="0" applyBorder="1" applyAlignment="1"/>
    <xf numFmtId="0" fontId="6" fillId="0" borderId="12" xfId="0" applyFont="1" applyBorder="1" applyAlignment="1"/>
    <xf numFmtId="3" fontId="24" fillId="2" borderId="10" xfId="0" applyNumberFormat="1" applyFont="1" applyFill="1" applyBorder="1" applyAlignment="1"/>
    <xf numFmtId="0" fontId="24" fillId="2" borderId="15" xfId="0" applyFont="1" applyFill="1" applyBorder="1" applyAlignment="1"/>
    <xf numFmtId="0" fontId="25" fillId="2" borderId="15" xfId="0" applyFont="1" applyFill="1" applyBorder="1" applyAlignment="1"/>
    <xf numFmtId="0" fontId="24" fillId="2" borderId="16" xfId="0" applyFont="1" applyFill="1" applyBorder="1" applyAlignment="1"/>
    <xf numFmtId="3" fontId="24" fillId="2" borderId="1" xfId="0" applyNumberFormat="1" applyFont="1" applyFill="1" applyBorder="1" applyAlignment="1"/>
    <xf numFmtId="0" fontId="20" fillId="2" borderId="15" xfId="0" applyFont="1" applyFill="1" applyBorder="1" applyAlignment="1"/>
    <xf numFmtId="1" fontId="20" fillId="2" borderId="15" xfId="0" applyNumberFormat="1" applyFont="1" applyFill="1" applyBorder="1" applyAlignment="1"/>
    <xf numFmtId="0" fontId="2" fillId="0" borderId="15" xfId="0" applyFont="1" applyBorder="1" applyAlignment="1"/>
    <xf numFmtId="0" fontId="0" fillId="0" borderId="43" xfId="0" applyBorder="1" applyAlignment="1"/>
    <xf numFmtId="0" fontId="21" fillId="2" borderId="15" xfId="0" applyFont="1" applyFill="1" applyBorder="1" applyAlignment="1"/>
    <xf numFmtId="0" fontId="29" fillId="0" borderId="15" xfId="0" applyFont="1" applyBorder="1" applyAlignment="1"/>
    <xf numFmtId="0" fontId="29" fillId="0" borderId="43" xfId="0" applyFont="1" applyBorder="1" applyAlignment="1"/>
    <xf numFmtId="0" fontId="29" fillId="0" borderId="19" xfId="0" applyFont="1" applyBorder="1" applyAlignment="1"/>
    <xf numFmtId="0" fontId="29" fillId="0" borderId="68" xfId="0" applyFont="1" applyBorder="1" applyAlignment="1"/>
    <xf numFmtId="0" fontId="1" fillId="0" borderId="65" xfId="0" applyFont="1" applyBorder="1" applyAlignment="1"/>
    <xf numFmtId="0" fontId="1" fillId="0" borderId="66" xfId="0" applyFont="1" applyBorder="1" applyAlignment="1"/>
    <xf numFmtId="0" fontId="1" fillId="0" borderId="19" xfId="0" applyFont="1" applyBorder="1" applyAlignment="1"/>
    <xf numFmtId="0" fontId="1" fillId="0" borderId="68" xfId="0" applyFont="1" applyBorder="1" applyAlignment="1"/>
    <xf numFmtId="0" fontId="1" fillId="0" borderId="15" xfId="0" applyFont="1" applyBorder="1" applyAlignment="1"/>
    <xf numFmtId="0" fontId="1" fillId="0" borderId="43" xfId="0" applyFont="1" applyBorder="1" applyAlignment="1"/>
    <xf numFmtId="0" fontId="30" fillId="0" borderId="15" xfId="0" applyFont="1" applyBorder="1" applyAlignment="1"/>
    <xf numFmtId="0" fontId="15" fillId="2" borderId="15" xfId="0" applyFont="1" applyFill="1" applyBorder="1" applyAlignment="1"/>
    <xf numFmtId="1" fontId="15" fillId="2" borderId="15" xfId="0" applyNumberFormat="1" applyFont="1" applyFill="1" applyBorder="1" applyAlignment="1"/>
    <xf numFmtId="0" fontId="16" fillId="2" borderId="15" xfId="0" applyFont="1" applyFill="1" applyBorder="1" applyAlignment="1"/>
    <xf numFmtId="0" fontId="28" fillId="0" borderId="65" xfId="0" applyFont="1" applyBorder="1" applyAlignment="1"/>
    <xf numFmtId="0" fontId="30" fillId="0" borderId="65" xfId="0" applyFont="1" applyBorder="1" applyAlignment="1"/>
    <xf numFmtId="0" fontId="15" fillId="2" borderId="16" xfId="0" applyFont="1" applyFill="1" applyBorder="1" applyAlignment="1"/>
    <xf numFmtId="0" fontId="15" fillId="2" borderId="45" xfId="0" applyFont="1" applyFill="1" applyBorder="1" applyAlignment="1"/>
    <xf numFmtId="1" fontId="15" fillId="2" borderId="44" xfId="0" applyNumberFormat="1" applyFont="1" applyFill="1" applyBorder="1" applyAlignment="1"/>
    <xf numFmtId="0" fontId="30" fillId="0" borderId="1" xfId="0" applyFont="1" applyBorder="1" applyAlignment="1"/>
    <xf numFmtId="0" fontId="1" fillId="0" borderId="2" xfId="0" applyFont="1" applyBorder="1" applyAlignment="1">
      <alignment horizontal="right"/>
    </xf>
    <xf numFmtId="0" fontId="1" fillId="0" borderId="50" xfId="0" applyFont="1" applyBorder="1" applyAlignment="1">
      <alignment horizontal="right"/>
    </xf>
    <xf numFmtId="0" fontId="1" fillId="0" borderId="49" xfId="0" applyFont="1" applyBorder="1" applyAlignment="1">
      <alignment horizontal="right"/>
    </xf>
    <xf numFmtId="0" fontId="28" fillId="0" borderId="49" xfId="0" applyFont="1" applyBorder="1" applyAlignment="1">
      <alignment horizontal="right"/>
    </xf>
    <xf numFmtId="0" fontId="28" fillId="0" borderId="2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28" fillId="0" borderId="48" xfId="0" applyNumberFormat="1" applyFont="1" applyBorder="1" applyAlignment="1">
      <alignment horizontal="right"/>
    </xf>
    <xf numFmtId="0" fontId="17" fillId="0" borderId="7" xfId="0" applyFont="1" applyBorder="1"/>
    <xf numFmtId="0" fontId="12" fillId="0" borderId="3" xfId="0" applyFont="1" applyBorder="1" applyAlignment="1">
      <alignment horizontal="left"/>
    </xf>
    <xf numFmtId="0" fontId="27" fillId="0" borderId="2" xfId="0" applyFont="1" applyBorder="1" applyAlignment="1">
      <alignment horizontal="right"/>
    </xf>
    <xf numFmtId="0" fontId="27" fillId="0" borderId="50" xfId="0" applyFont="1" applyBorder="1" applyAlignment="1">
      <alignment horizontal="right"/>
    </xf>
    <xf numFmtId="0" fontId="27" fillId="0" borderId="49" xfId="0" applyFont="1" applyBorder="1" applyAlignment="1">
      <alignment horizontal="right"/>
    </xf>
    <xf numFmtId="0" fontId="28" fillId="0" borderId="48" xfId="0" applyFont="1" applyBorder="1" applyAlignment="1">
      <alignment horizontal="right"/>
    </xf>
    <xf numFmtId="0" fontId="1" fillId="0" borderId="2" xfId="0" applyFont="1" applyBorder="1"/>
    <xf numFmtId="0" fontId="1" fillId="0" borderId="50" xfId="0" applyFont="1" applyBorder="1"/>
    <xf numFmtId="0" fontId="0" fillId="0" borderId="1" xfId="0" applyBorder="1"/>
    <xf numFmtId="0" fontId="11" fillId="0" borderId="76" xfId="0" applyFont="1" applyBorder="1"/>
    <xf numFmtId="0" fontId="29" fillId="0" borderId="77" xfId="0" applyFont="1" applyBorder="1"/>
    <xf numFmtId="0" fontId="11" fillId="0" borderId="12" xfId="0" applyFont="1" applyBorder="1"/>
    <xf numFmtId="0" fontId="5" fillId="0" borderId="1" xfId="0" applyNumberFormat="1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7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29" fillId="0" borderId="60" xfId="0" applyFont="1" applyBorder="1"/>
    <xf numFmtId="0" fontId="29" fillId="0" borderId="51" xfId="0" applyFont="1" applyBorder="1"/>
    <xf numFmtId="0" fontId="29" fillId="0" borderId="1" xfId="0" applyFont="1" applyBorder="1" applyAlignment="1">
      <alignment horizontal="center"/>
    </xf>
    <xf numFmtId="0" fontId="1" fillId="0" borderId="25" xfId="0" applyFont="1" applyBorder="1"/>
    <xf numFmtId="0" fontId="1" fillId="0" borderId="79" xfId="0" applyFont="1" applyBorder="1" applyAlignment="1">
      <alignment horizontal="left"/>
    </xf>
    <xf numFmtId="0" fontId="1" fillId="0" borderId="80" xfId="0" applyFont="1" applyBorder="1" applyAlignment="1">
      <alignment horizontal="left"/>
    </xf>
    <xf numFmtId="0" fontId="1" fillId="0" borderId="81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82" xfId="0" applyFont="1" applyBorder="1" applyAlignment="1">
      <alignment horizontal="left"/>
    </xf>
    <xf numFmtId="0" fontId="1" fillId="0" borderId="83" xfId="0" applyFont="1" applyBorder="1" applyAlignment="1">
      <alignment horizontal="left"/>
    </xf>
    <xf numFmtId="0" fontId="12" fillId="0" borderId="80" xfId="0" applyFont="1" applyBorder="1"/>
    <xf numFmtId="0" fontId="0" fillId="0" borderId="81" xfId="0" applyBorder="1"/>
    <xf numFmtId="0" fontId="0" fillId="0" borderId="69" xfId="0" applyBorder="1"/>
    <xf numFmtId="0" fontId="0" fillId="0" borderId="27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30" xfId="0" applyBorder="1"/>
    <xf numFmtId="0" fontId="0" fillId="0" borderId="48" xfId="0" applyBorder="1"/>
    <xf numFmtId="0" fontId="0" fillId="0" borderId="31" xfId="0" applyBorder="1"/>
    <xf numFmtId="0" fontId="0" fillId="0" borderId="50" xfId="0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/>
    <xf numFmtId="0" fontId="6" fillId="0" borderId="1" xfId="0" applyFont="1" applyBorder="1" applyAlignment="1"/>
    <xf numFmtId="0" fontId="0" fillId="0" borderId="62" xfId="0" applyBorder="1"/>
    <xf numFmtId="0" fontId="0" fillId="0" borderId="64" xfId="0" applyBorder="1"/>
    <xf numFmtId="0" fontId="0" fillId="0" borderId="50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27" fillId="0" borderId="24" xfId="0" applyFont="1" applyBorder="1"/>
    <xf numFmtId="0" fontId="27" fillId="0" borderId="57" xfId="0" applyFont="1" applyBorder="1"/>
    <xf numFmtId="0" fontId="27" fillId="0" borderId="5" xfId="0" applyFont="1" applyBorder="1" applyAlignment="1">
      <alignment horizontal="left"/>
    </xf>
    <xf numFmtId="0" fontId="5" fillId="4" borderId="0" xfId="0" applyFont="1" applyFill="1"/>
    <xf numFmtId="0" fontId="29" fillId="0" borderId="49" xfId="0" applyFont="1" applyBorder="1"/>
    <xf numFmtId="0" fontId="29" fillId="3" borderId="1" xfId="0" applyFont="1" applyFill="1" applyBorder="1"/>
    <xf numFmtId="0" fontId="29" fillId="0" borderId="49" xfId="0" applyFont="1" applyBorder="1" applyAlignment="1">
      <alignment horizontal="left"/>
    </xf>
    <xf numFmtId="0" fontId="29" fillId="2" borderId="49" xfId="0" applyFont="1" applyFill="1" applyBorder="1"/>
    <xf numFmtId="0" fontId="29" fillId="2" borderId="49" xfId="0" applyFont="1" applyFill="1" applyBorder="1" applyAlignment="1">
      <alignment horizontal="left"/>
    </xf>
    <xf numFmtId="0" fontId="1" fillId="0" borderId="10" xfId="0" applyFont="1" applyBorder="1"/>
    <xf numFmtId="0" fontId="1" fillId="0" borderId="12" xfId="0" applyFont="1" applyBorder="1"/>
    <xf numFmtId="0" fontId="12" fillId="0" borderId="3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12" fillId="0" borderId="2" xfId="0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3" fontId="27" fillId="0" borderId="38" xfId="0" applyNumberFormat="1" applyFont="1" applyBorder="1" applyAlignment="1">
      <alignment horizontal="right"/>
    </xf>
    <xf numFmtId="0" fontId="1" fillId="0" borderId="48" xfId="0" applyFont="1" applyBorder="1" applyAlignment="1">
      <alignment horizontal="right"/>
    </xf>
    <xf numFmtId="0" fontId="1" fillId="0" borderId="39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3" fontId="27" fillId="0" borderId="53" xfId="0" applyNumberFormat="1" applyFont="1" applyBorder="1" applyAlignment="1">
      <alignment horizontal="right"/>
    </xf>
    <xf numFmtId="0" fontId="1" fillId="0" borderId="63" xfId="0" applyFont="1" applyBorder="1" applyAlignment="1">
      <alignment horizontal="right"/>
    </xf>
    <xf numFmtId="3" fontId="29" fillId="0" borderId="1" xfId="0" applyNumberFormat="1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0" fontId="30" fillId="0" borderId="48" xfId="0" applyFont="1" applyBorder="1" applyAlignment="1">
      <alignment horizontal="right"/>
    </xf>
    <xf numFmtId="0" fontId="30" fillId="0" borderId="39" xfId="0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27" fillId="0" borderId="54" xfId="0" applyFont="1" applyBorder="1" applyAlignment="1">
      <alignment horizontal="right"/>
    </xf>
    <xf numFmtId="0" fontId="30" fillId="0" borderId="2" xfId="0" applyFont="1" applyBorder="1" applyAlignment="1">
      <alignment horizontal="right"/>
    </xf>
    <xf numFmtId="0" fontId="30" fillId="0" borderId="27" xfId="0" applyFont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29" fillId="0" borderId="27" xfId="0" applyFont="1" applyBorder="1" applyAlignment="1">
      <alignment horizontal="right"/>
    </xf>
    <xf numFmtId="0" fontId="12" fillId="0" borderId="39" xfId="0" applyFont="1" applyBorder="1" applyAlignment="1">
      <alignment horizontal="right"/>
    </xf>
    <xf numFmtId="0" fontId="30" fillId="0" borderId="50" xfId="0" applyFont="1" applyBorder="1" applyAlignment="1">
      <alignment horizontal="right"/>
    </xf>
    <xf numFmtId="0" fontId="30" fillId="0" borderId="6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" fillId="0" borderId="14" xfId="0" applyNumberFormat="1" applyFont="1" applyBorder="1" applyAlignment="1">
      <alignment horizontal="left"/>
    </xf>
    <xf numFmtId="0" fontId="1" fillId="0" borderId="69" xfId="0" applyNumberFormat="1" applyFont="1" applyBorder="1" applyAlignment="1">
      <alignment horizontal="left"/>
    </xf>
    <xf numFmtId="0" fontId="1" fillId="0" borderId="15" xfId="0" applyFont="1" applyBorder="1"/>
    <xf numFmtId="0" fontId="1" fillId="0" borderId="69" xfId="0" applyFont="1" applyBorder="1"/>
    <xf numFmtId="0" fontId="1" fillId="0" borderId="15" xfId="0" applyNumberFormat="1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49" xfId="0" applyBorder="1" applyAlignment="1">
      <alignment horizontal="right"/>
    </xf>
    <xf numFmtId="0" fontId="6" fillId="0" borderId="49" xfId="0" applyFont="1" applyBorder="1" applyAlignment="1">
      <alignment horizontal="right"/>
    </xf>
    <xf numFmtId="0" fontId="0" fillId="0" borderId="3" xfId="0" applyBorder="1" applyAlignment="1"/>
    <xf numFmtId="0" fontId="0" fillId="0" borderId="2" xfId="0" applyBorder="1" applyAlignment="1"/>
    <xf numFmtId="0" fontId="0" fillId="0" borderId="39" xfId="0" applyBorder="1" applyAlignment="1"/>
    <xf numFmtId="0" fontId="0" fillId="0" borderId="49" xfId="0" applyBorder="1" applyAlignment="1"/>
    <xf numFmtId="0" fontId="6" fillId="0" borderId="49" xfId="0" applyFont="1" applyBorder="1" applyAlignment="1"/>
    <xf numFmtId="0" fontId="27" fillId="0" borderId="58" xfId="0" applyFont="1" applyBorder="1" applyAlignment="1">
      <alignment horizontal="left"/>
    </xf>
    <xf numFmtId="0" fontId="27" fillId="0" borderId="55" xfId="0" applyFont="1" applyBorder="1" applyAlignment="1">
      <alignment horizontal="left"/>
    </xf>
    <xf numFmtId="0" fontId="0" fillId="0" borderId="3" xfId="2" applyNumberFormat="1" applyFont="1" applyBorder="1"/>
    <xf numFmtId="0" fontId="33" fillId="0" borderId="25" xfId="0" applyFont="1" applyBorder="1"/>
    <xf numFmtId="3" fontId="29" fillId="0" borderId="18" xfId="0" applyNumberFormat="1" applyFont="1" applyBorder="1"/>
    <xf numFmtId="3" fontId="1" fillId="0" borderId="5" xfId="0" applyNumberFormat="1" applyFont="1" applyBorder="1"/>
    <xf numFmtId="3" fontId="1" fillId="0" borderId="27" xfId="0" applyNumberFormat="1" applyFont="1" applyBorder="1"/>
    <xf numFmtId="0" fontId="6" fillId="0" borderId="3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0" fillId="0" borderId="26" xfId="0" applyBorder="1" applyAlignment="1">
      <alignment horizontal="right"/>
    </xf>
    <xf numFmtId="0" fontId="5" fillId="0" borderId="26" xfId="0" applyFont="1" applyBorder="1" applyAlignment="1">
      <alignment horizontal="right"/>
    </xf>
    <xf numFmtId="0" fontId="6" fillId="0" borderId="48" xfId="0" applyFont="1" applyBorder="1" applyAlignment="1">
      <alignment horizontal="right"/>
    </xf>
    <xf numFmtId="0" fontId="0" fillId="0" borderId="39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58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51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5" fillId="2" borderId="41" xfId="0" applyFont="1" applyFill="1" applyBorder="1" applyAlignment="1">
      <alignment horizontal="center"/>
    </xf>
    <xf numFmtId="0" fontId="25" fillId="2" borderId="43" xfId="0" applyFont="1" applyFill="1" applyBorder="1" applyAlignment="1">
      <alignment horizontal="center"/>
    </xf>
    <xf numFmtId="0" fontId="25" fillId="2" borderId="41" xfId="0" applyFont="1" applyFill="1" applyBorder="1" applyAlignment="1"/>
    <xf numFmtId="0" fontId="25" fillId="2" borderId="41" xfId="0" applyFont="1" applyFill="1" applyBorder="1" applyAlignment="1">
      <alignment horizontal="left"/>
    </xf>
    <xf numFmtId="0" fontId="25" fillId="2" borderId="43" xfId="0" applyFont="1" applyFill="1" applyBorder="1" applyAlignment="1">
      <alignment horizontal="left"/>
    </xf>
    <xf numFmtId="0" fontId="24" fillId="2" borderId="43" xfId="0" applyFont="1" applyFill="1" applyBorder="1" applyAlignment="1">
      <alignment horizontal="left"/>
    </xf>
    <xf numFmtId="0" fontId="26" fillId="2" borderId="41" xfId="0" applyFont="1" applyFill="1" applyBorder="1" applyAlignment="1">
      <alignment horizontal="center"/>
    </xf>
    <xf numFmtId="0" fontId="5" fillId="0" borderId="24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24" fillId="2" borderId="41" xfId="0" applyFont="1" applyFill="1" applyBorder="1" applyAlignment="1"/>
    <xf numFmtId="0" fontId="25" fillId="2" borderId="41" xfId="0" applyFont="1" applyFill="1" applyBorder="1" applyAlignment="1"/>
    <xf numFmtId="0" fontId="5" fillId="0" borderId="48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57" xfId="0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9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29" fillId="0" borderId="0" xfId="0" applyFont="1" applyAlignment="1">
      <alignment horizontal="center"/>
    </xf>
    <xf numFmtId="0" fontId="24" fillId="2" borderId="15" xfId="0" applyFont="1" applyFill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3" fontId="1" fillId="0" borderId="24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29" fillId="0" borderId="12" xfId="0" applyNumberFormat="1" applyFont="1" applyBorder="1" applyAlignment="1">
      <alignment horizontal="right"/>
    </xf>
    <xf numFmtId="0" fontId="28" fillId="0" borderId="15" xfId="0" applyFont="1" applyBorder="1" applyAlignment="1"/>
    <xf numFmtId="0" fontId="6" fillId="0" borderId="18" xfId="0" applyFont="1" applyBorder="1"/>
    <xf numFmtId="0" fontId="27" fillId="0" borderId="3" xfId="0" applyFont="1" applyBorder="1" applyAlignment="1">
      <alignment horizontal="right"/>
    </xf>
    <xf numFmtId="0" fontId="27" fillId="0" borderId="24" xfId="0" applyFont="1" applyBorder="1" applyAlignment="1">
      <alignment horizontal="right"/>
    </xf>
    <xf numFmtId="0" fontId="27" fillId="0" borderId="27" xfId="0" applyFont="1" applyBorder="1" applyAlignment="1">
      <alignment horizontal="right"/>
    </xf>
    <xf numFmtId="0" fontId="27" fillId="0" borderId="6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27" fillId="0" borderId="13" xfId="0" applyFont="1" applyBorder="1" applyAlignment="1">
      <alignment horizontal="right"/>
    </xf>
    <xf numFmtId="0" fontId="27" fillId="0" borderId="28" xfId="0" applyFont="1" applyBorder="1" applyAlignment="1">
      <alignment horizontal="right"/>
    </xf>
    <xf numFmtId="0" fontId="27" fillId="0" borderId="31" xfId="0" applyFont="1" applyBorder="1" applyAlignment="1">
      <alignment horizontal="right"/>
    </xf>
    <xf numFmtId="0" fontId="27" fillId="0" borderId="57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4" fillId="0" borderId="5" xfId="1" applyBorder="1" applyAlignment="1">
      <alignment horizontal="left"/>
    </xf>
    <xf numFmtId="0" fontId="4" fillId="0" borderId="6" xfId="1" applyBorder="1" applyAlignment="1">
      <alignment horizontal="left"/>
    </xf>
    <xf numFmtId="0" fontId="4" fillId="0" borderId="6" xfId="1" quotePrefix="1" applyBorder="1" applyAlignment="1">
      <alignment horizontal="left"/>
    </xf>
    <xf numFmtId="0" fontId="1" fillId="0" borderId="84" xfId="0" applyFont="1" applyBorder="1" applyAlignment="1">
      <alignment horizontal="left"/>
    </xf>
    <xf numFmtId="0" fontId="1" fillId="0" borderId="85" xfId="0" applyFont="1" applyBorder="1" applyAlignment="1">
      <alignment horizontal="left"/>
    </xf>
    <xf numFmtId="0" fontId="12" fillId="0" borderId="16" xfId="0" applyFont="1" applyBorder="1"/>
    <xf numFmtId="0" fontId="0" fillId="0" borderId="70" xfId="0" applyBorder="1"/>
    <xf numFmtId="0" fontId="30" fillId="0" borderId="1" xfId="0" applyFont="1" applyBorder="1"/>
    <xf numFmtId="0" fontId="30" fillId="0" borderId="1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8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24" fillId="2" borderId="72" xfId="0" applyFont="1" applyFill="1" applyBorder="1" applyAlignment="1">
      <alignment horizontal="center"/>
    </xf>
    <xf numFmtId="0" fontId="24" fillId="2" borderId="73" xfId="0" applyFont="1" applyFill="1" applyBorder="1" applyAlignment="1">
      <alignment horizontal="center"/>
    </xf>
    <xf numFmtId="0" fontId="25" fillId="2" borderId="41" xfId="0" applyFont="1" applyFill="1" applyBorder="1" applyAlignment="1">
      <alignment horizontal="center"/>
    </xf>
    <xf numFmtId="0" fontId="25" fillId="2" borderId="43" xfId="0" applyFont="1" applyFill="1" applyBorder="1" applyAlignment="1">
      <alignment horizontal="center"/>
    </xf>
    <xf numFmtId="0" fontId="25" fillId="2" borderId="41" xfId="0" applyFont="1" applyFill="1" applyBorder="1" applyAlignment="1"/>
    <xf numFmtId="0" fontId="25" fillId="2" borderId="43" xfId="0" applyFont="1" applyFill="1" applyBorder="1" applyAlignment="1"/>
    <xf numFmtId="0" fontId="24" fillId="2" borderId="41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1" xfId="0" applyFont="1" applyFill="1" applyBorder="1" applyAlignment="1"/>
    <xf numFmtId="0" fontId="24" fillId="2" borderId="43" xfId="0" applyFont="1" applyFill="1" applyBorder="1" applyAlignment="1"/>
    <xf numFmtId="0" fontId="25" fillId="2" borderId="41" xfId="0" applyFont="1" applyFill="1" applyBorder="1" applyAlignment="1">
      <alignment horizontal="left"/>
    </xf>
    <xf numFmtId="0" fontId="25" fillId="2" borderId="43" xfId="0" applyFont="1" applyFill="1" applyBorder="1" applyAlignment="1">
      <alignment horizontal="left"/>
    </xf>
    <xf numFmtId="0" fontId="24" fillId="2" borderId="10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right"/>
    </xf>
    <xf numFmtId="0" fontId="24" fillId="2" borderId="72" xfId="0" applyFont="1" applyFill="1" applyBorder="1" applyAlignment="1"/>
    <xf numFmtId="0" fontId="24" fillId="2" borderId="73" xfId="0" applyFont="1" applyFill="1" applyBorder="1" applyAlignment="1"/>
    <xf numFmtId="0" fontId="24" fillId="2" borderId="41" xfId="0" applyFont="1" applyFill="1" applyBorder="1" applyAlignment="1">
      <alignment horizontal="left"/>
    </xf>
    <xf numFmtId="0" fontId="24" fillId="2" borderId="43" xfId="0" applyFont="1" applyFill="1" applyBorder="1" applyAlignment="1">
      <alignment horizontal="left"/>
    </xf>
    <xf numFmtId="0" fontId="24" fillId="2" borderId="41" xfId="0" applyFont="1" applyFill="1" applyBorder="1" applyAlignment="1">
      <alignment horizontal="right"/>
    </xf>
    <xf numFmtId="0" fontId="24" fillId="2" borderId="43" xfId="0" applyFont="1" applyFill="1" applyBorder="1" applyAlignment="1">
      <alignment horizontal="right"/>
    </xf>
    <xf numFmtId="0" fontId="25" fillId="2" borderId="41" xfId="0" applyFont="1" applyFill="1" applyBorder="1" applyAlignment="1">
      <alignment horizontal="right"/>
    </xf>
    <xf numFmtId="0" fontId="25" fillId="2" borderId="43" xfId="0" applyFont="1" applyFill="1" applyBorder="1" applyAlignment="1">
      <alignment horizontal="right"/>
    </xf>
    <xf numFmtId="0" fontId="21" fillId="2" borderId="41" xfId="0" applyFont="1" applyFill="1" applyBorder="1" applyAlignment="1">
      <alignment horizontal="center"/>
    </xf>
    <xf numFmtId="0" fontId="21" fillId="2" borderId="43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55" xfId="0" applyFont="1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30" fillId="0" borderId="39" xfId="0" applyFont="1" applyBorder="1" applyAlignment="1">
      <alignment horizontal="center"/>
    </xf>
    <xf numFmtId="0" fontId="30" fillId="0" borderId="57" xfId="0" applyFont="1" applyBorder="1" applyAlignment="1">
      <alignment horizontal="center"/>
    </xf>
    <xf numFmtId="0" fontId="30" fillId="0" borderId="51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0" fontId="30" fillId="0" borderId="55" xfId="0" applyFont="1" applyBorder="1" applyAlignment="1">
      <alignment horizontal="left" vertical="top"/>
    </xf>
    <xf numFmtId="0" fontId="30" fillId="0" borderId="56" xfId="0" applyFont="1" applyBorder="1" applyAlignment="1">
      <alignment horizontal="left" vertical="top"/>
    </xf>
    <xf numFmtId="0" fontId="31" fillId="0" borderId="30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0" fillId="0" borderId="60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61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62" xfId="0" applyFont="1" applyBorder="1" applyAlignment="1">
      <alignment horizontal="center" vertical="top"/>
    </xf>
    <xf numFmtId="0" fontId="30" fillId="0" borderId="64" xfId="0" applyFont="1" applyBorder="1" applyAlignment="1">
      <alignment horizontal="center" vertical="top"/>
    </xf>
    <xf numFmtId="0" fontId="30" fillId="0" borderId="63" xfId="0" applyFont="1" applyBorder="1" applyAlignment="1">
      <alignment horizontal="center" vertical="top"/>
    </xf>
    <xf numFmtId="0" fontId="30" fillId="0" borderId="55" xfId="0" applyFont="1" applyBorder="1" applyAlignment="1">
      <alignment horizontal="center" vertical="top"/>
    </xf>
    <xf numFmtId="0" fontId="30" fillId="0" borderId="56" xfId="0" applyFont="1" applyBorder="1" applyAlignment="1">
      <alignment horizontal="center" vertical="top"/>
    </xf>
    <xf numFmtId="0" fontId="30" fillId="0" borderId="57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74" xfId="0" applyFont="1" applyBorder="1" applyAlignment="1">
      <alignment horizontal="left"/>
    </xf>
    <xf numFmtId="0" fontId="37" fillId="0" borderId="78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9" fillId="0" borderId="60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6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top"/>
    </xf>
    <xf numFmtId="0" fontId="5" fillId="0" borderId="57" xfId="0" applyFont="1" applyBorder="1" applyAlignment="1">
      <alignment horizontal="center" vertical="top"/>
    </xf>
    <xf numFmtId="0" fontId="5" fillId="0" borderId="60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1" xfId="0" applyFont="1" applyBorder="1" applyAlignment="1">
      <alignment horizontal="left" vertical="top"/>
    </xf>
    <xf numFmtId="0" fontId="5" fillId="0" borderId="55" xfId="0" applyFont="1" applyBorder="1" applyAlignment="1">
      <alignment horizontal="left" vertical="top"/>
    </xf>
    <xf numFmtId="0" fontId="5" fillId="0" borderId="56" xfId="0" applyFont="1" applyBorder="1" applyAlignment="1">
      <alignment horizontal="left" vertical="top"/>
    </xf>
    <xf numFmtId="0" fontId="5" fillId="0" borderId="57" xfId="0" applyFont="1" applyBorder="1" applyAlignment="1">
      <alignment horizontal="left" vertical="top"/>
    </xf>
    <xf numFmtId="0" fontId="5" fillId="0" borderId="6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3" fontId="29" fillId="0" borderId="5" xfId="0" applyNumberFormat="1" applyFont="1" applyBorder="1" applyAlignment="1">
      <alignment horizontal="center"/>
    </xf>
    <xf numFmtId="3" fontId="29" fillId="0" borderId="6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29" fillId="0" borderId="27" xfId="0" applyNumberFormat="1" applyFont="1" applyBorder="1" applyAlignment="1">
      <alignment horizontal="center"/>
    </xf>
    <xf numFmtId="3" fontId="29" fillId="0" borderId="58" xfId="0" applyNumberFormat="1" applyFont="1" applyBorder="1" applyAlignment="1">
      <alignment horizontal="center"/>
    </xf>
    <xf numFmtId="3" fontId="29" fillId="0" borderId="24" xfId="0" applyNumberFormat="1" applyFont="1" applyBorder="1" applyAlignment="1">
      <alignment horizontal="center"/>
    </xf>
    <xf numFmtId="0" fontId="29" fillId="0" borderId="58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5" fillId="0" borderId="58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59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27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9" fillId="0" borderId="0" xfId="0" applyFont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5" xfId="1" applyBorder="1" applyAlignment="1">
      <alignment horizontal="left"/>
    </xf>
    <xf numFmtId="0" fontId="4" fillId="0" borderId="6" xfId="1" applyBorder="1" applyAlignment="1">
      <alignment horizontal="left"/>
    </xf>
    <xf numFmtId="0" fontId="2" fillId="0" borderId="0" xfId="1" applyFont="1" applyAlignment="1">
      <alignment horizontal="center"/>
    </xf>
    <xf numFmtId="0" fontId="30" fillId="0" borderId="56" xfId="1" applyFont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4" fillId="0" borderId="5" xfId="1" applyBorder="1" applyAlignment="1">
      <alignment horizontal="center"/>
    </xf>
    <xf numFmtId="0" fontId="4" fillId="0" borderId="6" xfId="1" applyBorder="1" applyAlignment="1">
      <alignment horizontal="center"/>
    </xf>
    <xf numFmtId="0" fontId="2" fillId="0" borderId="43" xfId="1" applyFont="1" applyBorder="1" applyAlignment="1">
      <alignment horizontal="lef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8" xfId="1" applyFont="1" applyBorder="1" applyAlignment="1">
      <alignment horizontal="left"/>
    </xf>
    <xf numFmtId="0" fontId="2" fillId="0" borderId="59" xfId="1" applyFont="1" applyBorder="1" applyAlignment="1">
      <alignment horizontal="left"/>
    </xf>
    <xf numFmtId="0" fontId="4" fillId="0" borderId="43" xfId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7" xfId="0" applyFont="1" applyBorder="1" applyAlignment="1">
      <alignment horizontal="left"/>
    </xf>
  </cellXfs>
  <cellStyles count="3">
    <cellStyle name="Ezres" xfId="2" builtinId="3"/>
    <cellStyle name="Normál" xfId="0" builtinId="0"/>
    <cellStyle name="Normál_Rábagyarmat,2012.I.félévi költségvetési beszámoló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6"/>
  <sheetViews>
    <sheetView topLeftCell="A10" workbookViewId="0">
      <selection activeCell="H68" sqref="H68"/>
    </sheetView>
  </sheetViews>
  <sheetFormatPr defaultRowHeight="12.75" x14ac:dyDescent="0.2"/>
  <cols>
    <col min="2" max="2" width="34.28515625" customWidth="1"/>
    <col min="3" max="3" width="9.7109375" customWidth="1"/>
    <col min="4" max="4" width="7" hidden="1" customWidth="1"/>
    <col min="5" max="6" width="9.42578125" customWidth="1"/>
    <col min="7" max="7" width="25.85546875" hidden="1" customWidth="1"/>
    <col min="8" max="8" width="33.7109375" customWidth="1"/>
    <col min="9" max="9" width="4" customWidth="1"/>
    <col min="10" max="10" width="4.28515625" customWidth="1"/>
    <col min="11" max="12" width="9.140625" hidden="1" customWidth="1"/>
  </cols>
  <sheetData>
    <row r="2" spans="1:14" x14ac:dyDescent="0.2">
      <c r="A2" s="609" t="s">
        <v>3</v>
      </c>
      <c r="B2" s="609"/>
      <c r="C2" s="609"/>
      <c r="D2" s="609"/>
      <c r="E2" s="609"/>
      <c r="F2" s="609"/>
      <c r="G2" s="609"/>
      <c r="H2" s="609"/>
      <c r="I2" s="609"/>
      <c r="J2" s="609"/>
    </row>
    <row r="3" spans="1:14" ht="15.75" x14ac:dyDescent="0.25">
      <c r="A3" s="43" t="s">
        <v>13</v>
      </c>
      <c r="B3" s="610" t="s">
        <v>443</v>
      </c>
      <c r="C3" s="610"/>
      <c r="D3" s="610"/>
      <c r="E3" s="610"/>
      <c r="F3" s="610"/>
      <c r="G3" s="610"/>
      <c r="H3" s="610"/>
      <c r="I3" s="44"/>
      <c r="J3" s="44"/>
      <c r="K3" s="44"/>
      <c r="L3" s="45"/>
      <c r="M3" s="19"/>
    </row>
    <row r="4" spans="1:14" ht="15" x14ac:dyDescent="0.2">
      <c r="A4" s="43"/>
      <c r="B4" s="610"/>
      <c r="C4" s="610"/>
      <c r="D4" s="610"/>
      <c r="E4" s="610"/>
      <c r="F4" s="610"/>
      <c r="G4" s="610"/>
      <c r="H4" s="610"/>
      <c r="I4" s="43"/>
      <c r="J4" s="43"/>
      <c r="K4" s="43"/>
      <c r="L4" s="43"/>
    </row>
    <row r="5" spans="1:14" ht="15.75" x14ac:dyDescent="0.25">
      <c r="A5" s="46"/>
      <c r="B5" s="612" t="s">
        <v>61</v>
      </c>
      <c r="C5" s="612"/>
      <c r="D5" s="612"/>
      <c r="E5" s="612"/>
      <c r="F5" s="612"/>
      <c r="G5" s="612"/>
      <c r="H5" s="612"/>
      <c r="I5" s="299"/>
      <c r="J5" s="46"/>
      <c r="K5" s="46"/>
      <c r="L5" s="46"/>
    </row>
    <row r="6" spans="1:14" ht="15" x14ac:dyDescent="0.2">
      <c r="A6" s="46"/>
      <c r="B6" s="47"/>
      <c r="C6" s="47"/>
      <c r="D6" s="47"/>
      <c r="E6" s="47"/>
      <c r="F6" s="47"/>
      <c r="G6" s="47"/>
      <c r="H6" s="343"/>
      <c r="I6" s="615" t="s">
        <v>396</v>
      </c>
      <c r="J6" s="615"/>
      <c r="K6" s="615"/>
      <c r="L6" s="615"/>
      <c r="M6" s="615"/>
      <c r="N6" s="615"/>
    </row>
    <row r="7" spans="1:14" ht="15.75" x14ac:dyDescent="0.25">
      <c r="A7" s="607" t="s">
        <v>14</v>
      </c>
      <c r="B7" s="611"/>
      <c r="C7" s="611"/>
      <c r="D7" s="611"/>
      <c r="E7" s="611"/>
      <c r="F7" s="611"/>
      <c r="G7" s="336"/>
      <c r="H7" s="607" t="s">
        <v>15</v>
      </c>
      <c r="I7" s="611"/>
      <c r="J7" s="611"/>
      <c r="K7" s="611"/>
      <c r="L7" s="608"/>
      <c r="M7" s="23"/>
      <c r="N7" s="344"/>
    </row>
    <row r="8" spans="1:14" ht="15.75" x14ac:dyDescent="0.25">
      <c r="A8" s="607" t="s">
        <v>0</v>
      </c>
      <c r="B8" s="608"/>
      <c r="C8" s="536" t="s">
        <v>383</v>
      </c>
      <c r="D8" s="337"/>
      <c r="E8" s="536" t="s">
        <v>384</v>
      </c>
      <c r="F8" s="342" t="s">
        <v>306</v>
      </c>
      <c r="G8" s="48"/>
      <c r="H8" s="49" t="s">
        <v>0</v>
      </c>
      <c r="I8" s="613" t="s">
        <v>385</v>
      </c>
      <c r="J8" s="614"/>
      <c r="K8" s="49"/>
      <c r="L8" s="49"/>
      <c r="M8" s="354" t="s">
        <v>305</v>
      </c>
      <c r="N8" s="355" t="s">
        <v>306</v>
      </c>
    </row>
    <row r="9" spans="1:14" ht="15" x14ac:dyDescent="0.2">
      <c r="A9" s="605"/>
      <c r="B9" s="606"/>
      <c r="C9" s="346"/>
      <c r="D9" s="339"/>
      <c r="E9" s="338"/>
      <c r="F9" s="351"/>
      <c r="G9" s="50"/>
      <c r="H9" s="50"/>
      <c r="I9" s="605"/>
      <c r="J9" s="606"/>
      <c r="K9" s="351"/>
      <c r="L9" s="351"/>
      <c r="M9" s="352"/>
      <c r="N9" s="353"/>
    </row>
    <row r="10" spans="1:14" ht="15.75" x14ac:dyDescent="0.25">
      <c r="A10" s="599" t="s">
        <v>62</v>
      </c>
      <c r="B10" s="600"/>
      <c r="C10" s="347">
        <v>25703</v>
      </c>
      <c r="D10" s="335"/>
      <c r="E10" s="347">
        <v>27207</v>
      </c>
      <c r="F10" s="363">
        <v>27207</v>
      </c>
      <c r="G10" s="97"/>
      <c r="H10" s="97" t="s">
        <v>16</v>
      </c>
      <c r="I10" s="591"/>
      <c r="J10" s="592"/>
      <c r="K10" s="367"/>
      <c r="L10" s="368"/>
      <c r="M10" s="369"/>
      <c r="N10" s="370"/>
    </row>
    <row r="11" spans="1:14" ht="15.75" x14ac:dyDescent="0.25">
      <c r="A11" s="599" t="s">
        <v>63</v>
      </c>
      <c r="B11" s="594"/>
      <c r="C11" s="348">
        <f>SUM(C12:C16)</f>
        <v>2845</v>
      </c>
      <c r="D11" s="332"/>
      <c r="E11" s="348">
        <f>SUM(E12:E16)</f>
        <v>6520</v>
      </c>
      <c r="F11" s="348">
        <f>SUM(F12:F16)</f>
        <v>6520</v>
      </c>
      <c r="G11" s="97"/>
      <c r="H11" s="97" t="s">
        <v>6</v>
      </c>
      <c r="I11" s="591">
        <v>13555</v>
      </c>
      <c r="J11" s="592"/>
      <c r="K11" s="371"/>
      <c r="L11" s="368"/>
      <c r="M11" s="372">
        <v>15644</v>
      </c>
      <c r="N11" s="373">
        <v>15644</v>
      </c>
    </row>
    <row r="12" spans="1:14" ht="15.75" x14ac:dyDescent="0.25">
      <c r="A12" s="593" t="s">
        <v>446</v>
      </c>
      <c r="B12" s="594"/>
      <c r="C12" s="349">
        <v>0</v>
      </c>
      <c r="D12" s="333"/>
      <c r="E12" s="349">
        <v>242</v>
      </c>
      <c r="F12" s="364">
        <v>242</v>
      </c>
      <c r="G12" s="97"/>
      <c r="H12" s="97" t="s">
        <v>68</v>
      </c>
      <c r="I12" s="591">
        <v>2348</v>
      </c>
      <c r="J12" s="592"/>
      <c r="K12" s="371"/>
      <c r="L12" s="368"/>
      <c r="M12" s="374">
        <v>2621</v>
      </c>
      <c r="N12" s="375">
        <v>2621</v>
      </c>
    </row>
    <row r="13" spans="1:14" ht="15.75" x14ac:dyDescent="0.25">
      <c r="A13" s="593" t="s">
        <v>313</v>
      </c>
      <c r="B13" s="594"/>
      <c r="C13" s="349">
        <v>2695</v>
      </c>
      <c r="D13" s="333"/>
      <c r="E13" s="349">
        <v>5996</v>
      </c>
      <c r="F13" s="364">
        <v>5996</v>
      </c>
      <c r="G13" s="97"/>
      <c r="H13" s="97" t="s">
        <v>69</v>
      </c>
      <c r="I13" s="591">
        <v>9665</v>
      </c>
      <c r="J13" s="592"/>
      <c r="K13" s="371"/>
      <c r="L13" s="368"/>
      <c r="M13" s="372">
        <v>14949</v>
      </c>
      <c r="N13" s="373">
        <v>14161</v>
      </c>
    </row>
    <row r="14" spans="1:14" ht="15.75" hidden="1" customHeight="1" x14ac:dyDescent="0.25">
      <c r="A14" s="98"/>
      <c r="B14" s="98"/>
      <c r="C14" s="349"/>
      <c r="D14" s="333"/>
      <c r="E14" s="349"/>
      <c r="F14" s="364"/>
      <c r="G14" s="97"/>
      <c r="H14" s="98"/>
      <c r="I14" s="587"/>
      <c r="J14" s="588"/>
      <c r="K14" s="371"/>
      <c r="L14" s="368"/>
      <c r="M14" s="376"/>
      <c r="N14" s="377"/>
    </row>
    <row r="15" spans="1:14" ht="15.75" hidden="1" customHeight="1" x14ac:dyDescent="0.25">
      <c r="A15" s="98"/>
      <c r="B15" s="98"/>
      <c r="C15" s="349"/>
      <c r="D15" s="333"/>
      <c r="E15" s="349"/>
      <c r="F15" s="364"/>
      <c r="G15" s="97"/>
      <c r="H15" s="98"/>
      <c r="I15" s="587"/>
      <c r="J15" s="588"/>
      <c r="K15" s="371"/>
      <c r="L15" s="368"/>
      <c r="M15" s="376"/>
      <c r="N15" s="377"/>
    </row>
    <row r="16" spans="1:14" ht="15.75" x14ac:dyDescent="0.25">
      <c r="A16" s="599" t="s">
        <v>124</v>
      </c>
      <c r="B16" s="600"/>
      <c r="C16" s="349">
        <v>150</v>
      </c>
      <c r="D16" s="333"/>
      <c r="E16" s="349">
        <v>282</v>
      </c>
      <c r="F16" s="364">
        <v>282</v>
      </c>
      <c r="G16" s="97"/>
      <c r="H16" s="98"/>
      <c r="I16" s="587"/>
      <c r="J16" s="588"/>
      <c r="K16" s="371"/>
      <c r="L16" s="368"/>
      <c r="M16" s="378"/>
      <c r="N16" s="379"/>
    </row>
    <row r="17" spans="1:14" ht="15.75" x14ac:dyDescent="0.25">
      <c r="A17" s="599" t="s">
        <v>64</v>
      </c>
      <c r="B17" s="600"/>
      <c r="C17" s="348">
        <v>44</v>
      </c>
      <c r="D17" s="332"/>
      <c r="E17" s="348">
        <v>2616</v>
      </c>
      <c r="F17" s="363">
        <v>2616</v>
      </c>
      <c r="G17" s="97"/>
      <c r="H17" s="97" t="s">
        <v>56</v>
      </c>
      <c r="I17" s="591">
        <f>SUM(I18:J20)</f>
        <v>4312</v>
      </c>
      <c r="J17" s="592"/>
      <c r="K17" s="367"/>
      <c r="L17" s="368"/>
      <c r="M17" s="363">
        <f>SUM(M18:M20)</f>
        <v>4312</v>
      </c>
      <c r="N17" s="363">
        <f>SUM(N18:N20)</f>
        <v>3546</v>
      </c>
    </row>
    <row r="18" spans="1:14" ht="15.75" x14ac:dyDescent="0.25">
      <c r="A18" s="599" t="s">
        <v>65</v>
      </c>
      <c r="B18" s="600"/>
      <c r="C18" s="348">
        <f>SUM(C19:C23)</f>
        <v>19500</v>
      </c>
      <c r="D18" s="332"/>
      <c r="E18" s="348">
        <f>SUM(E19:E23)</f>
        <v>21965</v>
      </c>
      <c r="F18" s="348">
        <f>SUM(F19:F23)</f>
        <v>21871</v>
      </c>
      <c r="G18" s="97"/>
      <c r="H18" s="98" t="s">
        <v>17</v>
      </c>
      <c r="I18" s="587">
        <v>2114</v>
      </c>
      <c r="J18" s="588"/>
      <c r="K18" s="371"/>
      <c r="L18" s="368"/>
      <c r="M18" s="380">
        <v>2114</v>
      </c>
      <c r="N18" s="381">
        <v>1455</v>
      </c>
    </row>
    <row r="19" spans="1:14" ht="15.75" x14ac:dyDescent="0.25">
      <c r="A19" s="593" t="s">
        <v>66</v>
      </c>
      <c r="B19" s="594"/>
      <c r="C19" s="349">
        <v>18000</v>
      </c>
      <c r="D19" s="333"/>
      <c r="E19" s="349">
        <v>20461</v>
      </c>
      <c r="F19" s="349">
        <v>20461</v>
      </c>
      <c r="G19" s="97"/>
      <c r="H19" s="98" t="s">
        <v>18</v>
      </c>
      <c r="I19" s="587">
        <v>1838</v>
      </c>
      <c r="J19" s="588"/>
      <c r="K19" s="371"/>
      <c r="L19" s="368"/>
      <c r="M19" s="380">
        <v>1838</v>
      </c>
      <c r="N19" s="381">
        <v>1731</v>
      </c>
    </row>
    <row r="20" spans="1:14" ht="15.75" x14ac:dyDescent="0.25">
      <c r="A20" s="593" t="s">
        <v>310</v>
      </c>
      <c r="B20" s="594"/>
      <c r="C20" s="349">
        <v>900</v>
      </c>
      <c r="D20" s="333"/>
      <c r="E20" s="349">
        <v>947</v>
      </c>
      <c r="F20" s="349">
        <v>853</v>
      </c>
      <c r="G20" s="97"/>
      <c r="H20" s="98" t="s">
        <v>440</v>
      </c>
      <c r="I20" s="587">
        <v>360</v>
      </c>
      <c r="J20" s="588"/>
      <c r="K20" s="367"/>
      <c r="L20" s="368"/>
      <c r="M20" s="556">
        <v>360</v>
      </c>
      <c r="N20" s="381">
        <v>360</v>
      </c>
    </row>
    <row r="21" spans="1:14" ht="15.75" x14ac:dyDescent="0.25">
      <c r="A21" s="593" t="s">
        <v>311</v>
      </c>
      <c r="B21" s="594"/>
      <c r="C21" s="349">
        <v>0</v>
      </c>
      <c r="D21" s="333"/>
      <c r="E21" s="349">
        <v>0</v>
      </c>
      <c r="F21" s="364">
        <v>0</v>
      </c>
      <c r="G21" s="97"/>
      <c r="H21" s="97" t="s">
        <v>19</v>
      </c>
      <c r="I21" s="591">
        <f>SUM(I22:J23)</f>
        <v>4013</v>
      </c>
      <c r="J21" s="592"/>
      <c r="K21" s="367"/>
      <c r="L21" s="368"/>
      <c r="M21" s="363">
        <f>SUM(M22:M23)</f>
        <v>4013</v>
      </c>
      <c r="N21" s="363">
        <f>SUM(N22:N23)</f>
        <v>3713</v>
      </c>
    </row>
    <row r="22" spans="1:14" ht="15.75" x14ac:dyDescent="0.25">
      <c r="A22" s="593" t="s">
        <v>67</v>
      </c>
      <c r="B22" s="594"/>
      <c r="C22" s="349">
        <v>500</v>
      </c>
      <c r="D22" s="333"/>
      <c r="E22" s="349">
        <v>471</v>
      </c>
      <c r="F22" s="364">
        <v>471</v>
      </c>
      <c r="G22" s="97"/>
      <c r="H22" s="98" t="s">
        <v>128</v>
      </c>
      <c r="I22" s="587">
        <v>3913</v>
      </c>
      <c r="J22" s="588"/>
      <c r="K22" s="371"/>
      <c r="L22" s="368"/>
      <c r="M22" s="380">
        <v>3913</v>
      </c>
      <c r="N22" s="381">
        <v>3613</v>
      </c>
    </row>
    <row r="23" spans="1:14" ht="15.75" x14ac:dyDescent="0.25">
      <c r="A23" s="593" t="s">
        <v>312</v>
      </c>
      <c r="B23" s="594"/>
      <c r="C23" s="349">
        <v>100</v>
      </c>
      <c r="D23" s="333"/>
      <c r="E23" s="349">
        <v>86</v>
      </c>
      <c r="F23" s="364">
        <v>86</v>
      </c>
      <c r="G23" s="97"/>
      <c r="H23" s="98" t="s">
        <v>413</v>
      </c>
      <c r="I23" s="587">
        <v>100</v>
      </c>
      <c r="J23" s="588"/>
      <c r="K23" s="371"/>
      <c r="L23" s="368"/>
      <c r="M23" s="380">
        <v>100</v>
      </c>
      <c r="N23" s="381">
        <v>100</v>
      </c>
    </row>
    <row r="24" spans="1:14" ht="15.75" hidden="1" customHeight="1" x14ac:dyDescent="0.25">
      <c r="A24" s="593"/>
      <c r="B24" s="594"/>
      <c r="C24" s="349"/>
      <c r="D24" s="333"/>
      <c r="E24" s="349"/>
      <c r="F24" s="364"/>
      <c r="G24" s="97"/>
      <c r="H24" s="97"/>
      <c r="I24" s="591"/>
      <c r="J24" s="592"/>
      <c r="K24" s="367"/>
      <c r="L24" s="368"/>
      <c r="M24" s="376"/>
      <c r="N24" s="377"/>
    </row>
    <row r="25" spans="1:14" ht="15.75" hidden="1" customHeight="1" x14ac:dyDescent="0.25">
      <c r="A25" s="593"/>
      <c r="B25" s="594"/>
      <c r="C25" s="349"/>
      <c r="D25" s="333"/>
      <c r="E25" s="349"/>
      <c r="F25" s="364"/>
      <c r="G25" s="97"/>
      <c r="H25" s="97"/>
      <c r="I25" s="591"/>
      <c r="J25" s="592"/>
      <c r="K25" s="367"/>
      <c r="L25" s="368"/>
      <c r="M25" s="376"/>
      <c r="N25" s="377"/>
    </row>
    <row r="26" spans="1:14" ht="15.75" x14ac:dyDescent="0.25">
      <c r="A26" s="296" t="s">
        <v>314</v>
      </c>
      <c r="B26" s="103"/>
      <c r="C26" s="348">
        <v>0</v>
      </c>
      <c r="D26" s="333"/>
      <c r="E26" s="348">
        <v>0</v>
      </c>
      <c r="F26" s="364">
        <v>0</v>
      </c>
      <c r="G26" s="97"/>
      <c r="H26" s="97" t="s">
        <v>321</v>
      </c>
      <c r="I26" s="591">
        <v>0</v>
      </c>
      <c r="J26" s="592"/>
      <c r="K26" s="367"/>
      <c r="L26" s="368"/>
      <c r="M26" s="374">
        <v>628</v>
      </c>
      <c r="N26" s="375">
        <v>628</v>
      </c>
    </row>
    <row r="27" spans="1:14" ht="15.75" x14ac:dyDescent="0.25">
      <c r="A27" s="599" t="s">
        <v>316</v>
      </c>
      <c r="B27" s="600"/>
      <c r="C27" s="348"/>
      <c r="D27" s="332"/>
      <c r="E27" s="348"/>
      <c r="F27" s="364"/>
      <c r="G27" s="97"/>
      <c r="H27" s="97" t="s">
        <v>70</v>
      </c>
      <c r="I27" s="591">
        <v>776</v>
      </c>
      <c r="J27" s="592"/>
      <c r="K27" s="367"/>
      <c r="L27" s="368"/>
      <c r="M27" s="372">
        <v>834</v>
      </c>
      <c r="N27" s="373">
        <v>727</v>
      </c>
    </row>
    <row r="28" spans="1:14" ht="15.75" x14ac:dyDescent="0.25">
      <c r="A28" s="593" t="s">
        <v>127</v>
      </c>
      <c r="B28" s="594"/>
      <c r="C28" s="349"/>
      <c r="D28" s="333"/>
      <c r="E28" s="349"/>
      <c r="F28" s="364"/>
      <c r="G28" s="97"/>
      <c r="H28" s="97" t="s">
        <v>129</v>
      </c>
      <c r="I28" s="591">
        <v>22061</v>
      </c>
      <c r="J28" s="592"/>
      <c r="K28" s="367"/>
      <c r="L28" s="368"/>
      <c r="M28" s="372">
        <v>23949</v>
      </c>
      <c r="N28" s="373">
        <v>20250</v>
      </c>
    </row>
    <row r="29" spans="1:14" ht="15.75" x14ac:dyDescent="0.25">
      <c r="A29" s="593" t="s">
        <v>315</v>
      </c>
      <c r="B29" s="594"/>
      <c r="C29" s="349"/>
      <c r="D29" s="333"/>
      <c r="E29" s="349"/>
      <c r="F29" s="364"/>
      <c r="G29" s="97"/>
      <c r="H29" s="97" t="s">
        <v>71</v>
      </c>
      <c r="I29" s="591">
        <v>8733</v>
      </c>
      <c r="J29" s="592"/>
      <c r="K29" s="367"/>
      <c r="L29" s="368"/>
      <c r="M29" s="372">
        <v>8733</v>
      </c>
      <c r="N29" s="373">
        <v>2548</v>
      </c>
    </row>
    <row r="30" spans="1:14" ht="15.75" x14ac:dyDescent="0.25">
      <c r="A30" s="296" t="s">
        <v>317</v>
      </c>
      <c r="B30" s="103"/>
      <c r="C30" s="348">
        <v>0</v>
      </c>
      <c r="D30" s="333"/>
      <c r="E30" s="348">
        <v>0</v>
      </c>
      <c r="F30" s="363">
        <v>0</v>
      </c>
      <c r="G30" s="97"/>
      <c r="H30" s="97" t="s">
        <v>72</v>
      </c>
      <c r="I30" s="591">
        <v>2228</v>
      </c>
      <c r="J30" s="592"/>
      <c r="K30" s="367"/>
      <c r="L30" s="368"/>
      <c r="M30" s="372">
        <v>1376</v>
      </c>
      <c r="N30" s="373">
        <v>0</v>
      </c>
    </row>
    <row r="31" spans="1:14" ht="15.75" x14ac:dyDescent="0.25">
      <c r="A31" s="104" t="s">
        <v>126</v>
      </c>
      <c r="B31" s="105"/>
      <c r="C31" s="348"/>
      <c r="D31" s="333"/>
      <c r="E31" s="348"/>
      <c r="F31" s="364"/>
      <c r="G31" s="97"/>
      <c r="H31" s="97" t="s">
        <v>130</v>
      </c>
      <c r="I31" s="601">
        <v>0</v>
      </c>
      <c r="J31" s="602"/>
      <c r="K31" s="367"/>
      <c r="L31" s="368"/>
      <c r="M31" s="372">
        <v>802</v>
      </c>
      <c r="N31" s="373">
        <v>802</v>
      </c>
    </row>
    <row r="32" spans="1:14" ht="15.75" x14ac:dyDescent="0.25">
      <c r="A32" s="298" t="s">
        <v>127</v>
      </c>
      <c r="B32" s="105"/>
      <c r="C32" s="349"/>
      <c r="D32" s="333"/>
      <c r="E32" s="349"/>
      <c r="F32" s="364"/>
      <c r="G32" s="97"/>
      <c r="H32" s="97" t="s">
        <v>131</v>
      </c>
      <c r="I32" s="591">
        <v>17591</v>
      </c>
      <c r="J32" s="592"/>
      <c r="K32" s="367"/>
      <c r="L32" s="368"/>
      <c r="M32" s="372">
        <v>17591</v>
      </c>
      <c r="N32" s="373">
        <v>16440</v>
      </c>
    </row>
    <row r="33" spans="1:14" ht="15.75" x14ac:dyDescent="0.25">
      <c r="A33" s="296" t="s">
        <v>123</v>
      </c>
      <c r="B33" s="297"/>
      <c r="C33" s="348">
        <v>6272</v>
      </c>
      <c r="D33" s="333"/>
      <c r="E33" s="348">
        <v>6272</v>
      </c>
      <c r="F33" s="363">
        <v>6272</v>
      </c>
      <c r="G33" s="97"/>
      <c r="H33" s="97" t="s">
        <v>441</v>
      </c>
      <c r="I33" s="601">
        <f>SUM(I34:J34)</f>
        <v>419</v>
      </c>
      <c r="J33" s="602"/>
      <c r="K33" s="367"/>
      <c r="L33" s="368"/>
      <c r="M33" s="549">
        <f>SUM(M34)</f>
        <v>419</v>
      </c>
      <c r="N33" s="549">
        <f>SUM(N34)</f>
        <v>419</v>
      </c>
    </row>
    <row r="34" spans="1:14" ht="15.75" x14ac:dyDescent="0.25">
      <c r="A34" s="296" t="s">
        <v>438</v>
      </c>
      <c r="B34" s="297"/>
      <c r="C34" s="348">
        <v>15000</v>
      </c>
      <c r="D34" s="333"/>
      <c r="E34" s="348">
        <v>15000</v>
      </c>
      <c r="F34" s="363">
        <v>15000</v>
      </c>
      <c r="G34" s="97"/>
      <c r="H34" s="98" t="s">
        <v>442</v>
      </c>
      <c r="I34" s="603">
        <v>419</v>
      </c>
      <c r="J34" s="604"/>
      <c r="K34" s="367"/>
      <c r="L34" s="368"/>
      <c r="M34" s="380">
        <v>419</v>
      </c>
      <c r="N34" s="381">
        <v>419</v>
      </c>
    </row>
    <row r="35" spans="1:14" ht="15.75" x14ac:dyDescent="0.25">
      <c r="A35" s="533" t="s">
        <v>439</v>
      </c>
      <c r="B35" s="535"/>
      <c r="C35" s="532">
        <v>15000</v>
      </c>
      <c r="D35" s="534"/>
      <c r="E35" s="540">
        <v>15000</v>
      </c>
      <c r="F35" s="532">
        <v>15000</v>
      </c>
      <c r="G35" s="97"/>
      <c r="H35" s="98"/>
      <c r="I35" s="530"/>
      <c r="J35" s="531"/>
      <c r="K35" s="367"/>
      <c r="L35" s="368"/>
      <c r="M35" s="380"/>
      <c r="N35" s="381"/>
    </row>
    <row r="36" spans="1:14" ht="15.75" x14ac:dyDescent="0.25">
      <c r="A36" s="599" t="s">
        <v>318</v>
      </c>
      <c r="B36" s="600"/>
      <c r="C36" s="348">
        <f>SUM(C37:C38)</f>
        <v>16337</v>
      </c>
      <c r="D36" s="332"/>
      <c r="E36" s="348">
        <f>SUM(E37:E38)</f>
        <v>15485</v>
      </c>
      <c r="F36" s="348">
        <f>SUM(F37:F38)</f>
        <v>15485</v>
      </c>
      <c r="G36" s="97"/>
      <c r="H36" s="97"/>
      <c r="I36" s="591"/>
      <c r="J36" s="592"/>
      <c r="K36" s="367"/>
      <c r="L36" s="368"/>
      <c r="M36" s="382"/>
      <c r="N36" s="381"/>
    </row>
    <row r="37" spans="1:14" ht="15.75" x14ac:dyDescent="0.25">
      <c r="A37" s="298" t="s">
        <v>319</v>
      </c>
      <c r="B37" s="297"/>
      <c r="C37" s="349">
        <v>6396</v>
      </c>
      <c r="D37" s="332"/>
      <c r="E37" s="349">
        <v>6396</v>
      </c>
      <c r="F37" s="349">
        <v>6396</v>
      </c>
      <c r="G37" s="97"/>
      <c r="H37" s="98"/>
      <c r="I37" s="585"/>
      <c r="J37" s="586"/>
      <c r="K37" s="367"/>
      <c r="L37" s="368"/>
      <c r="M37" s="382"/>
      <c r="N37" s="381"/>
    </row>
    <row r="38" spans="1:14" ht="15.75" x14ac:dyDescent="0.25">
      <c r="A38" s="298" t="s">
        <v>320</v>
      </c>
      <c r="B38" s="297"/>
      <c r="C38" s="349">
        <v>9941</v>
      </c>
      <c r="D38" s="332"/>
      <c r="E38" s="349">
        <v>9089</v>
      </c>
      <c r="F38" s="349">
        <v>9089</v>
      </c>
      <c r="G38" s="97"/>
      <c r="H38" s="97"/>
      <c r="I38" s="589"/>
      <c r="J38" s="590"/>
      <c r="K38" s="367"/>
      <c r="L38" s="368"/>
      <c r="M38" s="382"/>
      <c r="N38" s="381"/>
    </row>
    <row r="39" spans="1:14" ht="15.75" x14ac:dyDescent="0.25">
      <c r="A39" s="599" t="s">
        <v>125</v>
      </c>
      <c r="B39" s="600"/>
      <c r="C39" s="348">
        <v>0</v>
      </c>
      <c r="D39" s="332"/>
      <c r="E39" s="539">
        <v>806</v>
      </c>
      <c r="F39" s="539">
        <v>806</v>
      </c>
      <c r="G39" s="97"/>
      <c r="H39" s="98"/>
      <c r="I39" s="587"/>
      <c r="J39" s="588"/>
      <c r="K39" s="367"/>
      <c r="L39" s="368"/>
      <c r="M39" s="380"/>
      <c r="N39" s="381"/>
    </row>
    <row r="40" spans="1:14" ht="15.75" hidden="1" customHeight="1" x14ac:dyDescent="0.25">
      <c r="A40" s="585"/>
      <c r="B40" s="586"/>
      <c r="C40" s="349"/>
      <c r="D40" s="333"/>
      <c r="E40" s="349"/>
      <c r="F40" s="363"/>
      <c r="G40" s="97"/>
      <c r="H40" s="97"/>
      <c r="I40" s="591"/>
      <c r="J40" s="592"/>
      <c r="K40" s="371"/>
      <c r="L40" s="368"/>
      <c r="M40" s="376"/>
      <c r="N40" s="377"/>
    </row>
    <row r="41" spans="1:14" ht="18.75" thickBot="1" x14ac:dyDescent="0.3">
      <c r="A41" s="585"/>
      <c r="B41" s="586"/>
      <c r="C41" s="349"/>
      <c r="D41" s="333"/>
      <c r="E41" s="349"/>
      <c r="F41" s="364"/>
      <c r="G41" s="97"/>
      <c r="H41" s="98"/>
      <c r="I41" s="587"/>
      <c r="J41" s="588"/>
      <c r="K41" s="383"/>
      <c r="L41" s="384"/>
      <c r="M41" s="378"/>
      <c r="N41" s="379"/>
    </row>
    <row r="42" spans="1:14" ht="18.75" hidden="1" customHeight="1" thickBot="1" x14ac:dyDescent="0.3">
      <c r="A42" s="585"/>
      <c r="B42" s="586"/>
      <c r="C42" s="349"/>
      <c r="D42" s="333"/>
      <c r="E42" s="349"/>
      <c r="F42" s="364"/>
      <c r="G42" s="97"/>
      <c r="H42" s="98"/>
      <c r="I42" s="591"/>
      <c r="J42" s="592"/>
      <c r="K42" s="385"/>
      <c r="L42" s="384"/>
      <c r="M42" s="376"/>
      <c r="N42" s="377"/>
    </row>
    <row r="43" spans="1:14" ht="18.75" hidden="1" customHeight="1" thickBot="1" x14ac:dyDescent="0.3">
      <c r="A43" s="585"/>
      <c r="B43" s="586"/>
      <c r="C43" s="349"/>
      <c r="D43" s="333"/>
      <c r="E43" s="349"/>
      <c r="F43" s="364"/>
      <c r="G43" s="97"/>
      <c r="H43" s="97"/>
      <c r="I43" s="591"/>
      <c r="J43" s="592"/>
      <c r="K43" s="383"/>
      <c r="L43" s="384"/>
      <c r="M43" s="376"/>
      <c r="N43" s="377"/>
    </row>
    <row r="44" spans="1:14" ht="18.75" hidden="1" customHeight="1" thickBot="1" x14ac:dyDescent="0.3">
      <c r="A44" s="585"/>
      <c r="B44" s="586"/>
      <c r="C44" s="349"/>
      <c r="D44" s="333"/>
      <c r="E44" s="349"/>
      <c r="F44" s="364"/>
      <c r="G44" s="97"/>
      <c r="H44" s="97"/>
      <c r="I44" s="591"/>
      <c r="J44" s="592"/>
      <c r="K44" s="383"/>
      <c r="L44" s="384"/>
      <c r="M44" s="376"/>
      <c r="N44" s="377"/>
    </row>
    <row r="45" spans="1:14" ht="18.75" hidden="1" customHeight="1" thickBot="1" x14ac:dyDescent="0.3">
      <c r="A45" s="98"/>
      <c r="B45" s="98"/>
      <c r="C45" s="349"/>
      <c r="D45" s="333"/>
      <c r="E45" s="349"/>
      <c r="F45" s="364"/>
      <c r="G45" s="97"/>
      <c r="H45" s="97"/>
      <c r="I45" s="363"/>
      <c r="J45" s="363"/>
      <c r="K45" s="383"/>
      <c r="L45" s="384"/>
      <c r="M45" s="376"/>
      <c r="N45" s="377"/>
    </row>
    <row r="46" spans="1:14" ht="18.75" hidden="1" customHeight="1" thickBot="1" x14ac:dyDescent="0.3">
      <c r="A46" s="98"/>
      <c r="B46" s="98"/>
      <c r="C46" s="349"/>
      <c r="D46" s="333"/>
      <c r="E46" s="349"/>
      <c r="F46" s="364"/>
      <c r="G46" s="97"/>
      <c r="H46" s="97"/>
      <c r="I46" s="364"/>
      <c r="J46" s="364"/>
      <c r="K46" s="383"/>
      <c r="L46" s="384"/>
      <c r="M46" s="376"/>
      <c r="N46" s="377"/>
    </row>
    <row r="47" spans="1:14" ht="18.75" hidden="1" customHeight="1" thickBot="1" x14ac:dyDescent="0.3">
      <c r="A47" s="585"/>
      <c r="B47" s="586"/>
      <c r="C47" s="349"/>
      <c r="D47" s="333"/>
      <c r="E47" s="349"/>
      <c r="F47" s="364"/>
      <c r="G47" s="97"/>
      <c r="H47" s="97"/>
      <c r="I47" s="363"/>
      <c r="J47" s="363"/>
      <c r="K47" s="385"/>
      <c r="L47" s="384"/>
      <c r="M47" s="376"/>
      <c r="N47" s="377"/>
    </row>
    <row r="48" spans="1:14" ht="18.75" hidden="1" customHeight="1" thickBot="1" x14ac:dyDescent="0.3">
      <c r="A48" s="585"/>
      <c r="B48" s="586"/>
      <c r="C48" s="349"/>
      <c r="D48" s="333"/>
      <c r="E48" s="349"/>
      <c r="F48" s="364"/>
      <c r="G48" s="97"/>
      <c r="H48" s="98"/>
      <c r="I48" s="364"/>
      <c r="J48" s="364"/>
      <c r="K48" s="383"/>
      <c r="L48" s="384"/>
      <c r="M48" s="376"/>
      <c r="N48" s="377"/>
    </row>
    <row r="49" spans="1:14" ht="18.75" hidden="1" customHeight="1" thickBot="1" x14ac:dyDescent="0.3">
      <c r="A49" s="97"/>
      <c r="B49" s="97"/>
      <c r="C49" s="348"/>
      <c r="D49" s="332"/>
      <c r="E49" s="348"/>
      <c r="F49" s="363"/>
      <c r="G49" s="97"/>
      <c r="H49" s="98"/>
      <c r="I49" s="364"/>
      <c r="J49" s="364"/>
      <c r="K49" s="385"/>
      <c r="L49" s="384"/>
      <c r="M49" s="376"/>
      <c r="N49" s="377"/>
    </row>
    <row r="50" spans="1:14" ht="18.75" hidden="1" customHeight="1" thickBot="1" x14ac:dyDescent="0.3">
      <c r="A50" s="98"/>
      <c r="B50" s="98"/>
      <c r="C50" s="349"/>
      <c r="D50" s="333"/>
      <c r="E50" s="349"/>
      <c r="F50" s="364"/>
      <c r="G50" s="97"/>
      <c r="H50" s="98"/>
      <c r="I50" s="364"/>
      <c r="J50" s="364"/>
      <c r="K50" s="385"/>
      <c r="L50" s="384"/>
      <c r="M50" s="376"/>
      <c r="N50" s="377"/>
    </row>
    <row r="51" spans="1:14" ht="18.75" hidden="1" customHeight="1" thickBot="1" x14ac:dyDescent="0.3">
      <c r="A51" s="98"/>
      <c r="B51" s="98"/>
      <c r="C51" s="349"/>
      <c r="D51" s="333"/>
      <c r="E51" s="349"/>
      <c r="F51" s="364"/>
      <c r="G51" s="97"/>
      <c r="H51" s="98"/>
      <c r="I51" s="364"/>
      <c r="J51" s="364"/>
      <c r="K51" s="385"/>
      <c r="L51" s="384"/>
      <c r="M51" s="386"/>
      <c r="N51" s="377"/>
    </row>
    <row r="52" spans="1:14" ht="18.75" hidden="1" customHeight="1" thickBot="1" x14ac:dyDescent="0.3">
      <c r="A52" s="97"/>
      <c r="B52" s="97"/>
      <c r="C52" s="348"/>
      <c r="D52" s="332"/>
      <c r="E52" s="348"/>
      <c r="F52" s="363"/>
      <c r="G52" s="97"/>
      <c r="H52" s="98"/>
      <c r="I52" s="363"/>
      <c r="J52" s="363"/>
      <c r="K52" s="385"/>
      <c r="L52" s="384"/>
      <c r="M52" s="386"/>
      <c r="N52" s="377"/>
    </row>
    <row r="53" spans="1:14" ht="18.75" hidden="1" customHeight="1" thickBot="1" x14ac:dyDescent="0.3">
      <c r="A53" s="98"/>
      <c r="B53" s="98"/>
      <c r="C53" s="349"/>
      <c r="D53" s="333"/>
      <c r="E53" s="349"/>
      <c r="F53" s="364"/>
      <c r="G53" s="97"/>
      <c r="H53" s="97"/>
      <c r="I53" s="364"/>
      <c r="J53" s="364"/>
      <c r="K53" s="383"/>
      <c r="L53" s="384"/>
      <c r="M53" s="387"/>
      <c r="N53" s="377"/>
    </row>
    <row r="54" spans="1:14" ht="18.75" hidden="1" customHeight="1" thickBot="1" x14ac:dyDescent="0.3">
      <c r="A54" s="98"/>
      <c r="B54" s="98"/>
      <c r="C54" s="349"/>
      <c r="D54" s="333"/>
      <c r="E54" s="349"/>
      <c r="F54" s="364"/>
      <c r="G54" s="97"/>
      <c r="H54" s="98"/>
      <c r="I54" s="364"/>
      <c r="J54" s="364"/>
      <c r="K54" s="385"/>
      <c r="L54" s="384"/>
      <c r="M54" s="376"/>
      <c r="N54" s="377"/>
    </row>
    <row r="55" spans="1:14" ht="18.75" hidden="1" customHeight="1" thickBot="1" x14ac:dyDescent="0.3">
      <c r="A55" s="589"/>
      <c r="B55" s="590"/>
      <c r="C55" s="348"/>
      <c r="D55" s="332"/>
      <c r="E55" s="348"/>
      <c r="F55" s="363"/>
      <c r="G55" s="97"/>
      <c r="H55" s="97"/>
      <c r="I55" s="363"/>
      <c r="J55" s="363"/>
      <c r="K55" s="385"/>
      <c r="L55" s="384"/>
      <c r="M55" s="376"/>
      <c r="N55" s="377"/>
    </row>
    <row r="56" spans="1:14" ht="18.75" hidden="1" customHeight="1" thickBot="1" x14ac:dyDescent="0.3">
      <c r="A56" s="98"/>
      <c r="B56" s="98"/>
      <c r="C56" s="349"/>
      <c r="D56" s="333"/>
      <c r="E56" s="349"/>
      <c r="F56" s="364"/>
      <c r="G56" s="97"/>
      <c r="H56" s="98"/>
      <c r="I56" s="364"/>
      <c r="J56" s="364"/>
      <c r="K56" s="383"/>
      <c r="L56" s="384"/>
      <c r="M56" s="387"/>
      <c r="N56" s="377"/>
    </row>
    <row r="57" spans="1:14" ht="18.75" hidden="1" customHeight="1" thickBot="1" x14ac:dyDescent="0.3">
      <c r="A57" s="97"/>
      <c r="B57" s="97"/>
      <c r="C57" s="348"/>
      <c r="D57" s="332"/>
      <c r="E57" s="348"/>
      <c r="F57" s="363"/>
      <c r="G57" s="97"/>
      <c r="H57" s="97"/>
      <c r="I57" s="363"/>
      <c r="J57" s="363"/>
      <c r="K57" s="385"/>
      <c r="L57" s="384"/>
      <c r="M57" s="376"/>
      <c r="N57" s="377"/>
    </row>
    <row r="58" spans="1:14" ht="18.75" hidden="1" customHeight="1" thickBot="1" x14ac:dyDescent="0.3">
      <c r="A58" s="99"/>
      <c r="B58" s="99"/>
      <c r="C58" s="350"/>
      <c r="D58" s="106"/>
      <c r="E58" s="350"/>
      <c r="F58" s="365"/>
      <c r="G58" s="97"/>
      <c r="H58" s="97"/>
      <c r="I58" s="365"/>
      <c r="J58" s="365"/>
      <c r="K58" s="383"/>
      <c r="L58" s="384"/>
      <c r="M58" s="387"/>
      <c r="N58" s="377"/>
    </row>
    <row r="59" spans="1:14" ht="18.75" hidden="1" customHeight="1" thickBot="1" x14ac:dyDescent="0.3">
      <c r="A59" s="99"/>
      <c r="B59" s="99"/>
      <c r="C59" s="350"/>
      <c r="D59" s="106"/>
      <c r="E59" s="350"/>
      <c r="F59" s="365"/>
      <c r="G59" s="97"/>
      <c r="H59" s="99"/>
      <c r="I59" s="365"/>
      <c r="J59" s="365"/>
      <c r="K59" s="388"/>
      <c r="L59" s="384"/>
      <c r="M59" s="387"/>
      <c r="N59" s="377"/>
    </row>
    <row r="60" spans="1:14" ht="18.75" hidden="1" customHeight="1" thickBot="1" x14ac:dyDescent="0.3">
      <c r="A60" s="99"/>
      <c r="B60" s="99"/>
      <c r="C60" s="350"/>
      <c r="D60" s="106"/>
      <c r="E60" s="350"/>
      <c r="F60" s="365"/>
      <c r="G60" s="97"/>
      <c r="H60" s="99"/>
      <c r="I60" s="365"/>
      <c r="J60" s="365"/>
      <c r="K60" s="388"/>
      <c r="L60" s="384"/>
      <c r="M60" s="387"/>
      <c r="N60" s="377"/>
    </row>
    <row r="61" spans="1:14" ht="18.75" hidden="1" customHeight="1" thickBot="1" x14ac:dyDescent="0.3">
      <c r="A61" s="589"/>
      <c r="B61" s="590"/>
      <c r="C61" s="350"/>
      <c r="D61" s="106"/>
      <c r="E61" s="350"/>
      <c r="F61" s="365"/>
      <c r="G61" s="97"/>
      <c r="H61" s="99"/>
      <c r="I61" s="365"/>
      <c r="J61" s="365"/>
      <c r="K61" s="388"/>
      <c r="L61" s="384"/>
      <c r="M61" s="387"/>
      <c r="N61" s="377"/>
    </row>
    <row r="62" spans="1:14" ht="18.75" hidden="1" customHeight="1" thickBot="1" x14ac:dyDescent="0.3">
      <c r="A62" s="99"/>
      <c r="B62" s="99"/>
      <c r="C62" s="350"/>
      <c r="D62" s="106"/>
      <c r="E62" s="350"/>
      <c r="F62" s="365"/>
      <c r="G62" s="97"/>
      <c r="H62" s="99"/>
      <c r="I62" s="365"/>
      <c r="J62" s="365"/>
      <c r="K62" s="388"/>
      <c r="L62" s="384"/>
      <c r="M62" s="387"/>
      <c r="N62" s="377"/>
    </row>
    <row r="63" spans="1:14" ht="18.75" hidden="1" customHeight="1" thickBot="1" x14ac:dyDescent="0.3">
      <c r="A63" s="583"/>
      <c r="B63" s="584"/>
      <c r="C63" s="350"/>
      <c r="D63" s="106"/>
      <c r="E63" s="350"/>
      <c r="F63" s="365"/>
      <c r="G63" s="99"/>
      <c r="H63" s="99"/>
      <c r="I63" s="597"/>
      <c r="J63" s="598"/>
      <c r="K63" s="388"/>
      <c r="L63" s="384"/>
      <c r="M63" s="387"/>
      <c r="N63" s="377"/>
    </row>
    <row r="64" spans="1:14" ht="18.75" thickBot="1" x14ac:dyDescent="0.3">
      <c r="A64" s="100" t="s">
        <v>12</v>
      </c>
      <c r="B64" s="101"/>
      <c r="C64" s="362">
        <f>SUM(C10,C11,C17,C18,C26,C27,C30,C31,C33,C34,C36,C39)</f>
        <v>85701</v>
      </c>
      <c r="D64" s="334"/>
      <c r="E64" s="362">
        <f>SUM(E10,E11,E17,E18,E26,E27,E30,E31,E33,E34,E36,E39)</f>
        <v>95871</v>
      </c>
      <c r="F64" s="366">
        <f>SUM(F10,F11,F17,F18,F26,F27,F30,F31,F33,F34,F36,F39)</f>
        <v>95777</v>
      </c>
      <c r="G64" s="102"/>
      <c r="H64" s="345" t="s">
        <v>12</v>
      </c>
      <c r="I64" s="595">
        <f>SUM(I11:J17,I21,I26:J33,I36,J38)</f>
        <v>85701</v>
      </c>
      <c r="J64" s="596"/>
      <c r="K64" s="389"/>
      <c r="L64" s="390"/>
      <c r="M64" s="391">
        <f>SUM(M11:M17,M21,M26:M33)</f>
        <v>95871</v>
      </c>
      <c r="N64" s="391">
        <f>SUM(N11:N17,N21,N26:N33)</f>
        <v>81499</v>
      </c>
    </row>
    <row r="65" spans="1:13" ht="18.75" thickBot="1" x14ac:dyDescent="0.3">
      <c r="A65" s="20"/>
      <c r="B65" s="20"/>
      <c r="C65" s="20"/>
      <c r="D65" s="20"/>
      <c r="E65" s="20"/>
      <c r="F65" s="20"/>
      <c r="G65" s="20"/>
      <c r="H65" s="21"/>
      <c r="I65" s="20"/>
      <c r="J65" s="20"/>
      <c r="K65" s="41"/>
      <c r="L65" s="42"/>
      <c r="M65" s="7"/>
    </row>
    <row r="66" spans="1:13" x14ac:dyDescent="0.2">
      <c r="K66" s="20"/>
      <c r="L66" s="20"/>
      <c r="M66" s="5"/>
    </row>
  </sheetData>
  <mergeCells count="75">
    <mergeCell ref="A9:B9"/>
    <mergeCell ref="I9:J9"/>
    <mergeCell ref="A12:B12"/>
    <mergeCell ref="A8:B8"/>
    <mergeCell ref="A2:J2"/>
    <mergeCell ref="B3:H4"/>
    <mergeCell ref="H7:L7"/>
    <mergeCell ref="B5:H5"/>
    <mergeCell ref="I8:J8"/>
    <mergeCell ref="A7:F7"/>
    <mergeCell ref="I10:J10"/>
    <mergeCell ref="I11:J11"/>
    <mergeCell ref="I12:J12"/>
    <mergeCell ref="I6:N6"/>
    <mergeCell ref="A20:B20"/>
    <mergeCell ref="A17:B17"/>
    <mergeCell ref="A16:B16"/>
    <mergeCell ref="A11:B11"/>
    <mergeCell ref="A10:B10"/>
    <mergeCell ref="A13:B13"/>
    <mergeCell ref="A18:B18"/>
    <mergeCell ref="A19:B19"/>
    <mergeCell ref="I15:J15"/>
    <mergeCell ref="I17:J17"/>
    <mergeCell ref="I13:J13"/>
    <mergeCell ref="I14:J14"/>
    <mergeCell ref="A29:B29"/>
    <mergeCell ref="I16:J16"/>
    <mergeCell ref="I20:J20"/>
    <mergeCell ref="I18:J18"/>
    <mergeCell ref="I29:J29"/>
    <mergeCell ref="A24:B24"/>
    <mergeCell ref="A25:B25"/>
    <mergeCell ref="A27:B27"/>
    <mergeCell ref="A23:B23"/>
    <mergeCell ref="A22:B22"/>
    <mergeCell ref="I21:J21"/>
    <mergeCell ref="I22:J22"/>
    <mergeCell ref="A47:B47"/>
    <mergeCell ref="A43:B43"/>
    <mergeCell ref="I36:J36"/>
    <mergeCell ref="A42:B42"/>
    <mergeCell ref="A28:B28"/>
    <mergeCell ref="A39:B39"/>
    <mergeCell ref="I31:J31"/>
    <mergeCell ref="I32:J32"/>
    <mergeCell ref="I33:J33"/>
    <mergeCell ref="I34:J34"/>
    <mergeCell ref="I37:J37"/>
    <mergeCell ref="I38:J38"/>
    <mergeCell ref="I30:J30"/>
    <mergeCell ref="A36:B36"/>
    <mergeCell ref="I64:J64"/>
    <mergeCell ref="I63:J63"/>
    <mergeCell ref="I41:J41"/>
    <mergeCell ref="I44:J44"/>
    <mergeCell ref="I40:J40"/>
    <mergeCell ref="I42:J42"/>
    <mergeCell ref="I43:J43"/>
    <mergeCell ref="A63:B63"/>
    <mergeCell ref="A48:B48"/>
    <mergeCell ref="I19:J19"/>
    <mergeCell ref="A61:B61"/>
    <mergeCell ref="A40:B40"/>
    <mergeCell ref="A41:B41"/>
    <mergeCell ref="I23:J23"/>
    <mergeCell ref="I24:J24"/>
    <mergeCell ref="I39:J39"/>
    <mergeCell ref="A44:B44"/>
    <mergeCell ref="A55:B55"/>
    <mergeCell ref="I25:J25"/>
    <mergeCell ref="I27:J27"/>
    <mergeCell ref="I28:J28"/>
    <mergeCell ref="A21:B21"/>
    <mergeCell ref="I26:J26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35"/>
  <sheetViews>
    <sheetView workbookViewId="0">
      <selection activeCell="K39" sqref="K39"/>
    </sheetView>
  </sheetViews>
  <sheetFormatPr defaultRowHeight="12.75" x14ac:dyDescent="0.2"/>
  <cols>
    <col min="5" max="5" width="4.140625" customWidth="1"/>
    <col min="6" max="6" width="7.7109375" customWidth="1"/>
    <col min="7" max="7" width="6.85546875" customWidth="1"/>
    <col min="8" max="8" width="6.28515625" customWidth="1"/>
    <col min="12" max="12" width="10.42578125" customWidth="1"/>
    <col min="13" max="13" width="6.42578125" customWidth="1"/>
    <col min="14" max="15" width="6.5703125" customWidth="1"/>
  </cols>
  <sheetData>
    <row r="2" spans="1:16" x14ac:dyDescent="0.2">
      <c r="A2" s="609" t="s">
        <v>157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</row>
    <row r="4" spans="1:16" x14ac:dyDescent="0.2">
      <c r="A4" s="609" t="s">
        <v>82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</row>
    <row r="5" spans="1:16" x14ac:dyDescent="0.2">
      <c r="A5" s="609" t="s">
        <v>142</v>
      </c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</row>
    <row r="6" spans="1:16" x14ac:dyDescent="0.2">
      <c r="A6" s="609" t="s">
        <v>447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609"/>
    </row>
    <row r="9" spans="1:16" ht="13.5" thickBot="1" x14ac:dyDescent="0.25">
      <c r="M9" s="658" t="s">
        <v>396</v>
      </c>
      <c r="N9" s="658"/>
      <c r="O9" s="658"/>
    </row>
    <row r="10" spans="1:16" s="12" customFormat="1" ht="13.5" thickBot="1" x14ac:dyDescent="0.25">
      <c r="B10" s="669" t="s">
        <v>406</v>
      </c>
      <c r="C10" s="670"/>
      <c r="D10" s="670"/>
      <c r="E10" s="676"/>
      <c r="F10" s="167" t="s">
        <v>304</v>
      </c>
      <c r="G10" s="167" t="s">
        <v>305</v>
      </c>
      <c r="H10" s="167" t="s">
        <v>306</v>
      </c>
      <c r="I10" s="669" t="s">
        <v>46</v>
      </c>
      <c r="J10" s="670"/>
      <c r="K10" s="670"/>
      <c r="L10" s="670"/>
      <c r="M10" s="167" t="s">
        <v>304</v>
      </c>
      <c r="N10" s="550" t="s">
        <v>305</v>
      </c>
      <c r="O10" s="167" t="s">
        <v>306</v>
      </c>
    </row>
    <row r="11" spans="1:16" x14ac:dyDescent="0.2">
      <c r="B11" s="125" t="s">
        <v>41</v>
      </c>
      <c r="C11" s="126"/>
      <c r="D11" s="126"/>
      <c r="E11" s="126"/>
      <c r="F11" s="517">
        <v>19500</v>
      </c>
      <c r="G11" s="558">
        <v>21965</v>
      </c>
      <c r="H11" s="558">
        <v>21871</v>
      </c>
      <c r="I11" s="503"/>
      <c r="J11" s="311" t="s">
        <v>455</v>
      </c>
      <c r="K11" s="126"/>
      <c r="L11" s="446"/>
      <c r="M11" s="517">
        <v>15000</v>
      </c>
      <c r="N11" s="559">
        <v>15000</v>
      </c>
      <c r="O11" s="517">
        <v>15000</v>
      </c>
    </row>
    <row r="12" spans="1:16" x14ac:dyDescent="0.2">
      <c r="B12" s="127" t="s">
        <v>42</v>
      </c>
      <c r="C12" s="128"/>
      <c r="D12" s="128"/>
      <c r="E12" s="128"/>
      <c r="F12" s="392">
        <v>44</v>
      </c>
      <c r="G12" s="401">
        <v>2616</v>
      </c>
      <c r="H12" s="401">
        <v>2616</v>
      </c>
      <c r="I12" s="448"/>
      <c r="J12" s="129" t="s">
        <v>88</v>
      </c>
      <c r="K12" s="128"/>
      <c r="L12" s="203"/>
      <c r="M12" s="392">
        <v>6272</v>
      </c>
      <c r="N12" s="560">
        <v>6272</v>
      </c>
      <c r="O12" s="392">
        <v>6272</v>
      </c>
    </row>
    <row r="13" spans="1:16" x14ac:dyDescent="0.2">
      <c r="B13" s="127" t="s">
        <v>43</v>
      </c>
      <c r="C13" s="128"/>
      <c r="D13" s="128"/>
      <c r="E13" s="128"/>
      <c r="F13" s="392">
        <v>2845</v>
      </c>
      <c r="G13" s="401">
        <v>6520</v>
      </c>
      <c r="H13" s="401">
        <v>6520</v>
      </c>
      <c r="I13" s="448"/>
      <c r="J13" s="308" t="s">
        <v>327</v>
      </c>
      <c r="K13" s="128"/>
      <c r="L13" s="203"/>
      <c r="M13" s="392"/>
      <c r="N13" s="560"/>
      <c r="O13" s="392"/>
    </row>
    <row r="14" spans="1:16" x14ac:dyDescent="0.2">
      <c r="B14" s="127" t="s">
        <v>44</v>
      </c>
      <c r="C14" s="128"/>
      <c r="D14" s="128"/>
      <c r="E14" s="128"/>
      <c r="F14" s="392">
        <v>25703</v>
      </c>
      <c r="G14" s="401">
        <v>27207</v>
      </c>
      <c r="H14" s="401">
        <v>27207</v>
      </c>
      <c r="I14" s="448"/>
      <c r="J14" s="308" t="s">
        <v>369</v>
      </c>
      <c r="K14" s="128"/>
      <c r="L14" s="203"/>
      <c r="M14" s="392"/>
      <c r="N14" s="560"/>
      <c r="O14" s="392"/>
    </row>
    <row r="15" spans="1:16" x14ac:dyDescent="0.2">
      <c r="B15" s="127" t="s">
        <v>144</v>
      </c>
      <c r="C15" s="128"/>
      <c r="D15" s="128"/>
      <c r="E15" s="128"/>
      <c r="F15" s="392">
        <v>0</v>
      </c>
      <c r="G15" s="401">
        <v>806</v>
      </c>
      <c r="H15" s="401">
        <v>806</v>
      </c>
      <c r="I15" s="448"/>
      <c r="J15" s="251" t="s">
        <v>329</v>
      </c>
      <c r="K15" s="128"/>
      <c r="L15" s="203"/>
      <c r="M15" s="392">
        <v>9941</v>
      </c>
      <c r="N15" s="560">
        <v>9089</v>
      </c>
      <c r="O15" s="392">
        <v>9089</v>
      </c>
    </row>
    <row r="16" spans="1:16" x14ac:dyDescent="0.2">
      <c r="B16" s="127" t="s">
        <v>60</v>
      </c>
      <c r="C16" s="128"/>
      <c r="D16" s="128"/>
      <c r="E16" s="128"/>
      <c r="F16" s="392">
        <v>6396</v>
      </c>
      <c r="G16" s="401">
        <v>6396</v>
      </c>
      <c r="H16" s="401">
        <v>6396</v>
      </c>
      <c r="I16" s="448"/>
      <c r="J16" s="128"/>
      <c r="K16" s="128"/>
      <c r="L16" s="203"/>
      <c r="M16" s="401"/>
      <c r="N16" s="560"/>
      <c r="O16" s="392"/>
    </row>
    <row r="17" spans="2:15" x14ac:dyDescent="0.2">
      <c r="B17" s="328" t="s">
        <v>326</v>
      </c>
      <c r="C17" s="128"/>
      <c r="D17" s="128"/>
      <c r="E17" s="128"/>
      <c r="F17" s="392"/>
      <c r="G17" s="401"/>
      <c r="H17" s="401"/>
      <c r="I17" s="448"/>
      <c r="J17" s="128"/>
      <c r="K17" s="128"/>
      <c r="L17" s="203"/>
      <c r="M17" s="401"/>
      <c r="N17" s="560"/>
      <c r="O17" s="392"/>
    </row>
    <row r="18" spans="2:15" ht="13.5" thickBot="1" x14ac:dyDescent="0.25">
      <c r="B18" s="310" t="s">
        <v>328</v>
      </c>
      <c r="C18" s="309"/>
      <c r="D18" s="309"/>
      <c r="E18" s="309"/>
      <c r="F18" s="567"/>
      <c r="G18" s="565"/>
      <c r="H18" s="565"/>
      <c r="I18" s="504"/>
      <c r="J18" s="309"/>
      <c r="K18" s="309"/>
      <c r="L18" s="447"/>
      <c r="M18" s="565"/>
      <c r="N18" s="566"/>
      <c r="O18" s="463"/>
    </row>
    <row r="19" spans="2:15" s="12" customFormat="1" ht="13.5" thickBot="1" x14ac:dyDescent="0.25">
      <c r="B19" s="132" t="s">
        <v>1</v>
      </c>
      <c r="C19" s="133"/>
      <c r="D19" s="133"/>
      <c r="E19" s="133"/>
      <c r="F19" s="397">
        <f>SUM(F11:F18)</f>
        <v>54488</v>
      </c>
      <c r="G19" s="397">
        <f>SUM(G11:G18)</f>
        <v>65510</v>
      </c>
      <c r="H19" s="397">
        <f>SUM(H11:H18)</f>
        <v>65416</v>
      </c>
      <c r="I19" s="138"/>
      <c r="J19" s="133" t="s">
        <v>1</v>
      </c>
      <c r="K19" s="133"/>
      <c r="L19" s="133"/>
      <c r="M19" s="397">
        <f>SUM(M11:M18)</f>
        <v>31213</v>
      </c>
      <c r="N19" s="397">
        <f>SUM(N11:N18)</f>
        <v>30361</v>
      </c>
      <c r="O19" s="397">
        <f>SUM(O11:O18)</f>
        <v>30361</v>
      </c>
    </row>
    <row r="20" spans="2:15" x14ac:dyDescent="0.2">
      <c r="B20" s="116"/>
      <c r="C20" s="135"/>
      <c r="D20" s="135"/>
      <c r="E20" s="135"/>
      <c r="F20" s="136"/>
      <c r="G20" s="135"/>
      <c r="H20" s="137"/>
      <c r="I20" s="135"/>
      <c r="J20" s="135"/>
      <c r="K20" s="135"/>
      <c r="L20" s="135"/>
      <c r="M20" s="135"/>
      <c r="N20" s="137"/>
      <c r="O20" s="434"/>
    </row>
    <row r="21" spans="2:15" ht="13.5" thickBot="1" x14ac:dyDescent="0.25">
      <c r="B21" s="116"/>
      <c r="C21" s="135"/>
      <c r="D21" s="135"/>
      <c r="E21" s="135"/>
      <c r="F21" s="136"/>
      <c r="G21" s="135"/>
      <c r="H21" s="137"/>
      <c r="I21" s="135"/>
      <c r="J21" s="135"/>
      <c r="K21" s="135"/>
      <c r="L21" s="135"/>
      <c r="M21" s="135"/>
      <c r="N21" s="137"/>
      <c r="O21" s="436"/>
    </row>
    <row r="22" spans="2:15" s="12" customFormat="1" ht="13.5" thickBot="1" x14ac:dyDescent="0.25">
      <c r="B22" s="132" t="s">
        <v>143</v>
      </c>
      <c r="C22" s="133"/>
      <c r="D22" s="133"/>
      <c r="E22" s="133"/>
      <c r="F22" s="167" t="s">
        <v>304</v>
      </c>
      <c r="G22" s="167" t="s">
        <v>305</v>
      </c>
      <c r="H22" s="550" t="s">
        <v>306</v>
      </c>
      <c r="I22" s="133"/>
      <c r="J22" s="133" t="s">
        <v>45</v>
      </c>
      <c r="K22" s="133"/>
      <c r="L22" s="133"/>
      <c r="M22" s="167" t="s">
        <v>304</v>
      </c>
      <c r="N22" s="550" t="s">
        <v>305</v>
      </c>
      <c r="O22" s="167" t="s">
        <v>306</v>
      </c>
    </row>
    <row r="23" spans="2:15" x14ac:dyDescent="0.2">
      <c r="B23" s="125" t="s">
        <v>47</v>
      </c>
      <c r="C23" s="126"/>
      <c r="D23" s="126"/>
      <c r="E23" s="126"/>
      <c r="F23" s="517">
        <v>13555</v>
      </c>
      <c r="G23" s="558">
        <v>15644</v>
      </c>
      <c r="H23" s="559">
        <v>15644</v>
      </c>
      <c r="I23" s="139"/>
      <c r="J23" s="126" t="s">
        <v>53</v>
      </c>
      <c r="K23" s="126"/>
      <c r="L23" s="126"/>
      <c r="M23" s="517">
        <v>30794</v>
      </c>
      <c r="N23" s="559">
        <v>32682</v>
      </c>
      <c r="O23" s="517">
        <v>22798</v>
      </c>
    </row>
    <row r="24" spans="2:15" x14ac:dyDescent="0.2">
      <c r="B24" s="127" t="s">
        <v>48</v>
      </c>
      <c r="C24" s="128"/>
      <c r="D24" s="128"/>
      <c r="E24" s="128"/>
      <c r="F24" s="392">
        <v>2348</v>
      </c>
      <c r="G24" s="401">
        <v>2621</v>
      </c>
      <c r="H24" s="560">
        <v>2621</v>
      </c>
      <c r="I24" s="140"/>
      <c r="J24" s="128" t="s">
        <v>147</v>
      </c>
      <c r="K24" s="128"/>
      <c r="L24" s="128"/>
      <c r="M24" s="392">
        <v>0</v>
      </c>
      <c r="N24" s="560">
        <v>0</v>
      </c>
      <c r="O24" s="392">
        <v>0</v>
      </c>
    </row>
    <row r="25" spans="2:15" x14ac:dyDescent="0.2">
      <c r="B25" s="127" t="s">
        <v>49</v>
      </c>
      <c r="C25" s="128"/>
      <c r="D25" s="128"/>
      <c r="E25" s="128"/>
      <c r="F25" s="392">
        <v>9665</v>
      </c>
      <c r="G25" s="401">
        <v>14949</v>
      </c>
      <c r="H25" s="560">
        <v>14161</v>
      </c>
      <c r="I25" s="140"/>
      <c r="J25" s="251" t="s">
        <v>370</v>
      </c>
      <c r="K25" s="128"/>
      <c r="L25" s="128"/>
      <c r="M25" s="392">
        <v>419</v>
      </c>
      <c r="N25" s="560">
        <v>419</v>
      </c>
      <c r="O25" s="392">
        <v>419</v>
      </c>
    </row>
    <row r="26" spans="2:15" x14ac:dyDescent="0.2">
      <c r="B26" s="127" t="s">
        <v>50</v>
      </c>
      <c r="C26" s="128"/>
      <c r="D26" s="128"/>
      <c r="E26" s="128"/>
      <c r="F26" s="392">
        <v>4312</v>
      </c>
      <c r="G26" s="401">
        <v>4312</v>
      </c>
      <c r="H26" s="560">
        <v>3546</v>
      </c>
      <c r="I26" s="140"/>
      <c r="J26" s="308" t="s">
        <v>331</v>
      </c>
      <c r="K26" s="128"/>
      <c r="L26" s="128"/>
      <c r="M26" s="392">
        <v>0</v>
      </c>
      <c r="N26" s="560">
        <v>0</v>
      </c>
      <c r="O26" s="392">
        <v>0</v>
      </c>
    </row>
    <row r="27" spans="2:15" x14ac:dyDescent="0.2">
      <c r="B27" s="127" t="s">
        <v>51</v>
      </c>
      <c r="C27" s="128"/>
      <c r="D27" s="128"/>
      <c r="E27" s="128"/>
      <c r="F27" s="392">
        <v>4013</v>
      </c>
      <c r="G27" s="401">
        <v>4013</v>
      </c>
      <c r="H27" s="560">
        <v>3713</v>
      </c>
      <c r="I27" s="140"/>
      <c r="J27" s="128"/>
      <c r="K27" s="128"/>
      <c r="L27" s="128"/>
      <c r="M27" s="401"/>
      <c r="N27" s="560"/>
      <c r="O27" s="392"/>
    </row>
    <row r="28" spans="2:15" x14ac:dyDescent="0.2">
      <c r="B28" s="127" t="s">
        <v>52</v>
      </c>
      <c r="C28" s="128"/>
      <c r="D28" s="128"/>
      <c r="E28" s="128"/>
      <c r="F28" s="392">
        <v>776</v>
      </c>
      <c r="G28" s="401">
        <v>834</v>
      </c>
      <c r="H28" s="560">
        <v>727</v>
      </c>
      <c r="I28" s="140"/>
      <c r="J28" s="128"/>
      <c r="K28" s="128"/>
      <c r="L28" s="128"/>
      <c r="M28" s="401"/>
      <c r="N28" s="560"/>
      <c r="O28" s="392"/>
    </row>
    <row r="29" spans="2:15" x14ac:dyDescent="0.2">
      <c r="B29" s="244" t="s">
        <v>417</v>
      </c>
      <c r="C29" s="128"/>
      <c r="D29" s="128"/>
      <c r="E29" s="128"/>
      <c r="F29" s="392">
        <v>2228</v>
      </c>
      <c r="G29" s="401">
        <v>1376</v>
      </c>
      <c r="H29" s="560">
        <v>0</v>
      </c>
      <c r="I29" s="140"/>
      <c r="J29" s="128"/>
      <c r="K29" s="128"/>
      <c r="L29" s="128"/>
      <c r="M29" s="401"/>
      <c r="N29" s="560"/>
      <c r="O29" s="392"/>
    </row>
    <row r="30" spans="2:15" x14ac:dyDescent="0.2">
      <c r="B30" s="142" t="s">
        <v>145</v>
      </c>
      <c r="C30" s="128"/>
      <c r="D30" s="128"/>
      <c r="E30" s="128"/>
      <c r="F30" s="392">
        <v>0</v>
      </c>
      <c r="G30" s="401">
        <v>802</v>
      </c>
      <c r="H30" s="560">
        <v>802</v>
      </c>
      <c r="I30" s="140"/>
      <c r="J30" s="128"/>
      <c r="K30" s="128"/>
      <c r="L30" s="128"/>
      <c r="M30" s="401"/>
      <c r="N30" s="560"/>
      <c r="O30" s="392"/>
    </row>
    <row r="31" spans="2:15" x14ac:dyDescent="0.2">
      <c r="B31" s="314" t="s">
        <v>330</v>
      </c>
      <c r="C31" s="312"/>
      <c r="D31" s="312"/>
      <c r="E31" s="312"/>
      <c r="F31" s="393">
        <v>0</v>
      </c>
      <c r="G31" s="402">
        <v>628</v>
      </c>
      <c r="H31" s="561">
        <v>628</v>
      </c>
      <c r="I31" s="313"/>
      <c r="J31" s="312"/>
      <c r="K31" s="312"/>
      <c r="L31" s="312"/>
      <c r="M31" s="402"/>
      <c r="N31" s="561"/>
      <c r="O31" s="392"/>
    </row>
    <row r="32" spans="2:15" ht="13.5" thickBot="1" x14ac:dyDescent="0.25">
      <c r="B32" s="143" t="s">
        <v>146</v>
      </c>
      <c r="C32" s="131"/>
      <c r="D32" s="131"/>
      <c r="E32" s="131"/>
      <c r="F32" s="562">
        <v>17591</v>
      </c>
      <c r="G32" s="563">
        <v>17591</v>
      </c>
      <c r="H32" s="564">
        <v>16440</v>
      </c>
      <c r="I32" s="141"/>
      <c r="J32" s="131"/>
      <c r="K32" s="131"/>
      <c r="L32" s="131"/>
      <c r="M32" s="563"/>
      <c r="N32" s="564"/>
      <c r="O32" s="393"/>
    </row>
    <row r="33" spans="2:15" s="12" customFormat="1" ht="13.5" thickBot="1" x14ac:dyDescent="0.25">
      <c r="B33" s="28" t="s">
        <v>1</v>
      </c>
      <c r="C33" s="29"/>
      <c r="D33" s="29"/>
      <c r="E33" s="29"/>
      <c r="F33" s="397">
        <f>SUM(F23:F32)</f>
        <v>54488</v>
      </c>
      <c r="G33" s="397">
        <f>SUM(G23:G32)</f>
        <v>62770</v>
      </c>
      <c r="H33" s="397">
        <f>SUM(H23:H32)</f>
        <v>58282</v>
      </c>
      <c r="I33" s="138"/>
      <c r="J33" s="29" t="s">
        <v>1</v>
      </c>
      <c r="K33" s="29"/>
      <c r="L33" s="29"/>
      <c r="M33" s="397">
        <f>SUM(M23:M32)</f>
        <v>31213</v>
      </c>
      <c r="N33" s="397">
        <f>SUM(N23:N32)</f>
        <v>33101</v>
      </c>
      <c r="O33" s="397">
        <f>SUM(O23:O32)</f>
        <v>23217</v>
      </c>
    </row>
    <row r="34" spans="2:15" x14ac:dyDescent="0.2">
      <c r="B34" s="15"/>
      <c r="C34" s="15"/>
      <c r="D34" s="15"/>
      <c r="E34" s="15"/>
      <c r="F34" s="31"/>
      <c r="G34" s="15"/>
      <c r="H34" s="15"/>
      <c r="I34" s="15"/>
      <c r="J34" s="15"/>
      <c r="K34" s="15"/>
      <c r="L34" s="15"/>
      <c r="M34" s="15"/>
      <c r="N34" s="1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</sheetData>
  <mergeCells count="7">
    <mergeCell ref="A2:P2"/>
    <mergeCell ref="A5:P5"/>
    <mergeCell ref="A6:P6"/>
    <mergeCell ref="A4:P4"/>
    <mergeCell ref="B10:E10"/>
    <mergeCell ref="I10:L10"/>
    <mergeCell ref="M9:O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65"/>
  <sheetViews>
    <sheetView topLeftCell="A30" workbookViewId="0">
      <selection activeCell="O42" sqref="O42"/>
    </sheetView>
  </sheetViews>
  <sheetFormatPr defaultRowHeight="12.75" x14ac:dyDescent="0.2"/>
  <cols>
    <col min="1" max="1" width="41" customWidth="1"/>
    <col min="2" max="2" width="6.85546875" customWidth="1"/>
    <col min="3" max="3" width="6.5703125" customWidth="1"/>
    <col min="4" max="4" width="6.28515625" customWidth="1"/>
    <col min="5" max="5" width="6.140625" customWidth="1"/>
    <col min="6" max="6" width="6.28515625" customWidth="1"/>
    <col min="7" max="7" width="8" customWidth="1"/>
    <col min="8" max="9" width="7.28515625" customWidth="1"/>
    <col min="10" max="10" width="7.5703125" customWidth="1"/>
    <col min="11" max="11" width="6.5703125" customWidth="1"/>
    <col min="12" max="12" width="6.85546875" customWidth="1"/>
    <col min="13" max="13" width="7.140625" customWidth="1"/>
  </cols>
  <sheetData>
    <row r="2" spans="1:15" x14ac:dyDescent="0.2">
      <c r="A2" s="609" t="s">
        <v>158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</row>
    <row r="4" spans="1:15" x14ac:dyDescent="0.2">
      <c r="A4" s="609" t="s">
        <v>61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8"/>
      <c r="O4" s="8"/>
    </row>
    <row r="5" spans="1:15" x14ac:dyDescent="0.2">
      <c r="A5" s="609" t="s">
        <v>498</v>
      </c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8"/>
      <c r="O5" s="8"/>
    </row>
    <row r="6" spans="1:15" ht="13.5" thickBot="1" x14ac:dyDescent="0.25">
      <c r="K6" s="695" t="s">
        <v>396</v>
      </c>
      <c r="L6" s="696"/>
      <c r="M6" s="696"/>
    </row>
    <row r="7" spans="1:15" x14ac:dyDescent="0.2">
      <c r="A7" s="78" t="s">
        <v>32</v>
      </c>
      <c r="B7" s="677" t="s">
        <v>270</v>
      </c>
      <c r="C7" s="678"/>
      <c r="D7" s="679"/>
      <c r="E7" s="683" t="s">
        <v>407</v>
      </c>
      <c r="F7" s="684"/>
      <c r="G7" s="685"/>
      <c r="H7" s="683" t="s">
        <v>408</v>
      </c>
      <c r="I7" s="684"/>
      <c r="J7" s="685"/>
      <c r="K7" s="689" t="s">
        <v>7</v>
      </c>
      <c r="L7" s="690"/>
      <c r="M7" s="691"/>
    </row>
    <row r="8" spans="1:15" ht="13.5" thickBot="1" x14ac:dyDescent="0.25">
      <c r="A8" s="79"/>
      <c r="B8" s="680"/>
      <c r="C8" s="681"/>
      <c r="D8" s="682"/>
      <c r="E8" s="686"/>
      <c r="F8" s="687"/>
      <c r="G8" s="688"/>
      <c r="H8" s="686"/>
      <c r="I8" s="687"/>
      <c r="J8" s="688"/>
      <c r="K8" s="692"/>
      <c r="L8" s="693"/>
      <c r="M8" s="694"/>
    </row>
    <row r="9" spans="1:15" ht="13.5" thickBot="1" x14ac:dyDescent="0.25">
      <c r="A9" s="148"/>
      <c r="B9" s="150" t="s">
        <v>304</v>
      </c>
      <c r="C9" s="150" t="s">
        <v>305</v>
      </c>
      <c r="D9" s="150" t="s">
        <v>306</v>
      </c>
      <c r="E9" s="150" t="s">
        <v>304</v>
      </c>
      <c r="F9" s="150" t="s">
        <v>305</v>
      </c>
      <c r="G9" s="150" t="s">
        <v>306</v>
      </c>
      <c r="H9" s="150" t="s">
        <v>304</v>
      </c>
      <c r="I9" s="150" t="s">
        <v>305</v>
      </c>
      <c r="J9" s="150" t="s">
        <v>306</v>
      </c>
      <c r="K9" s="150" t="s">
        <v>304</v>
      </c>
      <c r="L9" s="165" t="s">
        <v>305</v>
      </c>
      <c r="M9" s="165" t="s">
        <v>306</v>
      </c>
    </row>
    <row r="10" spans="1:15" s="12" customFormat="1" ht="13.5" thickBot="1" x14ac:dyDescent="0.25">
      <c r="A10" s="144" t="s">
        <v>6</v>
      </c>
      <c r="B10" s="153">
        <v>10909</v>
      </c>
      <c r="C10" s="153">
        <v>12998</v>
      </c>
      <c r="D10" s="153">
        <v>12998</v>
      </c>
      <c r="E10" s="153">
        <v>2646</v>
      </c>
      <c r="F10" s="153">
        <v>2646</v>
      </c>
      <c r="G10" s="153">
        <v>2646</v>
      </c>
      <c r="H10" s="153"/>
      <c r="I10" s="153"/>
      <c r="J10" s="153"/>
      <c r="K10" s="153">
        <f>SUM(B10,E10,H10)</f>
        <v>13555</v>
      </c>
      <c r="L10" s="153">
        <f t="shared" ref="L10:M25" si="0">SUM(C10,F10,I10)</f>
        <v>15644</v>
      </c>
      <c r="M10" s="153">
        <f t="shared" si="0"/>
        <v>15644</v>
      </c>
    </row>
    <row r="11" spans="1:15" s="12" customFormat="1" ht="13.5" thickBot="1" x14ac:dyDescent="0.25">
      <c r="A11" s="145" t="s">
        <v>113</v>
      </c>
      <c r="B11" s="154">
        <v>2031</v>
      </c>
      <c r="C11" s="154">
        <v>2304</v>
      </c>
      <c r="D11" s="154">
        <v>2304</v>
      </c>
      <c r="E11" s="154">
        <v>317</v>
      </c>
      <c r="F11" s="154">
        <v>317</v>
      </c>
      <c r="G11" s="154">
        <v>317</v>
      </c>
      <c r="H11" s="154"/>
      <c r="I11" s="154"/>
      <c r="J11" s="154"/>
      <c r="K11" s="153">
        <f t="shared" ref="K11:K25" si="1">SUM(B11,E11,H11)</f>
        <v>2348</v>
      </c>
      <c r="L11" s="153">
        <f t="shared" si="0"/>
        <v>2621</v>
      </c>
      <c r="M11" s="153">
        <f t="shared" si="0"/>
        <v>2621</v>
      </c>
    </row>
    <row r="12" spans="1:15" s="12" customFormat="1" ht="13.5" thickBot="1" x14ac:dyDescent="0.25">
      <c r="A12" s="145" t="s">
        <v>8</v>
      </c>
      <c r="B12" s="154">
        <v>9665</v>
      </c>
      <c r="C12" s="154">
        <v>14949</v>
      </c>
      <c r="D12" s="154">
        <v>14161</v>
      </c>
      <c r="E12" s="154"/>
      <c r="F12" s="154"/>
      <c r="G12" s="154"/>
      <c r="H12" s="154"/>
      <c r="I12" s="154"/>
      <c r="J12" s="154"/>
      <c r="K12" s="153">
        <f t="shared" si="1"/>
        <v>9665</v>
      </c>
      <c r="L12" s="153">
        <f t="shared" si="0"/>
        <v>14949</v>
      </c>
      <c r="M12" s="153">
        <f t="shared" si="0"/>
        <v>14161</v>
      </c>
    </row>
    <row r="13" spans="1:15" s="12" customFormat="1" ht="13.5" thickBot="1" x14ac:dyDescent="0.25">
      <c r="A13" s="145" t="s">
        <v>114</v>
      </c>
      <c r="B13" s="154">
        <v>776</v>
      </c>
      <c r="C13" s="154">
        <v>834</v>
      </c>
      <c r="D13" s="154">
        <v>727</v>
      </c>
      <c r="E13" s="154"/>
      <c r="F13" s="154"/>
      <c r="G13" s="154"/>
      <c r="H13" s="154"/>
      <c r="I13" s="154"/>
      <c r="J13" s="154"/>
      <c r="K13" s="153">
        <f t="shared" si="1"/>
        <v>776</v>
      </c>
      <c r="L13" s="153">
        <f t="shared" si="0"/>
        <v>834</v>
      </c>
      <c r="M13" s="153">
        <f t="shared" si="0"/>
        <v>727</v>
      </c>
    </row>
    <row r="14" spans="1:15" s="12" customFormat="1" ht="13.5" thickBot="1" x14ac:dyDescent="0.25">
      <c r="A14" s="145" t="s">
        <v>115</v>
      </c>
      <c r="B14" s="154">
        <f>SUM(B15:B17)</f>
        <v>3952</v>
      </c>
      <c r="C14" s="154">
        <f t="shared" ref="C14:J14" si="2">SUM(C15:C17)</f>
        <v>3952</v>
      </c>
      <c r="D14" s="154">
        <f t="shared" si="2"/>
        <v>3186</v>
      </c>
      <c r="E14" s="154">
        <f t="shared" si="2"/>
        <v>360</v>
      </c>
      <c r="F14" s="154">
        <f t="shared" si="2"/>
        <v>360</v>
      </c>
      <c r="G14" s="154">
        <f t="shared" si="2"/>
        <v>360</v>
      </c>
      <c r="H14" s="154">
        <f t="shared" si="2"/>
        <v>0</v>
      </c>
      <c r="I14" s="154">
        <f t="shared" si="2"/>
        <v>0</v>
      </c>
      <c r="J14" s="154">
        <f t="shared" si="2"/>
        <v>0</v>
      </c>
      <c r="K14" s="153">
        <f t="shared" si="1"/>
        <v>4312</v>
      </c>
      <c r="L14" s="153">
        <f t="shared" si="0"/>
        <v>4312</v>
      </c>
      <c r="M14" s="153">
        <f t="shared" si="0"/>
        <v>3546</v>
      </c>
    </row>
    <row r="15" spans="1:15" ht="13.5" thickBot="1" x14ac:dyDescent="0.25">
      <c r="A15" s="405" t="s">
        <v>496</v>
      </c>
      <c r="B15" s="113">
        <v>0</v>
      </c>
      <c r="C15" s="113"/>
      <c r="D15" s="113"/>
      <c r="E15" s="113">
        <v>360</v>
      </c>
      <c r="F15" s="113">
        <v>360</v>
      </c>
      <c r="G15" s="113">
        <v>360</v>
      </c>
      <c r="H15" s="113"/>
      <c r="I15" s="113"/>
      <c r="J15" s="113"/>
      <c r="K15" s="153">
        <f t="shared" si="1"/>
        <v>360</v>
      </c>
      <c r="L15" s="153">
        <f t="shared" si="0"/>
        <v>360</v>
      </c>
      <c r="M15" s="153">
        <f t="shared" si="0"/>
        <v>360</v>
      </c>
    </row>
    <row r="16" spans="1:15" ht="13.5" thickBot="1" x14ac:dyDescent="0.25">
      <c r="A16" s="146" t="s">
        <v>106</v>
      </c>
      <c r="B16" s="315">
        <v>2114</v>
      </c>
      <c r="C16" s="315">
        <v>2114</v>
      </c>
      <c r="D16" s="315">
        <v>1455</v>
      </c>
      <c r="E16" s="315"/>
      <c r="F16" s="315"/>
      <c r="G16" s="315"/>
      <c r="H16" s="113"/>
      <c r="I16" s="113"/>
      <c r="J16" s="113"/>
      <c r="K16" s="153">
        <f t="shared" si="1"/>
        <v>2114</v>
      </c>
      <c r="L16" s="153">
        <f t="shared" si="0"/>
        <v>2114</v>
      </c>
      <c r="M16" s="153">
        <f t="shared" si="0"/>
        <v>1455</v>
      </c>
    </row>
    <row r="17" spans="1:13" ht="13.5" thickBot="1" x14ac:dyDescent="0.25">
      <c r="A17" s="146" t="s">
        <v>107</v>
      </c>
      <c r="B17" s="315">
        <v>1838</v>
      </c>
      <c r="C17" s="315">
        <v>1838</v>
      </c>
      <c r="D17" s="315">
        <v>1731</v>
      </c>
      <c r="E17" s="113"/>
      <c r="F17" s="113"/>
      <c r="G17" s="113"/>
      <c r="H17" s="113"/>
      <c r="I17" s="113"/>
      <c r="J17" s="113"/>
      <c r="K17" s="153">
        <f t="shared" si="1"/>
        <v>1838</v>
      </c>
      <c r="L17" s="153">
        <f t="shared" si="0"/>
        <v>1838</v>
      </c>
      <c r="M17" s="153">
        <f t="shared" si="0"/>
        <v>1731</v>
      </c>
    </row>
    <row r="18" spans="1:13" s="12" customFormat="1" ht="13.5" thickBot="1" x14ac:dyDescent="0.25">
      <c r="A18" s="145" t="s">
        <v>19</v>
      </c>
      <c r="B18" s="154">
        <f>SUM(B20:B21)</f>
        <v>0</v>
      </c>
      <c r="C18" s="154">
        <f t="shared" ref="C18:J18" si="3">SUM(C20:C21)</f>
        <v>0</v>
      </c>
      <c r="D18" s="154">
        <f t="shared" si="3"/>
        <v>0</v>
      </c>
      <c r="E18" s="154">
        <f t="shared" si="3"/>
        <v>4013</v>
      </c>
      <c r="F18" s="154">
        <f t="shared" si="3"/>
        <v>4013</v>
      </c>
      <c r="G18" s="154">
        <f t="shared" si="3"/>
        <v>3713</v>
      </c>
      <c r="H18" s="154">
        <f t="shared" si="3"/>
        <v>0</v>
      </c>
      <c r="I18" s="154">
        <f t="shared" si="3"/>
        <v>0</v>
      </c>
      <c r="J18" s="154">
        <f t="shared" si="3"/>
        <v>0</v>
      </c>
      <c r="K18" s="153">
        <f t="shared" si="1"/>
        <v>4013</v>
      </c>
      <c r="L18" s="153">
        <f t="shared" si="0"/>
        <v>4013</v>
      </c>
      <c r="M18" s="153">
        <f t="shared" si="0"/>
        <v>3713</v>
      </c>
    </row>
    <row r="19" spans="1:13" ht="13.5" thickBot="1" x14ac:dyDescent="0.25">
      <c r="A19" s="146" t="s">
        <v>105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53">
        <f t="shared" si="1"/>
        <v>0</v>
      </c>
      <c r="L19" s="153">
        <f t="shared" si="0"/>
        <v>0</v>
      </c>
      <c r="M19" s="153">
        <f t="shared" si="0"/>
        <v>0</v>
      </c>
    </row>
    <row r="20" spans="1:13" ht="13.5" thickBot="1" x14ac:dyDescent="0.25">
      <c r="A20" s="146" t="s">
        <v>108</v>
      </c>
      <c r="B20" s="113">
        <v>0</v>
      </c>
      <c r="C20" s="113"/>
      <c r="D20" s="113"/>
      <c r="E20" s="315">
        <v>3913</v>
      </c>
      <c r="F20" s="315">
        <v>3913</v>
      </c>
      <c r="G20" s="315">
        <v>3613</v>
      </c>
      <c r="H20" s="113"/>
      <c r="I20" s="113"/>
      <c r="J20" s="113"/>
      <c r="K20" s="153">
        <f t="shared" si="1"/>
        <v>3913</v>
      </c>
      <c r="L20" s="153">
        <f t="shared" si="0"/>
        <v>3913</v>
      </c>
      <c r="M20" s="153">
        <f t="shared" si="0"/>
        <v>3613</v>
      </c>
    </row>
    <row r="21" spans="1:13" s="12" customFormat="1" ht="13.5" thickBot="1" x14ac:dyDescent="0.25">
      <c r="A21" s="318" t="s">
        <v>419</v>
      </c>
      <c r="B21" s="154">
        <v>0</v>
      </c>
      <c r="C21" s="154"/>
      <c r="D21" s="154"/>
      <c r="E21" s="315">
        <v>100</v>
      </c>
      <c r="F21" s="315">
        <v>100</v>
      </c>
      <c r="G21" s="315">
        <v>100</v>
      </c>
      <c r="H21" s="154"/>
      <c r="I21" s="154"/>
      <c r="J21" s="154"/>
      <c r="K21" s="153">
        <f t="shared" si="1"/>
        <v>100</v>
      </c>
      <c r="L21" s="153">
        <f t="shared" si="0"/>
        <v>100</v>
      </c>
      <c r="M21" s="153">
        <f t="shared" si="0"/>
        <v>100</v>
      </c>
    </row>
    <row r="22" spans="1:13" s="12" customFormat="1" ht="13.5" thickBot="1" x14ac:dyDescent="0.25">
      <c r="A22" s="145" t="s">
        <v>418</v>
      </c>
      <c r="B22" s="154">
        <v>2228</v>
      </c>
      <c r="C22" s="154">
        <v>1376</v>
      </c>
      <c r="D22" s="154">
        <v>0</v>
      </c>
      <c r="E22" s="154"/>
      <c r="F22" s="154"/>
      <c r="G22" s="154"/>
      <c r="H22" s="154"/>
      <c r="I22" s="154"/>
      <c r="J22" s="154"/>
      <c r="K22" s="153">
        <f t="shared" si="1"/>
        <v>2228</v>
      </c>
      <c r="L22" s="153">
        <f t="shared" si="0"/>
        <v>1376</v>
      </c>
      <c r="M22" s="153">
        <f t="shared" si="0"/>
        <v>0</v>
      </c>
    </row>
    <row r="23" spans="1:13" s="12" customFormat="1" ht="13.5" thickBot="1" x14ac:dyDescent="0.25">
      <c r="A23" s="145" t="s">
        <v>148</v>
      </c>
      <c r="B23" s="154">
        <v>0</v>
      </c>
      <c r="C23" s="154">
        <v>802</v>
      </c>
      <c r="D23" s="154">
        <v>802</v>
      </c>
      <c r="E23" s="154"/>
      <c r="F23" s="154"/>
      <c r="G23" s="154"/>
      <c r="H23" s="154"/>
      <c r="I23" s="154"/>
      <c r="J23" s="154"/>
      <c r="K23" s="153">
        <f t="shared" si="1"/>
        <v>0</v>
      </c>
      <c r="L23" s="153">
        <f t="shared" si="0"/>
        <v>802</v>
      </c>
      <c r="M23" s="153">
        <f t="shared" si="0"/>
        <v>802</v>
      </c>
    </row>
    <row r="24" spans="1:13" s="12" customFormat="1" ht="13.5" thickBot="1" x14ac:dyDescent="0.25">
      <c r="A24" s="145" t="s">
        <v>149</v>
      </c>
      <c r="B24" s="154">
        <v>17591</v>
      </c>
      <c r="C24" s="154">
        <v>17591</v>
      </c>
      <c r="D24" s="154">
        <v>16440</v>
      </c>
      <c r="E24" s="154"/>
      <c r="F24" s="154"/>
      <c r="G24" s="154"/>
      <c r="H24" s="154"/>
      <c r="I24" s="154"/>
      <c r="J24" s="154"/>
      <c r="K24" s="153">
        <f t="shared" si="1"/>
        <v>17591</v>
      </c>
      <c r="L24" s="153">
        <f t="shared" si="0"/>
        <v>17591</v>
      </c>
      <c r="M24" s="153">
        <f t="shared" si="0"/>
        <v>16440</v>
      </c>
    </row>
    <row r="25" spans="1:13" s="12" customFormat="1" ht="13.5" thickBot="1" x14ac:dyDescent="0.25">
      <c r="A25" s="152" t="s">
        <v>332</v>
      </c>
      <c r="B25" s="155">
        <v>0</v>
      </c>
      <c r="C25" s="155">
        <v>628</v>
      </c>
      <c r="D25" s="155">
        <v>628</v>
      </c>
      <c r="E25" s="155"/>
      <c r="F25" s="155"/>
      <c r="G25" s="155"/>
      <c r="H25" s="155"/>
      <c r="I25" s="155"/>
      <c r="J25" s="155"/>
      <c r="K25" s="153">
        <f t="shared" si="1"/>
        <v>0</v>
      </c>
      <c r="L25" s="153">
        <f t="shared" si="0"/>
        <v>628</v>
      </c>
      <c r="M25" s="153">
        <f t="shared" si="0"/>
        <v>628</v>
      </c>
    </row>
    <row r="26" spans="1:13" s="64" customFormat="1" ht="16.5" thickBot="1" x14ac:dyDescent="0.3">
      <c r="A26" s="451" t="s">
        <v>109</v>
      </c>
      <c r="B26" s="579">
        <f>SUM(B10:B14,B18,B22:B25)</f>
        <v>47152</v>
      </c>
      <c r="C26" s="579">
        <f t="shared" ref="C26:M26" si="4">SUM(C10:C14,C18,C22:C25)</f>
        <v>55434</v>
      </c>
      <c r="D26" s="579">
        <f t="shared" si="4"/>
        <v>51246</v>
      </c>
      <c r="E26" s="579">
        <f t="shared" si="4"/>
        <v>7336</v>
      </c>
      <c r="F26" s="579">
        <f t="shared" si="4"/>
        <v>7336</v>
      </c>
      <c r="G26" s="579">
        <f t="shared" si="4"/>
        <v>7036</v>
      </c>
      <c r="H26" s="579">
        <f t="shared" si="4"/>
        <v>0</v>
      </c>
      <c r="I26" s="579">
        <f t="shared" si="4"/>
        <v>0</v>
      </c>
      <c r="J26" s="579">
        <f t="shared" si="4"/>
        <v>0</v>
      </c>
      <c r="K26" s="579">
        <f t="shared" si="4"/>
        <v>54488</v>
      </c>
      <c r="L26" s="579">
        <f t="shared" si="4"/>
        <v>62770</v>
      </c>
      <c r="M26" s="579">
        <f t="shared" si="4"/>
        <v>58282</v>
      </c>
    </row>
    <row r="27" spans="1:13" s="64" customFormat="1" ht="16.5" thickBot="1" x14ac:dyDescent="0.3">
      <c r="A27" s="453" t="s">
        <v>150</v>
      </c>
      <c r="B27" s="454"/>
      <c r="C27" s="454"/>
      <c r="D27" s="454"/>
      <c r="E27" s="454">
        <v>30794</v>
      </c>
      <c r="F27" s="454">
        <v>32682</v>
      </c>
      <c r="G27" s="454">
        <v>22798</v>
      </c>
      <c r="H27" s="454"/>
      <c r="I27" s="454"/>
      <c r="J27" s="454"/>
      <c r="K27" s="153">
        <f t="shared" ref="K27:K32" si="5">SUM(B27,E27,H27)</f>
        <v>30794</v>
      </c>
      <c r="L27" s="153">
        <f t="shared" ref="L27:L32" si="6">SUM(C27,F27,I27)</f>
        <v>32682</v>
      </c>
      <c r="M27" s="153">
        <f t="shared" ref="M27:M32" si="7">SUM(D27,G27,J27)</f>
        <v>22798</v>
      </c>
    </row>
    <row r="28" spans="1:13" s="12" customFormat="1" ht="13.5" thickBot="1" x14ac:dyDescent="0.25">
      <c r="A28" s="145" t="s">
        <v>120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3">
        <f t="shared" si="5"/>
        <v>0</v>
      </c>
      <c r="L28" s="153">
        <f t="shared" si="6"/>
        <v>0</v>
      </c>
      <c r="M28" s="153">
        <f t="shared" si="7"/>
        <v>0</v>
      </c>
    </row>
    <row r="29" spans="1:13" s="12" customFormat="1" ht="13.5" thickBot="1" x14ac:dyDescent="0.25">
      <c r="A29" s="317" t="s">
        <v>333</v>
      </c>
      <c r="B29" s="316"/>
      <c r="C29" s="316"/>
      <c r="D29" s="316"/>
      <c r="E29" s="316"/>
      <c r="F29" s="316"/>
      <c r="G29" s="316"/>
      <c r="H29" s="316"/>
      <c r="I29" s="316"/>
      <c r="J29" s="316"/>
      <c r="K29" s="153">
        <f t="shared" si="5"/>
        <v>0</v>
      </c>
      <c r="L29" s="153">
        <f t="shared" si="6"/>
        <v>0</v>
      </c>
      <c r="M29" s="153">
        <f t="shared" si="7"/>
        <v>0</v>
      </c>
    </row>
    <row r="30" spans="1:13" s="12" customFormat="1" ht="13.5" thickBot="1" x14ac:dyDescent="0.25">
      <c r="A30" s="317" t="s">
        <v>334</v>
      </c>
      <c r="B30" s="316"/>
      <c r="C30" s="316"/>
      <c r="D30" s="316"/>
      <c r="E30" s="316"/>
      <c r="F30" s="316"/>
      <c r="G30" s="316"/>
      <c r="H30" s="316"/>
      <c r="I30" s="316"/>
      <c r="J30" s="316"/>
      <c r="K30" s="153">
        <f t="shared" si="5"/>
        <v>0</v>
      </c>
      <c r="L30" s="153">
        <f t="shared" si="6"/>
        <v>0</v>
      </c>
      <c r="M30" s="153">
        <f t="shared" si="7"/>
        <v>0</v>
      </c>
    </row>
    <row r="31" spans="1:13" s="12" customFormat="1" ht="13.5" thickBot="1" x14ac:dyDescent="0.25">
      <c r="A31" s="152" t="s">
        <v>371</v>
      </c>
      <c r="B31" s="155"/>
      <c r="C31" s="155"/>
      <c r="D31" s="155"/>
      <c r="E31" s="155">
        <v>419</v>
      </c>
      <c r="F31" s="155">
        <v>419</v>
      </c>
      <c r="G31" s="155">
        <v>419</v>
      </c>
      <c r="H31" s="155"/>
      <c r="I31" s="155"/>
      <c r="J31" s="155"/>
      <c r="K31" s="153">
        <f t="shared" si="5"/>
        <v>419</v>
      </c>
      <c r="L31" s="153">
        <f t="shared" si="6"/>
        <v>419</v>
      </c>
      <c r="M31" s="153">
        <f t="shared" si="7"/>
        <v>419</v>
      </c>
    </row>
    <row r="32" spans="1:13" s="12" customFormat="1" ht="13.5" thickBot="1" x14ac:dyDescent="0.25">
      <c r="A32" s="152" t="s">
        <v>335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3">
        <f t="shared" si="5"/>
        <v>0</v>
      </c>
      <c r="L32" s="153">
        <f t="shared" si="6"/>
        <v>0</v>
      </c>
      <c r="M32" s="153">
        <f t="shared" si="7"/>
        <v>0</v>
      </c>
    </row>
    <row r="33" spans="1:15" s="12" customFormat="1" ht="13.5" thickBot="1" x14ac:dyDescent="0.25">
      <c r="A33" s="451" t="s">
        <v>121</v>
      </c>
      <c r="B33" s="579">
        <f>SUM(B27:B28,B31:B32)</f>
        <v>0</v>
      </c>
      <c r="C33" s="579">
        <f t="shared" ref="C33:M33" si="8">SUM(C27:C28,C31:C32)</f>
        <v>0</v>
      </c>
      <c r="D33" s="579">
        <f t="shared" si="8"/>
        <v>0</v>
      </c>
      <c r="E33" s="579">
        <f t="shared" si="8"/>
        <v>31213</v>
      </c>
      <c r="F33" s="579">
        <f t="shared" si="8"/>
        <v>33101</v>
      </c>
      <c r="G33" s="579">
        <f t="shared" si="8"/>
        <v>23217</v>
      </c>
      <c r="H33" s="579">
        <f t="shared" si="8"/>
        <v>0</v>
      </c>
      <c r="I33" s="579">
        <f t="shared" si="8"/>
        <v>0</v>
      </c>
      <c r="J33" s="579">
        <f t="shared" si="8"/>
        <v>0</v>
      </c>
      <c r="K33" s="579">
        <f t="shared" si="8"/>
        <v>31213</v>
      </c>
      <c r="L33" s="579">
        <f t="shared" si="8"/>
        <v>33101</v>
      </c>
      <c r="M33" s="579">
        <f t="shared" si="8"/>
        <v>23217</v>
      </c>
    </row>
    <row r="34" spans="1:15" s="96" customFormat="1" ht="23.25" customHeight="1" thickBot="1" x14ac:dyDescent="0.25">
      <c r="A34" s="147" t="s">
        <v>110</v>
      </c>
      <c r="B34" s="580">
        <f>SUM(B26,B33)</f>
        <v>47152</v>
      </c>
      <c r="C34" s="580">
        <f t="shared" ref="C34:M34" si="9">SUM(C26,C33)</f>
        <v>55434</v>
      </c>
      <c r="D34" s="580">
        <f t="shared" si="9"/>
        <v>51246</v>
      </c>
      <c r="E34" s="580">
        <f t="shared" si="9"/>
        <v>38549</v>
      </c>
      <c r="F34" s="580">
        <f t="shared" si="9"/>
        <v>40437</v>
      </c>
      <c r="G34" s="580">
        <f t="shared" si="9"/>
        <v>30253</v>
      </c>
      <c r="H34" s="580">
        <f t="shared" si="9"/>
        <v>0</v>
      </c>
      <c r="I34" s="580">
        <f t="shared" si="9"/>
        <v>0</v>
      </c>
      <c r="J34" s="580">
        <f t="shared" si="9"/>
        <v>0</v>
      </c>
      <c r="K34" s="580">
        <f t="shared" si="9"/>
        <v>85701</v>
      </c>
      <c r="L34" s="580">
        <f t="shared" si="9"/>
        <v>95871</v>
      </c>
      <c r="M34" s="580">
        <f t="shared" si="9"/>
        <v>81499</v>
      </c>
    </row>
    <row r="35" spans="1:15" ht="13.5" thickBot="1" x14ac:dyDescent="0.25"/>
    <row r="36" spans="1:15" x14ac:dyDescent="0.2">
      <c r="A36" s="78" t="s">
        <v>32</v>
      </c>
      <c r="B36" s="677" t="s">
        <v>270</v>
      </c>
      <c r="C36" s="678"/>
      <c r="D36" s="679"/>
      <c r="E36" s="683" t="s">
        <v>407</v>
      </c>
      <c r="F36" s="684"/>
      <c r="G36" s="685"/>
      <c r="H36" s="683" t="s">
        <v>408</v>
      </c>
      <c r="I36" s="684"/>
      <c r="J36" s="685"/>
      <c r="K36" s="689" t="s">
        <v>7</v>
      </c>
      <c r="L36" s="690"/>
      <c r="M36" s="691"/>
    </row>
    <row r="37" spans="1:15" ht="13.5" thickBot="1" x14ac:dyDescent="0.25">
      <c r="A37" s="79"/>
      <c r="B37" s="680"/>
      <c r="C37" s="681"/>
      <c r="D37" s="682"/>
      <c r="E37" s="686"/>
      <c r="F37" s="687"/>
      <c r="G37" s="688"/>
      <c r="H37" s="686"/>
      <c r="I37" s="687"/>
      <c r="J37" s="688"/>
      <c r="K37" s="692"/>
      <c r="L37" s="693"/>
      <c r="M37" s="694"/>
    </row>
    <row r="38" spans="1:15" ht="13.5" thickBot="1" x14ac:dyDescent="0.25">
      <c r="A38" s="148"/>
      <c r="B38" s="149" t="s">
        <v>304</v>
      </c>
      <c r="C38" s="149" t="s">
        <v>305</v>
      </c>
      <c r="D38" s="149" t="s">
        <v>306</v>
      </c>
      <c r="E38" s="149" t="s">
        <v>304</v>
      </c>
      <c r="F38" s="149" t="s">
        <v>305</v>
      </c>
      <c r="G38" s="149" t="s">
        <v>306</v>
      </c>
      <c r="H38" s="149" t="s">
        <v>304</v>
      </c>
      <c r="I38" s="149" t="s">
        <v>305</v>
      </c>
      <c r="J38" s="149" t="s">
        <v>306</v>
      </c>
      <c r="K38" s="438" t="s">
        <v>304</v>
      </c>
      <c r="L38" s="165" t="s">
        <v>305</v>
      </c>
      <c r="M38" s="165" t="s">
        <v>306</v>
      </c>
    </row>
    <row r="39" spans="1:15" s="12" customFormat="1" ht="13.5" thickBot="1" x14ac:dyDescent="0.25">
      <c r="A39" s="144" t="s">
        <v>116</v>
      </c>
      <c r="B39" s="153">
        <v>25703</v>
      </c>
      <c r="C39" s="153">
        <v>27207</v>
      </c>
      <c r="D39" s="153">
        <v>27207</v>
      </c>
      <c r="E39" s="153"/>
      <c r="F39" s="153"/>
      <c r="G39" s="153"/>
      <c r="H39" s="153"/>
      <c r="I39" s="153"/>
      <c r="J39" s="153"/>
      <c r="K39" s="153">
        <f t="shared" ref="K39:K57" si="10">SUM(B39,E39,H39)</f>
        <v>25703</v>
      </c>
      <c r="L39" s="153">
        <f t="shared" ref="L39:M59" si="11">SUM(C39,F39,I39)</f>
        <v>27207</v>
      </c>
      <c r="M39" s="153">
        <f t="shared" si="11"/>
        <v>27207</v>
      </c>
    </row>
    <row r="40" spans="1:15" s="12" customFormat="1" ht="13.5" thickBot="1" x14ac:dyDescent="0.25">
      <c r="A40" s="145" t="s">
        <v>117</v>
      </c>
      <c r="B40" s="154">
        <v>18000</v>
      </c>
      <c r="C40" s="154">
        <v>20461</v>
      </c>
      <c r="D40" s="154">
        <v>20461</v>
      </c>
      <c r="E40" s="154"/>
      <c r="F40" s="154"/>
      <c r="G40" s="154"/>
      <c r="H40" s="154"/>
      <c r="I40" s="154"/>
      <c r="J40" s="154"/>
      <c r="K40" s="153">
        <f t="shared" si="10"/>
        <v>18000</v>
      </c>
      <c r="L40" s="153">
        <f t="shared" si="11"/>
        <v>20461</v>
      </c>
      <c r="M40" s="153">
        <f t="shared" si="11"/>
        <v>20461</v>
      </c>
    </row>
    <row r="41" spans="1:15" s="12" customFormat="1" ht="13.5" thickBot="1" x14ac:dyDescent="0.25">
      <c r="A41" s="145" t="s">
        <v>20</v>
      </c>
      <c r="B41" s="154">
        <v>900</v>
      </c>
      <c r="C41" s="154">
        <v>947</v>
      </c>
      <c r="D41" s="154">
        <v>853</v>
      </c>
      <c r="E41" s="154"/>
      <c r="F41" s="154"/>
      <c r="G41" s="154"/>
      <c r="H41" s="154"/>
      <c r="I41" s="154"/>
      <c r="J41" s="154"/>
      <c r="K41" s="153">
        <f t="shared" si="10"/>
        <v>900</v>
      </c>
      <c r="L41" s="153">
        <f t="shared" si="11"/>
        <v>947</v>
      </c>
      <c r="M41" s="153">
        <f t="shared" si="11"/>
        <v>853</v>
      </c>
      <c r="O41" s="449"/>
    </row>
    <row r="42" spans="1:15" s="12" customFormat="1" ht="13.5" thickBot="1" x14ac:dyDescent="0.25">
      <c r="A42" s="145" t="s">
        <v>21</v>
      </c>
      <c r="B42" s="154">
        <v>500</v>
      </c>
      <c r="C42" s="154">
        <v>471</v>
      </c>
      <c r="D42" s="154">
        <v>471</v>
      </c>
      <c r="E42" s="154"/>
      <c r="F42" s="154"/>
      <c r="G42" s="154"/>
      <c r="H42" s="154"/>
      <c r="I42" s="154"/>
      <c r="J42" s="154"/>
      <c r="K42" s="153">
        <f t="shared" si="10"/>
        <v>500</v>
      </c>
      <c r="L42" s="153">
        <f t="shared" si="11"/>
        <v>471</v>
      </c>
      <c r="M42" s="153">
        <f t="shared" si="11"/>
        <v>471</v>
      </c>
    </row>
    <row r="43" spans="1:15" s="12" customFormat="1" ht="13.5" thickBot="1" x14ac:dyDescent="0.25">
      <c r="A43" s="145" t="s">
        <v>336</v>
      </c>
      <c r="B43" s="154">
        <v>100</v>
      </c>
      <c r="C43" s="154">
        <v>86</v>
      </c>
      <c r="D43" s="154">
        <v>86</v>
      </c>
      <c r="E43" s="154"/>
      <c r="F43" s="154"/>
      <c r="G43" s="154"/>
      <c r="H43" s="154"/>
      <c r="I43" s="154"/>
      <c r="J43" s="154"/>
      <c r="K43" s="153">
        <f t="shared" si="10"/>
        <v>100</v>
      </c>
      <c r="L43" s="153">
        <f t="shared" si="11"/>
        <v>86</v>
      </c>
      <c r="M43" s="153">
        <f t="shared" si="11"/>
        <v>86</v>
      </c>
    </row>
    <row r="44" spans="1:15" s="12" customFormat="1" ht="13.5" thickBot="1" x14ac:dyDescent="0.25">
      <c r="A44" s="145" t="s">
        <v>151</v>
      </c>
      <c r="B44" s="154">
        <v>0</v>
      </c>
      <c r="C44" s="154"/>
      <c r="D44" s="154"/>
      <c r="E44" s="154"/>
      <c r="F44" s="154"/>
      <c r="G44" s="154"/>
      <c r="H44" s="154"/>
      <c r="I44" s="154"/>
      <c r="J44" s="154"/>
      <c r="K44" s="153">
        <f t="shared" si="10"/>
        <v>0</v>
      </c>
      <c r="L44" s="153">
        <f t="shared" si="11"/>
        <v>0</v>
      </c>
      <c r="M44" s="153">
        <f t="shared" si="11"/>
        <v>0</v>
      </c>
    </row>
    <row r="45" spans="1:15" s="12" customFormat="1" ht="13.5" thickBot="1" x14ac:dyDescent="0.25">
      <c r="A45" s="145" t="s">
        <v>64</v>
      </c>
      <c r="B45" s="154">
        <v>0</v>
      </c>
      <c r="C45" s="154"/>
      <c r="D45" s="154"/>
      <c r="E45" s="154">
        <v>44</v>
      </c>
      <c r="F45" s="154">
        <v>2616</v>
      </c>
      <c r="G45" s="154">
        <v>2616</v>
      </c>
      <c r="H45" s="154"/>
      <c r="I45" s="154"/>
      <c r="J45" s="154"/>
      <c r="K45" s="153">
        <f t="shared" si="10"/>
        <v>44</v>
      </c>
      <c r="L45" s="153">
        <f t="shared" si="11"/>
        <v>2616</v>
      </c>
      <c r="M45" s="153">
        <f t="shared" si="11"/>
        <v>2616</v>
      </c>
    </row>
    <row r="46" spans="1:15" s="12" customFormat="1" ht="13.5" thickBot="1" x14ac:dyDescent="0.25">
      <c r="A46" s="145" t="s">
        <v>118</v>
      </c>
      <c r="B46" s="154">
        <f>SUM(B47:B51)</f>
        <v>150</v>
      </c>
      <c r="C46" s="154">
        <f t="shared" ref="C46:J46" si="12">SUM(C47:C51)</f>
        <v>524</v>
      </c>
      <c r="D46" s="154">
        <f t="shared" si="12"/>
        <v>524</v>
      </c>
      <c r="E46" s="154">
        <f t="shared" si="12"/>
        <v>2695</v>
      </c>
      <c r="F46" s="154">
        <f t="shared" si="12"/>
        <v>5996</v>
      </c>
      <c r="G46" s="154">
        <f t="shared" si="12"/>
        <v>5996</v>
      </c>
      <c r="H46" s="154">
        <f t="shared" si="12"/>
        <v>0</v>
      </c>
      <c r="I46" s="154">
        <f t="shared" si="12"/>
        <v>0</v>
      </c>
      <c r="J46" s="154">
        <f t="shared" si="12"/>
        <v>0</v>
      </c>
      <c r="K46" s="153">
        <f t="shared" si="10"/>
        <v>2845</v>
      </c>
      <c r="L46" s="153">
        <f t="shared" si="11"/>
        <v>6520</v>
      </c>
      <c r="M46" s="153">
        <f t="shared" si="11"/>
        <v>6520</v>
      </c>
    </row>
    <row r="47" spans="1:15" ht="13.5" thickBot="1" x14ac:dyDescent="0.25">
      <c r="A47" s="318" t="s">
        <v>338</v>
      </c>
      <c r="B47" s="315">
        <v>0</v>
      </c>
      <c r="C47" s="315"/>
      <c r="D47" s="315"/>
      <c r="E47" s="113">
        <v>0</v>
      </c>
      <c r="F47" s="113"/>
      <c r="G47" s="113"/>
      <c r="H47" s="113"/>
      <c r="I47" s="113"/>
      <c r="J47" s="113"/>
      <c r="K47" s="153">
        <f t="shared" si="10"/>
        <v>0</v>
      </c>
      <c r="L47" s="153">
        <f t="shared" si="11"/>
        <v>0</v>
      </c>
      <c r="M47" s="153">
        <f t="shared" si="11"/>
        <v>0</v>
      </c>
    </row>
    <row r="48" spans="1:15" ht="13.5" thickBot="1" x14ac:dyDescent="0.25">
      <c r="A48" s="318" t="s">
        <v>373</v>
      </c>
      <c r="B48" s="315">
        <v>0</v>
      </c>
      <c r="C48" s="315"/>
      <c r="D48" s="315"/>
      <c r="E48" s="113">
        <v>0</v>
      </c>
      <c r="F48" s="113"/>
      <c r="G48" s="113"/>
      <c r="H48" s="113"/>
      <c r="I48" s="113"/>
      <c r="J48" s="113"/>
      <c r="K48" s="153">
        <f t="shared" si="10"/>
        <v>0</v>
      </c>
      <c r="L48" s="153">
        <f t="shared" si="11"/>
        <v>0</v>
      </c>
      <c r="M48" s="153">
        <f t="shared" si="11"/>
        <v>0</v>
      </c>
    </row>
    <row r="49" spans="1:13" ht="13.5" thickBot="1" x14ac:dyDescent="0.25">
      <c r="A49" s="405" t="s">
        <v>497</v>
      </c>
      <c r="B49" s="113">
        <v>0</v>
      </c>
      <c r="C49" s="113">
        <v>242</v>
      </c>
      <c r="D49" s="113">
        <v>242</v>
      </c>
      <c r="E49" s="315">
        <v>0</v>
      </c>
      <c r="F49" s="315"/>
      <c r="G49" s="315"/>
      <c r="H49" s="113"/>
      <c r="I49" s="113"/>
      <c r="J49" s="113"/>
      <c r="K49" s="153">
        <f t="shared" si="10"/>
        <v>0</v>
      </c>
      <c r="L49" s="153">
        <f t="shared" si="11"/>
        <v>242</v>
      </c>
      <c r="M49" s="153">
        <f t="shared" si="11"/>
        <v>242</v>
      </c>
    </row>
    <row r="50" spans="1:13" s="12" customFormat="1" ht="13.5" thickBot="1" x14ac:dyDescent="0.25">
      <c r="A50" s="318" t="s">
        <v>337</v>
      </c>
      <c r="B50" s="315">
        <v>0</v>
      </c>
      <c r="C50" s="315"/>
      <c r="D50" s="315"/>
      <c r="E50" s="315">
        <v>2695</v>
      </c>
      <c r="F50" s="315">
        <v>5996</v>
      </c>
      <c r="G50" s="315">
        <v>5996</v>
      </c>
      <c r="H50" s="113"/>
      <c r="I50" s="113"/>
      <c r="J50" s="113"/>
      <c r="K50" s="153">
        <f t="shared" si="10"/>
        <v>2695</v>
      </c>
      <c r="L50" s="153">
        <f t="shared" si="11"/>
        <v>5996</v>
      </c>
      <c r="M50" s="153">
        <f t="shared" si="11"/>
        <v>5996</v>
      </c>
    </row>
    <row r="51" spans="1:13" s="12" customFormat="1" ht="13.5" thickBot="1" x14ac:dyDescent="0.25">
      <c r="A51" s="151" t="s">
        <v>122</v>
      </c>
      <c r="B51" s="315">
        <v>150</v>
      </c>
      <c r="C51" s="315">
        <v>282</v>
      </c>
      <c r="D51" s="315">
        <v>282</v>
      </c>
      <c r="E51" s="113">
        <v>0</v>
      </c>
      <c r="F51" s="113"/>
      <c r="G51" s="113"/>
      <c r="H51" s="154"/>
      <c r="I51" s="154"/>
      <c r="J51" s="154"/>
      <c r="K51" s="153">
        <f t="shared" si="10"/>
        <v>150</v>
      </c>
      <c r="L51" s="153">
        <f t="shared" si="11"/>
        <v>282</v>
      </c>
      <c r="M51" s="153">
        <f t="shared" si="11"/>
        <v>282</v>
      </c>
    </row>
    <row r="52" spans="1:13" s="12" customFormat="1" ht="13.5" thickBot="1" x14ac:dyDescent="0.25">
      <c r="A52" s="145" t="s">
        <v>152</v>
      </c>
      <c r="B52" s="154">
        <f>SUM(B53)</f>
        <v>0</v>
      </c>
      <c r="C52" s="154">
        <f t="shared" ref="C52:J52" si="13">SUM(C53)</f>
        <v>0</v>
      </c>
      <c r="D52" s="154"/>
      <c r="E52" s="154">
        <f t="shared" si="13"/>
        <v>0</v>
      </c>
      <c r="F52" s="154">
        <f t="shared" si="13"/>
        <v>0</v>
      </c>
      <c r="G52" s="154">
        <f t="shared" si="13"/>
        <v>0</v>
      </c>
      <c r="H52" s="154">
        <f t="shared" si="13"/>
        <v>0</v>
      </c>
      <c r="I52" s="154">
        <f t="shared" si="13"/>
        <v>0</v>
      </c>
      <c r="J52" s="154">
        <f t="shared" si="13"/>
        <v>0</v>
      </c>
      <c r="K52" s="153">
        <f t="shared" si="10"/>
        <v>0</v>
      </c>
      <c r="L52" s="153">
        <f t="shared" si="11"/>
        <v>0</v>
      </c>
      <c r="M52" s="153">
        <f t="shared" si="11"/>
        <v>0</v>
      </c>
    </row>
    <row r="53" spans="1:13" s="12" customFormat="1" ht="13.5" thickBot="1" x14ac:dyDescent="0.25">
      <c r="A53" s="151" t="s">
        <v>153</v>
      </c>
      <c r="B53" s="154"/>
      <c r="C53" s="154"/>
      <c r="D53" s="154"/>
      <c r="E53" s="315"/>
      <c r="F53" s="315"/>
      <c r="G53" s="315"/>
      <c r="H53" s="154"/>
      <c r="I53" s="154"/>
      <c r="J53" s="154"/>
      <c r="K53" s="153">
        <f t="shared" si="10"/>
        <v>0</v>
      </c>
      <c r="L53" s="153">
        <f t="shared" si="11"/>
        <v>0</v>
      </c>
      <c r="M53" s="153">
        <f t="shared" si="11"/>
        <v>0</v>
      </c>
    </row>
    <row r="54" spans="1:13" s="12" customFormat="1" ht="13.5" thickBot="1" x14ac:dyDescent="0.25">
      <c r="A54" s="145" t="s">
        <v>154</v>
      </c>
      <c r="B54" s="154">
        <v>0</v>
      </c>
      <c r="C54" s="154">
        <v>806</v>
      </c>
      <c r="D54" s="154">
        <v>806</v>
      </c>
      <c r="E54" s="113"/>
      <c r="F54" s="113"/>
      <c r="G54" s="113"/>
      <c r="H54" s="154"/>
      <c r="I54" s="154"/>
      <c r="J54" s="154"/>
      <c r="K54" s="153">
        <f t="shared" si="10"/>
        <v>0</v>
      </c>
      <c r="L54" s="153">
        <f t="shared" si="11"/>
        <v>806</v>
      </c>
      <c r="M54" s="153">
        <f t="shared" si="11"/>
        <v>806</v>
      </c>
    </row>
    <row r="55" spans="1:13" s="12" customFormat="1" ht="13.5" thickBot="1" x14ac:dyDescent="0.25">
      <c r="A55" s="145" t="s">
        <v>119</v>
      </c>
      <c r="B55" s="154">
        <v>1799</v>
      </c>
      <c r="C55" s="154">
        <v>1799</v>
      </c>
      <c r="D55" s="154">
        <v>1799</v>
      </c>
      <c r="E55" s="154">
        <v>4597</v>
      </c>
      <c r="F55" s="154">
        <v>4597</v>
      </c>
      <c r="G55" s="154">
        <v>4597</v>
      </c>
      <c r="H55" s="154"/>
      <c r="I55" s="154"/>
      <c r="J55" s="154"/>
      <c r="K55" s="153">
        <f t="shared" si="10"/>
        <v>6396</v>
      </c>
      <c r="L55" s="153">
        <f t="shared" si="11"/>
        <v>6396</v>
      </c>
      <c r="M55" s="153">
        <f t="shared" si="11"/>
        <v>6396</v>
      </c>
    </row>
    <row r="56" spans="1:13" s="12" customFormat="1" ht="13.5" thickBot="1" x14ac:dyDescent="0.25">
      <c r="A56" s="145" t="s">
        <v>339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3">
        <f t="shared" si="10"/>
        <v>0</v>
      </c>
      <c r="L56" s="153">
        <f t="shared" si="11"/>
        <v>0</v>
      </c>
      <c r="M56" s="153">
        <f t="shared" si="11"/>
        <v>0</v>
      </c>
    </row>
    <row r="57" spans="1:13" s="12" customFormat="1" ht="13.5" thickBot="1" x14ac:dyDescent="0.25">
      <c r="A57" s="317" t="s">
        <v>340</v>
      </c>
      <c r="B57" s="155"/>
      <c r="C57" s="155"/>
      <c r="D57" s="155"/>
      <c r="E57" s="316"/>
      <c r="F57" s="316"/>
      <c r="G57" s="316"/>
      <c r="H57" s="155"/>
      <c r="I57" s="155"/>
      <c r="J57" s="155"/>
      <c r="K57" s="153">
        <f t="shared" si="10"/>
        <v>0</v>
      </c>
      <c r="L57" s="153">
        <f t="shared" si="11"/>
        <v>0</v>
      </c>
      <c r="M57" s="153">
        <f t="shared" si="11"/>
        <v>0</v>
      </c>
    </row>
    <row r="58" spans="1:13" s="12" customFormat="1" ht="13.5" thickBot="1" x14ac:dyDescent="0.25">
      <c r="A58" s="451" t="s">
        <v>109</v>
      </c>
      <c r="B58" s="579">
        <f>SUM(B39:B46,B52,B54:B56)</f>
        <v>47152</v>
      </c>
      <c r="C58" s="579">
        <f t="shared" ref="C58:M58" si="14">SUM(C39:C46,C52,C54:C56)</f>
        <v>52301</v>
      </c>
      <c r="D58" s="579">
        <f t="shared" si="14"/>
        <v>52207</v>
      </c>
      <c r="E58" s="579">
        <f t="shared" si="14"/>
        <v>7336</v>
      </c>
      <c r="F58" s="579">
        <f t="shared" si="14"/>
        <v>13209</v>
      </c>
      <c r="G58" s="579">
        <f t="shared" si="14"/>
        <v>13209</v>
      </c>
      <c r="H58" s="579">
        <f t="shared" si="14"/>
        <v>0</v>
      </c>
      <c r="I58" s="579">
        <f t="shared" si="14"/>
        <v>0</v>
      </c>
      <c r="J58" s="579">
        <f t="shared" si="14"/>
        <v>0</v>
      </c>
      <c r="K58" s="579">
        <f t="shared" si="14"/>
        <v>54488</v>
      </c>
      <c r="L58" s="579">
        <f t="shared" si="14"/>
        <v>65510</v>
      </c>
      <c r="M58" s="579">
        <f t="shared" si="14"/>
        <v>65416</v>
      </c>
    </row>
    <row r="59" spans="1:13" s="12" customFormat="1" ht="13.5" thickBot="1" x14ac:dyDescent="0.25">
      <c r="A59" s="450" t="s">
        <v>316</v>
      </c>
      <c r="B59" s="452"/>
      <c r="C59" s="452"/>
      <c r="D59" s="452"/>
      <c r="E59" s="452"/>
      <c r="F59" s="452"/>
      <c r="G59" s="452"/>
      <c r="H59" s="452"/>
      <c r="I59" s="452"/>
      <c r="J59" s="452"/>
      <c r="K59" s="153">
        <f t="shared" ref="K59:K63" si="15">SUM(B59,E59,H59)</f>
        <v>0</v>
      </c>
      <c r="L59" s="153">
        <f t="shared" si="11"/>
        <v>0</v>
      </c>
      <c r="M59" s="153">
        <f t="shared" si="11"/>
        <v>0</v>
      </c>
    </row>
    <row r="60" spans="1:13" s="12" customFormat="1" ht="13.5" thickBot="1" x14ac:dyDescent="0.25">
      <c r="A60" s="145" t="s">
        <v>54</v>
      </c>
      <c r="B60" s="154"/>
      <c r="C60" s="154"/>
      <c r="D60" s="154"/>
      <c r="E60" s="154">
        <v>9941</v>
      </c>
      <c r="F60" s="154">
        <v>9089</v>
      </c>
      <c r="G60" s="154">
        <v>9089</v>
      </c>
      <c r="H60" s="154"/>
      <c r="I60" s="154"/>
      <c r="J60" s="154"/>
      <c r="K60" s="153">
        <f t="shared" si="15"/>
        <v>9941</v>
      </c>
      <c r="L60" s="153">
        <f t="shared" ref="L60:M63" si="16">SUM(C60,F60,I60)</f>
        <v>9089</v>
      </c>
      <c r="M60" s="153">
        <f t="shared" si="16"/>
        <v>9089</v>
      </c>
    </row>
    <row r="61" spans="1:13" s="12" customFormat="1" ht="13.5" thickBot="1" x14ac:dyDescent="0.25">
      <c r="A61" s="145" t="s">
        <v>123</v>
      </c>
      <c r="B61" s="154"/>
      <c r="C61" s="154"/>
      <c r="D61" s="154"/>
      <c r="E61" s="154">
        <v>6272</v>
      </c>
      <c r="F61" s="154">
        <v>6272</v>
      </c>
      <c r="G61" s="154">
        <v>6272</v>
      </c>
      <c r="H61" s="154"/>
      <c r="I61" s="154"/>
      <c r="J61" s="154"/>
      <c r="K61" s="153">
        <f t="shared" si="15"/>
        <v>6272</v>
      </c>
      <c r="L61" s="153">
        <f t="shared" si="16"/>
        <v>6272</v>
      </c>
      <c r="M61" s="153">
        <f t="shared" si="16"/>
        <v>6272</v>
      </c>
    </row>
    <row r="62" spans="1:13" s="12" customFormat="1" ht="13.5" thickBot="1" x14ac:dyDescent="0.25">
      <c r="A62" s="152" t="s">
        <v>155</v>
      </c>
      <c r="B62" s="155">
        <v>0</v>
      </c>
      <c r="C62" s="155"/>
      <c r="D62" s="155"/>
      <c r="E62" s="155">
        <v>15000</v>
      </c>
      <c r="F62" s="155">
        <v>15000</v>
      </c>
      <c r="G62" s="155">
        <v>15000</v>
      </c>
      <c r="H62" s="155"/>
      <c r="I62" s="155"/>
      <c r="J62" s="155"/>
      <c r="K62" s="153">
        <f t="shared" si="15"/>
        <v>15000</v>
      </c>
      <c r="L62" s="153">
        <f t="shared" si="16"/>
        <v>15000</v>
      </c>
      <c r="M62" s="153">
        <f t="shared" si="16"/>
        <v>15000</v>
      </c>
    </row>
    <row r="63" spans="1:13" s="12" customFormat="1" ht="13.5" thickBot="1" x14ac:dyDescent="0.25">
      <c r="A63" s="152" t="s">
        <v>372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3">
        <f t="shared" si="15"/>
        <v>0</v>
      </c>
      <c r="L63" s="153">
        <f t="shared" si="16"/>
        <v>0</v>
      </c>
      <c r="M63" s="153">
        <f t="shared" si="16"/>
        <v>0</v>
      </c>
    </row>
    <row r="64" spans="1:13" s="12" customFormat="1" ht="13.5" thickBot="1" x14ac:dyDescent="0.25">
      <c r="A64" s="451" t="s">
        <v>111</v>
      </c>
      <c r="B64" s="579">
        <f t="shared" ref="B64:M64" si="17">SUM(B59:B63)</f>
        <v>0</v>
      </c>
      <c r="C64" s="579">
        <f t="shared" si="17"/>
        <v>0</v>
      </c>
      <c r="D64" s="579">
        <f t="shared" si="17"/>
        <v>0</v>
      </c>
      <c r="E64" s="579">
        <f t="shared" si="17"/>
        <v>31213</v>
      </c>
      <c r="F64" s="579">
        <f t="shared" si="17"/>
        <v>30361</v>
      </c>
      <c r="G64" s="579">
        <f t="shared" si="17"/>
        <v>30361</v>
      </c>
      <c r="H64" s="579">
        <f t="shared" si="17"/>
        <v>0</v>
      </c>
      <c r="I64" s="579">
        <f t="shared" si="17"/>
        <v>0</v>
      </c>
      <c r="J64" s="579">
        <f t="shared" si="17"/>
        <v>0</v>
      </c>
      <c r="K64" s="579">
        <f t="shared" si="17"/>
        <v>31213</v>
      </c>
      <c r="L64" s="579">
        <f t="shared" si="17"/>
        <v>30361</v>
      </c>
      <c r="M64" s="579">
        <f t="shared" si="17"/>
        <v>30361</v>
      </c>
    </row>
    <row r="65" spans="1:13" ht="21" customHeight="1" thickBot="1" x14ac:dyDescent="0.25">
      <c r="A65" s="147" t="s">
        <v>112</v>
      </c>
      <c r="B65" s="580">
        <f t="shared" ref="B65:M65" si="18">SUM(B58,B64)</f>
        <v>47152</v>
      </c>
      <c r="C65" s="580">
        <f t="shared" si="18"/>
        <v>52301</v>
      </c>
      <c r="D65" s="580">
        <f t="shared" si="18"/>
        <v>52207</v>
      </c>
      <c r="E65" s="580">
        <f t="shared" si="18"/>
        <v>38549</v>
      </c>
      <c r="F65" s="580">
        <f t="shared" si="18"/>
        <v>43570</v>
      </c>
      <c r="G65" s="580">
        <f t="shared" si="18"/>
        <v>43570</v>
      </c>
      <c r="H65" s="580">
        <f t="shared" si="18"/>
        <v>0</v>
      </c>
      <c r="I65" s="580">
        <f t="shared" si="18"/>
        <v>0</v>
      </c>
      <c r="J65" s="580">
        <f t="shared" si="18"/>
        <v>0</v>
      </c>
      <c r="K65" s="580">
        <f t="shared" si="18"/>
        <v>85701</v>
      </c>
      <c r="L65" s="580">
        <f t="shared" si="18"/>
        <v>95871</v>
      </c>
      <c r="M65" s="580">
        <f t="shared" si="18"/>
        <v>95777</v>
      </c>
    </row>
  </sheetData>
  <mergeCells count="12">
    <mergeCell ref="A2:M2"/>
    <mergeCell ref="A4:M4"/>
    <mergeCell ref="A5:M5"/>
    <mergeCell ref="B36:D37"/>
    <mergeCell ref="E36:G37"/>
    <mergeCell ref="H36:J37"/>
    <mergeCell ref="K36:M37"/>
    <mergeCell ref="K6:M6"/>
    <mergeCell ref="B7:D8"/>
    <mergeCell ref="E7:G8"/>
    <mergeCell ref="H7:J8"/>
    <mergeCell ref="K7:M8"/>
  </mergeCells>
  <phoneticPr fontId="0" type="noConversion"/>
  <pageMargins left="0.75" right="0.75" top="1" bottom="1" header="0.5" footer="0.5"/>
  <pageSetup paperSize="8" scale="79" orientation="landscape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7"/>
  <sheetViews>
    <sheetView workbookViewId="0">
      <selection activeCell="H12" sqref="H12"/>
    </sheetView>
  </sheetViews>
  <sheetFormatPr defaultRowHeight="12.75" x14ac:dyDescent="0.2"/>
  <cols>
    <col min="8" max="8" width="16" customWidth="1"/>
  </cols>
  <sheetData>
    <row r="1" spans="1:8" x14ac:dyDescent="0.2">
      <c r="A1" s="609" t="s">
        <v>159</v>
      </c>
      <c r="B1" s="609"/>
      <c r="C1" s="609"/>
      <c r="D1" s="609"/>
      <c r="E1" s="609"/>
      <c r="F1" s="609"/>
      <c r="G1" s="609"/>
      <c r="H1" s="609"/>
    </row>
    <row r="3" spans="1:8" x14ac:dyDescent="0.2">
      <c r="A3" s="609" t="s">
        <v>456</v>
      </c>
      <c r="B3" s="609"/>
      <c r="C3" s="609"/>
      <c r="D3" s="609"/>
      <c r="E3" s="609"/>
      <c r="F3" s="609"/>
      <c r="G3" s="609"/>
      <c r="H3" s="609"/>
    </row>
    <row r="5" spans="1:8" x14ac:dyDescent="0.2">
      <c r="H5" s="14"/>
    </row>
    <row r="6" spans="1:8" ht="13.5" thickBot="1" x14ac:dyDescent="0.25">
      <c r="G6" s="658" t="s">
        <v>33</v>
      </c>
      <c r="H6" s="658"/>
    </row>
    <row r="7" spans="1:8" ht="13.5" thickBot="1" x14ac:dyDescent="0.25">
      <c r="A7" s="28" t="s">
        <v>32</v>
      </c>
      <c r="B7" s="75"/>
      <c r="C7" s="75"/>
      <c r="D7" s="75"/>
      <c r="E7" s="75"/>
      <c r="F7" s="75"/>
      <c r="G7" s="75"/>
      <c r="H7" s="167" t="s">
        <v>161</v>
      </c>
    </row>
    <row r="8" spans="1:8" x14ac:dyDescent="0.2">
      <c r="A8" s="160" t="s">
        <v>160</v>
      </c>
      <c r="B8" s="161"/>
      <c r="C8" s="161"/>
      <c r="D8" s="161"/>
      <c r="E8" s="161"/>
      <c r="F8" s="161"/>
      <c r="G8" s="161"/>
      <c r="H8" s="505">
        <v>79486218</v>
      </c>
    </row>
    <row r="9" spans="1:8" x14ac:dyDescent="0.2">
      <c r="A9" s="57" t="s">
        <v>162</v>
      </c>
      <c r="B9" s="23"/>
      <c r="C9" s="23"/>
      <c r="D9" s="23"/>
      <c r="E9" s="23"/>
      <c r="F9" s="23"/>
      <c r="G9" s="23"/>
      <c r="H9" s="2">
        <v>64257303</v>
      </c>
    </row>
    <row r="10" spans="1:8" x14ac:dyDescent="0.2">
      <c r="A10" s="25" t="s">
        <v>163</v>
      </c>
      <c r="B10" s="23"/>
      <c r="C10" s="23"/>
      <c r="D10" s="23"/>
      <c r="E10" s="23"/>
      <c r="F10" s="23"/>
      <c r="G10" s="23"/>
      <c r="H10" s="11">
        <v>15228915</v>
      </c>
    </row>
    <row r="11" spans="1:8" x14ac:dyDescent="0.2">
      <c r="A11" s="57" t="s">
        <v>164</v>
      </c>
      <c r="B11" s="23"/>
      <c r="C11" s="23"/>
      <c r="D11" s="23"/>
      <c r="E11" s="23"/>
      <c r="F11" s="23"/>
      <c r="G11" s="23"/>
      <c r="H11" s="2">
        <v>16291371</v>
      </c>
    </row>
    <row r="12" spans="1:8" x14ac:dyDescent="0.2">
      <c r="A12" s="57" t="s">
        <v>165</v>
      </c>
      <c r="B12" s="23"/>
      <c r="C12" s="23"/>
      <c r="D12" s="23"/>
      <c r="E12" s="23"/>
      <c r="F12" s="23"/>
      <c r="G12" s="23"/>
      <c r="H12" s="2">
        <v>17242320</v>
      </c>
    </row>
    <row r="13" spans="1:8" x14ac:dyDescent="0.2">
      <c r="A13" s="25" t="s">
        <v>166</v>
      </c>
      <c r="B13" s="23"/>
      <c r="C13" s="23"/>
      <c r="D13" s="23"/>
      <c r="E13" s="23"/>
      <c r="F13" s="23"/>
      <c r="G13" s="23"/>
      <c r="H13" s="11">
        <v>-950949</v>
      </c>
    </row>
    <row r="14" spans="1:8" x14ac:dyDescent="0.2">
      <c r="A14" s="25" t="s">
        <v>167</v>
      </c>
      <c r="B14" s="23"/>
      <c r="C14" s="23"/>
      <c r="D14" s="23"/>
      <c r="E14" s="23"/>
      <c r="F14" s="23"/>
      <c r="G14" s="23"/>
      <c r="H14" s="11">
        <v>14277966</v>
      </c>
    </row>
    <row r="15" spans="1:8" ht="13.5" thickBot="1" x14ac:dyDescent="0.25">
      <c r="A15" s="164" t="s">
        <v>168</v>
      </c>
      <c r="B15" s="24"/>
      <c r="C15" s="24"/>
      <c r="D15" s="24"/>
      <c r="E15" s="24"/>
      <c r="F15" s="24"/>
      <c r="G15" s="24"/>
      <c r="H15" s="56">
        <v>14277966</v>
      </c>
    </row>
    <row r="16" spans="1:8" ht="13.5" thickBot="1" x14ac:dyDescent="0.25">
      <c r="A16" s="158" t="s">
        <v>169</v>
      </c>
      <c r="B16" s="159"/>
      <c r="C16" s="159"/>
      <c r="D16" s="159"/>
      <c r="E16" s="159"/>
      <c r="F16" s="159"/>
      <c r="G16" s="159"/>
      <c r="H16" s="79">
        <v>2111505</v>
      </c>
    </row>
    <row r="17" spans="1:8" ht="13.5" thickBot="1" x14ac:dyDescent="0.25">
      <c r="A17" s="319" t="s">
        <v>341</v>
      </c>
      <c r="B17" s="75"/>
      <c r="C17" s="75"/>
      <c r="D17" s="75"/>
      <c r="E17" s="75"/>
      <c r="F17" s="75"/>
      <c r="G17" s="75"/>
      <c r="H17" s="320">
        <v>12166461</v>
      </c>
    </row>
  </sheetData>
  <mergeCells count="3">
    <mergeCell ref="A1:H1"/>
    <mergeCell ref="A3:H3"/>
    <mergeCell ref="G6:H6"/>
  </mergeCells>
  <phoneticPr fontId="0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3"/>
  <sheetViews>
    <sheetView workbookViewId="0">
      <selection activeCell="H45" sqref="H45"/>
    </sheetView>
  </sheetViews>
  <sheetFormatPr defaultRowHeight="12.75" x14ac:dyDescent="0.2"/>
  <sheetData>
    <row r="1" spans="1:9" x14ac:dyDescent="0.2">
      <c r="A1" s="609" t="s">
        <v>170</v>
      </c>
      <c r="B1" s="609"/>
      <c r="C1" s="609"/>
      <c r="D1" s="609"/>
      <c r="E1" s="609"/>
      <c r="F1" s="609"/>
      <c r="G1" s="609"/>
      <c r="H1" s="609"/>
      <c r="I1" s="609"/>
    </row>
    <row r="3" spans="1:9" x14ac:dyDescent="0.2">
      <c r="A3" s="609" t="s">
        <v>457</v>
      </c>
      <c r="B3" s="609"/>
      <c r="C3" s="609"/>
      <c r="D3" s="609"/>
      <c r="E3" s="609"/>
      <c r="F3" s="609"/>
      <c r="G3" s="609"/>
      <c r="H3" s="609"/>
      <c r="I3" s="609"/>
    </row>
    <row r="4" spans="1:9" x14ac:dyDescent="0.2">
      <c r="H4" s="52"/>
    </row>
    <row r="5" spans="1:9" ht="13.5" thickBot="1" x14ac:dyDescent="0.25">
      <c r="H5" s="658" t="s">
        <v>33</v>
      </c>
      <c r="I5" s="658"/>
    </row>
    <row r="6" spans="1:9" ht="13.5" thickBot="1" x14ac:dyDescent="0.25">
      <c r="A6" s="28" t="s">
        <v>32</v>
      </c>
      <c r="B6" s="75"/>
      <c r="C6" s="75"/>
      <c r="D6" s="75"/>
      <c r="E6" s="176"/>
      <c r="F6" s="669" t="s">
        <v>171</v>
      </c>
      <c r="G6" s="676"/>
      <c r="H6" s="669" t="s">
        <v>172</v>
      </c>
      <c r="I6" s="676"/>
    </row>
    <row r="7" spans="1:9" x14ac:dyDescent="0.2">
      <c r="A7" s="237" t="s">
        <v>420</v>
      </c>
      <c r="B7" s="161"/>
      <c r="C7" s="161"/>
      <c r="D7" s="161"/>
      <c r="E7" s="162"/>
      <c r="F7" s="709">
        <v>3891805</v>
      </c>
      <c r="G7" s="710"/>
      <c r="H7" s="709">
        <v>2602203</v>
      </c>
      <c r="I7" s="710"/>
    </row>
    <row r="8" spans="1:9" x14ac:dyDescent="0.2">
      <c r="A8" s="25" t="s">
        <v>421</v>
      </c>
      <c r="B8" s="23"/>
      <c r="C8" s="23"/>
      <c r="D8" s="23"/>
      <c r="E8" s="163"/>
      <c r="F8" s="711">
        <v>3891805</v>
      </c>
      <c r="G8" s="712"/>
      <c r="H8" s="711">
        <v>2602203</v>
      </c>
      <c r="I8" s="712"/>
    </row>
    <row r="9" spans="1:9" x14ac:dyDescent="0.2">
      <c r="A9" s="506" t="s">
        <v>173</v>
      </c>
      <c r="B9" s="183"/>
      <c r="C9" s="183"/>
      <c r="D9" s="183"/>
      <c r="E9" s="184"/>
      <c r="F9" s="699">
        <v>439507328</v>
      </c>
      <c r="G9" s="700"/>
      <c r="H9" s="699">
        <v>425358522</v>
      </c>
      <c r="I9" s="700"/>
    </row>
    <row r="10" spans="1:9" x14ac:dyDescent="0.2">
      <c r="A10" s="189" t="s">
        <v>174</v>
      </c>
      <c r="B10" s="190"/>
      <c r="C10" s="190"/>
      <c r="D10" s="190"/>
      <c r="E10" s="191"/>
      <c r="F10" s="699">
        <v>5935894</v>
      </c>
      <c r="G10" s="700"/>
      <c r="H10" s="699">
        <v>4295141</v>
      </c>
      <c r="I10" s="700"/>
    </row>
    <row r="11" spans="1:9" x14ac:dyDescent="0.2">
      <c r="A11" s="189" t="s">
        <v>175</v>
      </c>
      <c r="B11" s="190"/>
      <c r="C11" s="190"/>
      <c r="D11" s="190"/>
      <c r="E11" s="191"/>
      <c r="F11" s="699">
        <v>1727808</v>
      </c>
      <c r="G11" s="700"/>
      <c r="H11" s="699">
        <v>1944788</v>
      </c>
      <c r="I11" s="700"/>
    </row>
    <row r="12" spans="1:9" x14ac:dyDescent="0.2">
      <c r="A12" s="192" t="s">
        <v>176</v>
      </c>
      <c r="B12" s="190"/>
      <c r="C12" s="190"/>
      <c r="D12" s="190"/>
      <c r="E12" s="191"/>
      <c r="F12" s="701">
        <v>447171030</v>
      </c>
      <c r="G12" s="702"/>
      <c r="H12" s="701">
        <v>431598451</v>
      </c>
      <c r="I12" s="702"/>
    </row>
    <row r="13" spans="1:9" x14ac:dyDescent="0.2">
      <c r="A13" s="189" t="s">
        <v>177</v>
      </c>
      <c r="B13" s="190"/>
      <c r="C13" s="190"/>
      <c r="D13" s="190"/>
      <c r="E13" s="191"/>
      <c r="F13" s="699">
        <v>32000</v>
      </c>
      <c r="G13" s="700"/>
      <c r="H13" s="699">
        <v>32000</v>
      </c>
      <c r="I13" s="700"/>
    </row>
    <row r="14" spans="1:9" x14ac:dyDescent="0.2">
      <c r="A14" s="192" t="s">
        <v>178</v>
      </c>
      <c r="B14" s="190"/>
      <c r="C14" s="190"/>
      <c r="D14" s="190"/>
      <c r="E14" s="191"/>
      <c r="F14" s="701">
        <v>32000</v>
      </c>
      <c r="G14" s="702"/>
      <c r="H14" s="701">
        <v>32000</v>
      </c>
      <c r="I14" s="702"/>
    </row>
    <row r="15" spans="1:9" x14ac:dyDescent="0.2">
      <c r="A15" s="192" t="s">
        <v>179</v>
      </c>
      <c r="B15" s="190"/>
      <c r="C15" s="190"/>
      <c r="D15" s="190"/>
      <c r="E15" s="191"/>
      <c r="F15" s="701">
        <v>451094835</v>
      </c>
      <c r="G15" s="702"/>
      <c r="H15" s="701">
        <v>434232654</v>
      </c>
      <c r="I15" s="702"/>
    </row>
    <row r="16" spans="1:9" x14ac:dyDescent="0.2">
      <c r="A16" s="189" t="s">
        <v>180</v>
      </c>
      <c r="B16" s="190"/>
      <c r="C16" s="190"/>
      <c r="D16" s="190"/>
      <c r="E16" s="191"/>
      <c r="F16" s="699">
        <v>108240</v>
      </c>
      <c r="G16" s="700"/>
      <c r="H16" s="699">
        <v>60350</v>
      </c>
      <c r="I16" s="700"/>
    </row>
    <row r="17" spans="1:14" x14ac:dyDescent="0.2">
      <c r="A17" s="189" t="s">
        <v>181</v>
      </c>
      <c r="B17" s="190"/>
      <c r="C17" s="190"/>
      <c r="D17" s="190"/>
      <c r="E17" s="191"/>
      <c r="F17" s="699">
        <v>16228883</v>
      </c>
      <c r="G17" s="700"/>
      <c r="H17" s="699">
        <v>14527988</v>
      </c>
      <c r="I17" s="700"/>
    </row>
    <row r="18" spans="1:14" x14ac:dyDescent="0.2">
      <c r="A18" s="192" t="s">
        <v>182</v>
      </c>
      <c r="B18" s="190"/>
      <c r="C18" s="190"/>
      <c r="D18" s="190"/>
      <c r="E18" s="191"/>
      <c r="F18" s="701">
        <v>16337123</v>
      </c>
      <c r="G18" s="702"/>
      <c r="H18" s="701">
        <v>14588338</v>
      </c>
      <c r="I18" s="702"/>
    </row>
    <row r="19" spans="1:14" x14ac:dyDescent="0.2">
      <c r="A19" s="189" t="s">
        <v>183</v>
      </c>
      <c r="B19" s="190"/>
      <c r="C19" s="190"/>
      <c r="D19" s="190"/>
      <c r="E19" s="191"/>
      <c r="F19" s="699">
        <v>3290566</v>
      </c>
      <c r="G19" s="700"/>
      <c r="H19" s="699">
        <v>7822338</v>
      </c>
      <c r="I19" s="700"/>
      <c r="L19" s="5"/>
      <c r="M19" s="5"/>
      <c r="N19" s="5"/>
    </row>
    <row r="20" spans="1:14" x14ac:dyDescent="0.2">
      <c r="A20" s="192" t="s">
        <v>184</v>
      </c>
      <c r="B20" s="190"/>
      <c r="C20" s="190"/>
      <c r="D20" s="190"/>
      <c r="E20" s="191"/>
      <c r="F20" s="701">
        <v>3290566</v>
      </c>
      <c r="G20" s="702"/>
      <c r="H20" s="701">
        <v>7822338</v>
      </c>
      <c r="I20" s="702"/>
      <c r="L20" s="5"/>
      <c r="M20" s="5"/>
      <c r="N20" s="5"/>
    </row>
    <row r="21" spans="1:14" x14ac:dyDescent="0.2">
      <c r="A21" s="189" t="s">
        <v>185</v>
      </c>
      <c r="B21" s="190"/>
      <c r="C21" s="190"/>
      <c r="D21" s="190"/>
      <c r="E21" s="191"/>
      <c r="F21" s="699">
        <v>0</v>
      </c>
      <c r="G21" s="700"/>
      <c r="H21" s="699">
        <v>0</v>
      </c>
      <c r="I21" s="700"/>
      <c r="L21" s="5"/>
      <c r="M21" s="5"/>
      <c r="N21" s="5"/>
    </row>
    <row r="22" spans="1:14" x14ac:dyDescent="0.2">
      <c r="A22" s="192" t="s">
        <v>184</v>
      </c>
      <c r="B22" s="190"/>
      <c r="C22" s="190"/>
      <c r="D22" s="190"/>
      <c r="E22" s="191"/>
      <c r="F22" s="701">
        <v>3290566</v>
      </c>
      <c r="G22" s="702"/>
      <c r="H22" s="701">
        <v>7822338</v>
      </c>
      <c r="I22" s="702"/>
      <c r="L22" s="5"/>
      <c r="M22" s="169"/>
      <c r="N22" s="5"/>
    </row>
    <row r="23" spans="1:14" x14ac:dyDescent="0.2">
      <c r="A23" s="182" t="s">
        <v>458</v>
      </c>
      <c r="B23" s="183"/>
      <c r="C23" s="183"/>
      <c r="D23" s="183"/>
      <c r="E23" s="184"/>
      <c r="F23" s="701">
        <v>0</v>
      </c>
      <c r="G23" s="702"/>
      <c r="H23" s="701">
        <v>317497</v>
      </c>
      <c r="I23" s="702"/>
      <c r="L23" s="5"/>
      <c r="M23" s="169"/>
      <c r="N23" s="5"/>
    </row>
    <row r="24" spans="1:14" x14ac:dyDescent="0.2">
      <c r="A24" s="182" t="s">
        <v>186</v>
      </c>
      <c r="B24" s="183"/>
      <c r="C24" s="183"/>
      <c r="D24" s="183"/>
      <c r="E24" s="184"/>
      <c r="F24" s="701">
        <v>3290566</v>
      </c>
      <c r="G24" s="702"/>
      <c r="H24" s="701">
        <v>8139835</v>
      </c>
      <c r="I24" s="702"/>
      <c r="L24" s="5"/>
      <c r="M24" s="169"/>
      <c r="N24" s="5"/>
    </row>
    <row r="25" spans="1:14" ht="13.5" thickBot="1" x14ac:dyDescent="0.25">
      <c r="A25" s="170" t="s">
        <v>187</v>
      </c>
      <c r="B25" s="169"/>
      <c r="C25" s="169"/>
      <c r="D25" s="169"/>
      <c r="E25" s="179"/>
      <c r="F25" s="703">
        <v>0</v>
      </c>
      <c r="G25" s="704"/>
      <c r="H25" s="703">
        <v>0</v>
      </c>
      <c r="I25" s="704"/>
      <c r="L25" s="5"/>
      <c r="M25" s="171"/>
      <c r="N25" s="5"/>
    </row>
    <row r="26" spans="1:14" ht="13.5" thickBot="1" x14ac:dyDescent="0.25">
      <c r="A26" s="177" t="s">
        <v>188</v>
      </c>
      <c r="B26" s="178"/>
      <c r="C26" s="178"/>
      <c r="D26" s="178"/>
      <c r="E26" s="180"/>
      <c r="F26" s="697">
        <v>470722524</v>
      </c>
      <c r="G26" s="698"/>
      <c r="H26" s="697">
        <v>456960827</v>
      </c>
      <c r="I26" s="698"/>
      <c r="L26" s="5"/>
      <c r="M26" s="169"/>
      <c r="N26" s="5"/>
    </row>
    <row r="27" spans="1:14" ht="13.5" thickBot="1" x14ac:dyDescent="0.25">
      <c r="A27" s="172"/>
      <c r="B27" s="5"/>
      <c r="C27" s="5"/>
      <c r="D27" s="5"/>
      <c r="E27" s="157"/>
      <c r="F27" s="705"/>
      <c r="G27" s="706"/>
      <c r="H27" s="705"/>
      <c r="I27" s="706"/>
      <c r="L27" s="5"/>
      <c r="M27" s="171"/>
      <c r="N27" s="5"/>
    </row>
    <row r="28" spans="1:14" x14ac:dyDescent="0.2">
      <c r="A28" s="186" t="s">
        <v>189</v>
      </c>
      <c r="B28" s="187"/>
      <c r="C28" s="187"/>
      <c r="D28" s="187"/>
      <c r="E28" s="188"/>
      <c r="F28" s="707">
        <v>301721000</v>
      </c>
      <c r="G28" s="708"/>
      <c r="H28" s="707">
        <v>301721000</v>
      </c>
      <c r="I28" s="708"/>
      <c r="L28" s="5"/>
      <c r="M28" s="171"/>
      <c r="N28" s="5"/>
    </row>
    <row r="29" spans="1:14" x14ac:dyDescent="0.2">
      <c r="A29" s="189" t="s">
        <v>190</v>
      </c>
      <c r="B29" s="190"/>
      <c r="C29" s="190"/>
      <c r="D29" s="190"/>
      <c r="E29" s="191"/>
      <c r="F29" s="699">
        <v>7213844</v>
      </c>
      <c r="G29" s="700"/>
      <c r="H29" s="699">
        <v>7213844</v>
      </c>
      <c r="I29" s="700"/>
      <c r="L29" s="5"/>
      <c r="M29" s="169"/>
      <c r="N29" s="5"/>
    </row>
    <row r="30" spans="1:14" x14ac:dyDescent="0.2">
      <c r="A30" s="189" t="s">
        <v>191</v>
      </c>
      <c r="B30" s="190"/>
      <c r="C30" s="190"/>
      <c r="D30" s="190"/>
      <c r="E30" s="191"/>
      <c r="F30" s="699">
        <v>172019453</v>
      </c>
      <c r="G30" s="700"/>
      <c r="H30" s="699">
        <v>158138328</v>
      </c>
      <c r="I30" s="700"/>
      <c r="L30" s="5"/>
      <c r="M30" s="169"/>
      <c r="N30" s="5"/>
    </row>
    <row r="31" spans="1:14" x14ac:dyDescent="0.2">
      <c r="A31" s="189" t="s">
        <v>192</v>
      </c>
      <c r="B31" s="190"/>
      <c r="C31" s="190"/>
      <c r="D31" s="190"/>
      <c r="E31" s="191"/>
      <c r="F31" s="699">
        <v>-13881125</v>
      </c>
      <c r="G31" s="700"/>
      <c r="H31" s="699">
        <v>-13999942</v>
      </c>
      <c r="I31" s="700"/>
      <c r="L31" s="5"/>
      <c r="M31" s="171"/>
      <c r="N31" s="5"/>
    </row>
    <row r="32" spans="1:14" x14ac:dyDescent="0.2">
      <c r="A32" s="192" t="s">
        <v>193</v>
      </c>
      <c r="B32" s="190"/>
      <c r="C32" s="190"/>
      <c r="D32" s="190"/>
      <c r="E32" s="191"/>
      <c r="F32" s="701">
        <v>467073172</v>
      </c>
      <c r="G32" s="702"/>
      <c r="H32" s="701">
        <v>453073230</v>
      </c>
      <c r="I32" s="702"/>
      <c r="L32" s="5"/>
      <c r="M32" s="169"/>
      <c r="N32" s="5"/>
    </row>
    <row r="33" spans="1:14" x14ac:dyDescent="0.2">
      <c r="A33" s="189" t="s">
        <v>194</v>
      </c>
      <c r="B33" s="190"/>
      <c r="C33" s="190"/>
      <c r="D33" s="190"/>
      <c r="E33" s="191"/>
      <c r="F33" s="699">
        <v>0</v>
      </c>
      <c r="G33" s="700"/>
      <c r="H33" s="699">
        <v>0</v>
      </c>
      <c r="I33" s="700"/>
      <c r="L33" s="5"/>
      <c r="M33" s="171"/>
      <c r="N33" s="5"/>
    </row>
    <row r="34" spans="1:14" x14ac:dyDescent="0.2">
      <c r="A34" s="189" t="s">
        <v>195</v>
      </c>
      <c r="B34" s="190"/>
      <c r="C34" s="190"/>
      <c r="D34" s="190"/>
      <c r="E34" s="191"/>
      <c r="F34" s="699">
        <v>0</v>
      </c>
      <c r="G34" s="700"/>
      <c r="H34" s="699">
        <v>0</v>
      </c>
      <c r="I34" s="700"/>
      <c r="L34" s="5"/>
      <c r="M34" s="169"/>
      <c r="N34" s="5"/>
    </row>
    <row r="35" spans="1:14" x14ac:dyDescent="0.2">
      <c r="A35" s="192" t="s">
        <v>196</v>
      </c>
      <c r="B35" s="190"/>
      <c r="C35" s="190"/>
      <c r="D35" s="190"/>
      <c r="E35" s="191"/>
      <c r="F35" s="701">
        <v>0</v>
      </c>
      <c r="G35" s="702"/>
      <c r="H35" s="701">
        <v>0</v>
      </c>
      <c r="I35" s="702"/>
      <c r="L35" s="5"/>
      <c r="M35" s="171"/>
      <c r="N35" s="5"/>
    </row>
    <row r="36" spans="1:14" x14ac:dyDescent="0.2">
      <c r="A36" s="189" t="s">
        <v>197</v>
      </c>
      <c r="B36" s="190"/>
      <c r="C36" s="190"/>
      <c r="D36" s="190"/>
      <c r="E36" s="191"/>
      <c r="F36" s="699">
        <v>802373</v>
      </c>
      <c r="G36" s="700"/>
      <c r="H36" s="699">
        <v>806466</v>
      </c>
      <c r="I36" s="700"/>
      <c r="L36" s="5"/>
      <c r="M36" s="171"/>
      <c r="N36" s="5"/>
    </row>
    <row r="37" spans="1:14" x14ac:dyDescent="0.2">
      <c r="A37" s="192" t="s">
        <v>198</v>
      </c>
      <c r="B37" s="190"/>
      <c r="C37" s="190"/>
      <c r="D37" s="190"/>
      <c r="E37" s="191"/>
      <c r="F37" s="701">
        <v>802373</v>
      </c>
      <c r="G37" s="702"/>
      <c r="H37" s="701">
        <v>806466</v>
      </c>
      <c r="I37" s="702"/>
      <c r="L37" s="5"/>
      <c r="M37" s="171"/>
      <c r="N37" s="5"/>
    </row>
    <row r="38" spans="1:14" x14ac:dyDescent="0.2">
      <c r="A38" s="189" t="s">
        <v>199</v>
      </c>
      <c r="B38" s="190"/>
      <c r="C38" s="190"/>
      <c r="D38" s="190"/>
      <c r="E38" s="191"/>
      <c r="F38" s="699">
        <v>1241853</v>
      </c>
      <c r="G38" s="700"/>
      <c r="H38" s="699">
        <v>1006447</v>
      </c>
      <c r="I38" s="700"/>
      <c r="L38" s="5"/>
      <c r="M38" s="171"/>
      <c r="N38" s="5"/>
    </row>
    <row r="39" spans="1:14" x14ac:dyDescent="0.2">
      <c r="A39" s="189" t="s">
        <v>200</v>
      </c>
      <c r="B39" s="190"/>
      <c r="C39" s="190"/>
      <c r="D39" s="190"/>
      <c r="E39" s="191"/>
      <c r="F39" s="699">
        <v>20700</v>
      </c>
      <c r="G39" s="700"/>
      <c r="H39" s="699">
        <v>31757</v>
      </c>
      <c r="I39" s="700"/>
      <c r="L39" s="5"/>
      <c r="M39" s="171"/>
      <c r="N39" s="5"/>
    </row>
    <row r="40" spans="1:14" x14ac:dyDescent="0.2">
      <c r="A40" s="189" t="s">
        <v>201</v>
      </c>
      <c r="B40" s="190"/>
      <c r="C40" s="190"/>
      <c r="D40" s="190"/>
      <c r="E40" s="191"/>
      <c r="F40" s="699">
        <v>1262553</v>
      </c>
      <c r="G40" s="700"/>
      <c r="H40" s="699">
        <v>1038204</v>
      </c>
      <c r="I40" s="700"/>
      <c r="L40" s="5"/>
      <c r="M40" s="5"/>
      <c r="N40" s="5"/>
    </row>
    <row r="41" spans="1:14" x14ac:dyDescent="0.2">
      <c r="A41" s="192" t="s">
        <v>202</v>
      </c>
      <c r="B41" s="190"/>
      <c r="C41" s="190"/>
      <c r="D41" s="190"/>
      <c r="E41" s="191"/>
      <c r="F41" s="701">
        <v>2064926</v>
      </c>
      <c r="G41" s="702"/>
      <c r="H41" s="701">
        <v>1844670</v>
      </c>
      <c r="I41" s="702"/>
      <c r="L41" s="5"/>
      <c r="M41" s="5"/>
      <c r="N41" s="5"/>
    </row>
    <row r="42" spans="1:14" x14ac:dyDescent="0.2">
      <c r="A42" s="189" t="s">
        <v>203</v>
      </c>
      <c r="B42" s="190"/>
      <c r="C42" s="190"/>
      <c r="D42" s="190"/>
      <c r="E42" s="191"/>
      <c r="F42" s="699">
        <v>1584426</v>
      </c>
      <c r="G42" s="700"/>
      <c r="H42" s="699">
        <v>2042927</v>
      </c>
      <c r="I42" s="700"/>
      <c r="L42" s="5"/>
      <c r="M42" s="5"/>
      <c r="N42" s="5"/>
    </row>
    <row r="43" spans="1:14" ht="13.5" thickBot="1" x14ac:dyDescent="0.25">
      <c r="A43" s="173" t="s">
        <v>204</v>
      </c>
      <c r="B43" s="174"/>
      <c r="C43" s="174"/>
      <c r="D43" s="174"/>
      <c r="E43" s="181"/>
      <c r="F43" s="703">
        <v>1584426</v>
      </c>
      <c r="G43" s="704"/>
      <c r="H43" s="703">
        <v>2042927</v>
      </c>
      <c r="I43" s="704"/>
      <c r="L43" s="5"/>
      <c r="M43" s="5"/>
      <c r="N43" s="5"/>
    </row>
    <row r="44" spans="1:14" ht="13.5" thickBot="1" x14ac:dyDescent="0.25">
      <c r="A44" s="177" t="s">
        <v>205</v>
      </c>
      <c r="B44" s="178"/>
      <c r="C44" s="178"/>
      <c r="D44" s="178"/>
      <c r="E44" s="180"/>
      <c r="F44" s="697">
        <v>470722524</v>
      </c>
      <c r="G44" s="698"/>
      <c r="H44" s="697">
        <v>456960827</v>
      </c>
      <c r="I44" s="698"/>
    </row>
    <row r="45" spans="1:14" x14ac:dyDescent="0.2">
      <c r="A45" s="168"/>
      <c r="B45" s="168"/>
      <c r="C45" s="168"/>
      <c r="D45" s="168"/>
      <c r="E45" s="168"/>
      <c r="F45" s="168"/>
      <c r="G45" s="168"/>
      <c r="H45" s="168"/>
    </row>
    <row r="46" spans="1:14" x14ac:dyDescent="0.2">
      <c r="A46" s="168"/>
      <c r="B46" s="168"/>
      <c r="C46" s="168"/>
      <c r="D46" s="168"/>
      <c r="E46" s="168"/>
      <c r="F46" s="168"/>
      <c r="G46" s="168"/>
      <c r="H46" s="168"/>
    </row>
    <row r="47" spans="1:14" x14ac:dyDescent="0.2">
      <c r="A47" s="168"/>
      <c r="B47" s="168"/>
      <c r="C47" s="168"/>
      <c r="D47" s="168"/>
      <c r="E47" s="168"/>
      <c r="F47" s="168"/>
      <c r="G47" s="168"/>
      <c r="H47" s="168"/>
    </row>
    <row r="48" spans="1:14" x14ac:dyDescent="0.2">
      <c r="A48" s="168"/>
      <c r="B48" s="168"/>
      <c r="C48" s="168"/>
      <c r="D48" s="168"/>
      <c r="E48" s="168"/>
      <c r="F48" s="168"/>
      <c r="G48" s="168"/>
      <c r="H48" s="168"/>
    </row>
    <row r="49" spans="1:8" x14ac:dyDescent="0.2">
      <c r="A49" s="168"/>
      <c r="B49" s="168"/>
      <c r="C49" s="168"/>
      <c r="D49" s="168"/>
      <c r="E49" s="168"/>
      <c r="F49" s="168"/>
      <c r="G49" s="168"/>
      <c r="H49" s="168"/>
    </row>
    <row r="50" spans="1:8" x14ac:dyDescent="0.2">
      <c r="A50" s="168"/>
      <c r="B50" s="168"/>
      <c r="C50" s="168"/>
      <c r="D50" s="168"/>
      <c r="E50" s="168"/>
      <c r="F50" s="168"/>
      <c r="G50" s="168"/>
      <c r="H50" s="168"/>
    </row>
    <row r="51" spans="1:8" x14ac:dyDescent="0.2">
      <c r="A51" s="168"/>
      <c r="B51" s="168"/>
      <c r="C51" s="168"/>
      <c r="D51" s="168"/>
      <c r="E51" s="168"/>
      <c r="F51" s="168"/>
      <c r="G51" s="168"/>
      <c r="H51" s="168"/>
    </row>
    <row r="52" spans="1:8" x14ac:dyDescent="0.2">
      <c r="A52" s="168"/>
      <c r="B52" s="168"/>
      <c r="C52" s="168"/>
      <c r="D52" s="168"/>
      <c r="E52" s="168"/>
      <c r="F52" s="168"/>
      <c r="G52" s="168"/>
      <c r="H52" s="168"/>
    </row>
    <row r="53" spans="1:8" x14ac:dyDescent="0.2">
      <c r="A53" s="168"/>
      <c r="B53" s="168"/>
      <c r="C53" s="168"/>
      <c r="D53" s="168"/>
      <c r="E53" s="168"/>
      <c r="F53" s="168"/>
      <c r="G53" s="168"/>
      <c r="H53" s="168"/>
    </row>
    <row r="54" spans="1:8" x14ac:dyDescent="0.2">
      <c r="A54" s="168"/>
      <c r="B54" s="168"/>
      <c r="C54" s="168"/>
      <c r="D54" s="168"/>
      <c r="E54" s="168"/>
      <c r="F54" s="168"/>
      <c r="G54" s="168"/>
      <c r="H54" s="168"/>
    </row>
    <row r="55" spans="1:8" x14ac:dyDescent="0.2">
      <c r="A55" s="168"/>
      <c r="B55" s="168"/>
      <c r="C55" s="168"/>
      <c r="D55" s="168"/>
      <c r="E55" s="168"/>
      <c r="F55" s="168"/>
      <c r="G55" s="168"/>
      <c r="H55" s="168"/>
    </row>
    <row r="56" spans="1:8" x14ac:dyDescent="0.2">
      <c r="A56" s="168"/>
      <c r="B56" s="168"/>
      <c r="C56" s="168"/>
      <c r="D56" s="168"/>
      <c r="E56" s="168"/>
      <c r="F56" s="168"/>
      <c r="G56" s="168"/>
      <c r="H56" s="168"/>
    </row>
    <row r="57" spans="1:8" x14ac:dyDescent="0.2">
      <c r="A57" s="168"/>
      <c r="B57" s="168"/>
      <c r="C57" s="168"/>
      <c r="D57" s="168"/>
      <c r="E57" s="168"/>
      <c r="F57" s="168"/>
      <c r="G57" s="168"/>
      <c r="H57" s="168"/>
    </row>
    <row r="58" spans="1:8" x14ac:dyDescent="0.2">
      <c r="A58" s="168"/>
      <c r="B58" s="168"/>
      <c r="C58" s="168"/>
      <c r="D58" s="168"/>
      <c r="E58" s="168"/>
      <c r="F58" s="168"/>
      <c r="G58" s="168"/>
      <c r="H58" s="168"/>
    </row>
    <row r="59" spans="1:8" x14ac:dyDescent="0.2">
      <c r="A59" s="168"/>
      <c r="B59" s="168"/>
      <c r="C59" s="168"/>
      <c r="D59" s="168"/>
      <c r="E59" s="168"/>
      <c r="F59" s="168"/>
      <c r="G59" s="168"/>
      <c r="H59" s="168"/>
    </row>
    <row r="60" spans="1:8" x14ac:dyDescent="0.2">
      <c r="A60" s="168"/>
      <c r="B60" s="168"/>
      <c r="C60" s="168"/>
      <c r="D60" s="168"/>
      <c r="E60" s="168"/>
      <c r="F60" s="168"/>
      <c r="G60" s="168"/>
      <c r="H60" s="168"/>
    </row>
    <row r="61" spans="1:8" x14ac:dyDescent="0.2">
      <c r="A61" s="168"/>
      <c r="B61" s="168"/>
      <c r="C61" s="168"/>
      <c r="D61" s="168"/>
      <c r="E61" s="168"/>
      <c r="F61" s="168"/>
      <c r="G61" s="168"/>
      <c r="H61" s="168"/>
    </row>
    <row r="62" spans="1:8" x14ac:dyDescent="0.2">
      <c r="A62" s="168"/>
      <c r="B62" s="168"/>
      <c r="C62" s="168"/>
      <c r="D62" s="168"/>
      <c r="E62" s="168"/>
      <c r="F62" s="168"/>
      <c r="G62" s="168"/>
      <c r="H62" s="168"/>
    </row>
    <row r="63" spans="1:8" x14ac:dyDescent="0.2">
      <c r="A63" s="168"/>
      <c r="B63" s="168"/>
      <c r="C63" s="168"/>
      <c r="D63" s="168"/>
      <c r="E63" s="168"/>
      <c r="F63" s="168"/>
      <c r="G63" s="168"/>
      <c r="H63" s="168"/>
    </row>
    <row r="64" spans="1:8" x14ac:dyDescent="0.2">
      <c r="A64" s="168"/>
      <c r="B64" s="168"/>
      <c r="C64" s="168"/>
      <c r="D64" s="168"/>
      <c r="E64" s="168"/>
      <c r="F64" s="168"/>
      <c r="G64" s="168"/>
      <c r="H64" s="168"/>
    </row>
    <row r="65" spans="1:8" x14ac:dyDescent="0.2">
      <c r="A65" s="168"/>
      <c r="B65" s="168"/>
      <c r="C65" s="168"/>
      <c r="D65" s="168"/>
      <c r="E65" s="168"/>
      <c r="F65" s="168"/>
      <c r="G65" s="168"/>
      <c r="H65" s="168"/>
    </row>
    <row r="66" spans="1:8" x14ac:dyDescent="0.2">
      <c r="A66" s="168"/>
      <c r="B66" s="168"/>
      <c r="C66" s="168"/>
      <c r="D66" s="168"/>
      <c r="E66" s="168"/>
      <c r="F66" s="168"/>
      <c r="G66" s="168"/>
      <c r="H66" s="168"/>
    </row>
    <row r="67" spans="1:8" x14ac:dyDescent="0.2">
      <c r="A67" s="168"/>
      <c r="B67" s="168"/>
      <c r="C67" s="168"/>
      <c r="D67" s="168"/>
      <c r="E67" s="168"/>
      <c r="F67" s="168"/>
      <c r="G67" s="168"/>
      <c r="H67" s="168"/>
    </row>
    <row r="68" spans="1:8" x14ac:dyDescent="0.2">
      <c r="A68" s="168"/>
      <c r="B68" s="168"/>
      <c r="C68" s="168"/>
      <c r="D68" s="168"/>
      <c r="E68" s="168"/>
      <c r="F68" s="168"/>
      <c r="G68" s="168"/>
      <c r="H68" s="168"/>
    </row>
    <row r="69" spans="1:8" x14ac:dyDescent="0.2">
      <c r="A69" s="168"/>
      <c r="B69" s="168"/>
      <c r="C69" s="168"/>
      <c r="D69" s="168"/>
      <c r="E69" s="168"/>
      <c r="F69" s="168"/>
      <c r="G69" s="168"/>
      <c r="H69" s="168"/>
    </row>
    <row r="70" spans="1:8" x14ac:dyDescent="0.2">
      <c r="A70" s="168"/>
      <c r="B70" s="168"/>
      <c r="C70" s="168"/>
      <c r="D70" s="168"/>
      <c r="E70" s="168"/>
      <c r="F70" s="168"/>
      <c r="G70" s="168"/>
      <c r="H70" s="168"/>
    </row>
    <row r="71" spans="1:8" x14ac:dyDescent="0.2">
      <c r="A71" s="168"/>
      <c r="B71" s="168"/>
      <c r="C71" s="168"/>
      <c r="D71" s="168"/>
      <c r="E71" s="168"/>
      <c r="F71" s="168"/>
      <c r="G71" s="168"/>
      <c r="H71" s="168"/>
    </row>
    <row r="72" spans="1:8" x14ac:dyDescent="0.2">
      <c r="A72" s="168"/>
      <c r="B72" s="168"/>
      <c r="C72" s="168"/>
      <c r="D72" s="168"/>
      <c r="E72" s="168"/>
      <c r="F72" s="168"/>
      <c r="G72" s="168"/>
      <c r="H72" s="168"/>
    </row>
    <row r="73" spans="1:8" x14ac:dyDescent="0.2">
      <c r="A73" s="168"/>
      <c r="B73" s="168"/>
      <c r="C73" s="168"/>
      <c r="D73" s="168"/>
      <c r="E73" s="168"/>
      <c r="F73" s="168"/>
      <c r="G73" s="168"/>
      <c r="H73" s="168"/>
    </row>
  </sheetData>
  <mergeCells count="81">
    <mergeCell ref="H9:I9"/>
    <mergeCell ref="H10:I10"/>
    <mergeCell ref="F34:G34"/>
    <mergeCell ref="F35:G35"/>
    <mergeCell ref="F15:G15"/>
    <mergeCell ref="F9:G9"/>
    <mergeCell ref="F10:G10"/>
    <mergeCell ref="F11:G11"/>
    <mergeCell ref="F12:G12"/>
    <mergeCell ref="F13:G13"/>
    <mergeCell ref="F14:G14"/>
    <mergeCell ref="H22:I22"/>
    <mergeCell ref="H35:I35"/>
    <mergeCell ref="H24:I24"/>
    <mergeCell ref="H25:I25"/>
    <mergeCell ref="H11:I11"/>
    <mergeCell ref="A1:I1"/>
    <mergeCell ref="A3:I3"/>
    <mergeCell ref="H5:I5"/>
    <mergeCell ref="F7:G7"/>
    <mergeCell ref="F8:G8"/>
    <mergeCell ref="H7:I7"/>
    <mergeCell ref="H8:I8"/>
    <mergeCell ref="F41:G41"/>
    <mergeCell ref="F42:G42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3:G33"/>
    <mergeCell ref="F43:G43"/>
    <mergeCell ref="H26:I26"/>
    <mergeCell ref="H27:I27"/>
    <mergeCell ref="H28:I28"/>
    <mergeCell ref="H29:I29"/>
    <mergeCell ref="H42:I42"/>
    <mergeCell ref="H43:I43"/>
    <mergeCell ref="F39:G39"/>
    <mergeCell ref="F28:G28"/>
    <mergeCell ref="F29:G29"/>
    <mergeCell ref="F30:G30"/>
    <mergeCell ref="F31:G31"/>
    <mergeCell ref="F32:G32"/>
    <mergeCell ref="F36:G36"/>
    <mergeCell ref="F37:G37"/>
    <mergeCell ref="F40:G40"/>
    <mergeCell ref="H17:I17"/>
    <mergeCell ref="H18:I18"/>
    <mergeCell ref="H19:I19"/>
    <mergeCell ref="H20:I20"/>
    <mergeCell ref="H21:I21"/>
    <mergeCell ref="H12:I12"/>
    <mergeCell ref="H13:I13"/>
    <mergeCell ref="H14:I14"/>
    <mergeCell ref="H15:I15"/>
    <mergeCell ref="H16:I16"/>
    <mergeCell ref="H44:I44"/>
    <mergeCell ref="F6:G6"/>
    <mergeCell ref="H6:I6"/>
    <mergeCell ref="H36:I36"/>
    <mergeCell ref="H37:I37"/>
    <mergeCell ref="H38:I38"/>
    <mergeCell ref="H39:I39"/>
    <mergeCell ref="H40:I40"/>
    <mergeCell ref="H41:I41"/>
    <mergeCell ref="H30:I30"/>
    <mergeCell ref="H31:I31"/>
    <mergeCell ref="H32:I32"/>
    <mergeCell ref="H33:I33"/>
    <mergeCell ref="H34:I34"/>
    <mergeCell ref="F44:G44"/>
    <mergeCell ref="H23:I23"/>
  </mergeCells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0"/>
  <sheetViews>
    <sheetView workbookViewId="0">
      <selection activeCell="H34" sqref="H34"/>
    </sheetView>
  </sheetViews>
  <sheetFormatPr defaultRowHeight="12.75" x14ac:dyDescent="0.2"/>
  <cols>
    <col min="8" max="8" width="16.42578125" customWidth="1"/>
  </cols>
  <sheetData>
    <row r="1" spans="1:9" x14ac:dyDescent="0.2">
      <c r="A1" s="609" t="s">
        <v>206</v>
      </c>
      <c r="B1" s="609"/>
      <c r="C1" s="609"/>
      <c r="D1" s="609"/>
      <c r="E1" s="609"/>
      <c r="F1" s="609"/>
      <c r="G1" s="609"/>
      <c r="H1" s="609"/>
    </row>
    <row r="3" spans="1:9" x14ac:dyDescent="0.2">
      <c r="A3" s="609" t="s">
        <v>459</v>
      </c>
      <c r="B3" s="609"/>
      <c r="C3" s="609"/>
      <c r="D3" s="609"/>
      <c r="E3" s="609"/>
      <c r="F3" s="609"/>
      <c r="G3" s="609"/>
      <c r="H3" s="609"/>
    </row>
    <row r="5" spans="1:9" x14ac:dyDescent="0.2">
      <c r="H5" s="14"/>
    </row>
    <row r="7" spans="1:9" ht="13.5" thickBot="1" x14ac:dyDescent="0.25">
      <c r="H7" s="551" t="s">
        <v>33</v>
      </c>
    </row>
    <row r="8" spans="1:9" ht="13.5" thickBot="1" x14ac:dyDescent="0.25">
      <c r="A8" s="28" t="s">
        <v>32</v>
      </c>
      <c r="B8" s="75"/>
      <c r="C8" s="75"/>
      <c r="D8" s="75"/>
      <c r="E8" s="75"/>
      <c r="F8" s="75"/>
      <c r="G8" s="29"/>
      <c r="H8" s="167" t="s">
        <v>161</v>
      </c>
    </row>
    <row r="9" spans="1:9" x14ac:dyDescent="0.2">
      <c r="A9" s="186" t="s">
        <v>207</v>
      </c>
      <c r="B9" s="187"/>
      <c r="C9" s="187"/>
      <c r="D9" s="187"/>
      <c r="E9" s="187"/>
      <c r="F9" s="187"/>
      <c r="G9" s="187"/>
      <c r="H9" s="194">
        <v>26698419</v>
      </c>
      <c r="I9" s="168"/>
    </row>
    <row r="10" spans="1:9" x14ac:dyDescent="0.2">
      <c r="A10" s="189" t="s">
        <v>208</v>
      </c>
      <c r="B10" s="190"/>
      <c r="C10" s="190"/>
      <c r="D10" s="190"/>
      <c r="E10" s="190"/>
      <c r="F10" s="190"/>
      <c r="G10" s="190"/>
      <c r="H10" s="195">
        <v>0</v>
      </c>
      <c r="I10" s="168"/>
    </row>
    <row r="11" spans="1:9" x14ac:dyDescent="0.2">
      <c r="A11" s="189" t="s">
        <v>374</v>
      </c>
      <c r="B11" s="190"/>
      <c r="C11" s="190"/>
      <c r="D11" s="190"/>
      <c r="E11" s="190"/>
      <c r="F11" s="190"/>
      <c r="G11" s="190"/>
      <c r="H11" s="195">
        <v>2075011</v>
      </c>
      <c r="I11" s="168"/>
    </row>
    <row r="12" spans="1:9" x14ac:dyDescent="0.2">
      <c r="A12" s="192" t="s">
        <v>209</v>
      </c>
      <c r="B12" s="190"/>
      <c r="C12" s="190"/>
      <c r="D12" s="190"/>
      <c r="E12" s="190"/>
      <c r="F12" s="190"/>
      <c r="G12" s="190"/>
      <c r="H12" s="196">
        <v>28773430</v>
      </c>
      <c r="I12" s="168"/>
    </row>
    <row r="13" spans="1:9" x14ac:dyDescent="0.2">
      <c r="A13" s="189" t="s">
        <v>342</v>
      </c>
      <c r="B13" s="190"/>
      <c r="C13" s="190"/>
      <c r="D13" s="190"/>
      <c r="E13" s="190"/>
      <c r="F13" s="190"/>
      <c r="G13" s="190"/>
      <c r="H13" s="195">
        <v>27207431</v>
      </c>
      <c r="I13" s="168"/>
    </row>
    <row r="14" spans="1:9" x14ac:dyDescent="0.2">
      <c r="A14" s="189" t="s">
        <v>343</v>
      </c>
      <c r="B14" s="190"/>
      <c r="C14" s="190"/>
      <c r="D14" s="190"/>
      <c r="E14" s="190"/>
      <c r="F14" s="190"/>
      <c r="G14" s="190"/>
      <c r="H14" s="195">
        <v>6520529</v>
      </c>
      <c r="I14" s="168"/>
    </row>
    <row r="15" spans="1:9" x14ac:dyDescent="0.2">
      <c r="A15" s="189" t="s">
        <v>219</v>
      </c>
      <c r="B15" s="190"/>
      <c r="C15" s="190"/>
      <c r="D15" s="190"/>
      <c r="E15" s="190"/>
      <c r="F15" s="190"/>
      <c r="G15" s="190"/>
      <c r="H15" s="195">
        <v>15000000</v>
      </c>
      <c r="I15" s="168"/>
    </row>
    <row r="16" spans="1:9" x14ac:dyDescent="0.2">
      <c r="A16" s="189" t="s">
        <v>344</v>
      </c>
      <c r="B16" s="190"/>
      <c r="C16" s="190"/>
      <c r="D16" s="190"/>
      <c r="E16" s="190"/>
      <c r="F16" s="190"/>
      <c r="G16" s="190"/>
      <c r="H16" s="195">
        <v>7024539</v>
      </c>
      <c r="I16" s="168"/>
    </row>
    <row r="17" spans="1:9" x14ac:dyDescent="0.2">
      <c r="A17" s="192" t="s">
        <v>298</v>
      </c>
      <c r="B17" s="190"/>
      <c r="C17" s="190"/>
      <c r="D17" s="190"/>
      <c r="E17" s="190"/>
      <c r="F17" s="190"/>
      <c r="G17" s="190"/>
      <c r="H17" s="196">
        <v>55752499</v>
      </c>
      <c r="I17" s="168"/>
    </row>
    <row r="18" spans="1:9" x14ac:dyDescent="0.2">
      <c r="A18" s="189" t="s">
        <v>210</v>
      </c>
      <c r="B18" s="190"/>
      <c r="C18" s="190"/>
      <c r="D18" s="190"/>
      <c r="E18" s="190"/>
      <c r="F18" s="190"/>
      <c r="G18" s="190"/>
      <c r="H18" s="195">
        <v>2756045</v>
      </c>
      <c r="I18" s="168"/>
    </row>
    <row r="19" spans="1:9" x14ac:dyDescent="0.2">
      <c r="A19" s="189" t="s">
        <v>211</v>
      </c>
      <c r="B19" s="190"/>
      <c r="C19" s="190"/>
      <c r="D19" s="190"/>
      <c r="E19" s="190"/>
      <c r="F19" s="190"/>
      <c r="G19" s="190"/>
      <c r="H19" s="195">
        <v>8107572</v>
      </c>
      <c r="I19" s="168"/>
    </row>
    <row r="20" spans="1:9" x14ac:dyDescent="0.2">
      <c r="A20" s="192" t="s">
        <v>212</v>
      </c>
      <c r="B20" s="190"/>
      <c r="C20" s="190"/>
      <c r="D20" s="190"/>
      <c r="E20" s="190"/>
      <c r="F20" s="190"/>
      <c r="G20" s="190"/>
      <c r="H20" s="196">
        <v>10863617</v>
      </c>
      <c r="I20" s="168"/>
    </row>
    <row r="21" spans="1:9" x14ac:dyDescent="0.2">
      <c r="A21" s="189" t="s">
        <v>213</v>
      </c>
      <c r="B21" s="190"/>
      <c r="C21" s="190"/>
      <c r="D21" s="190"/>
      <c r="E21" s="190"/>
      <c r="F21" s="190"/>
      <c r="G21" s="190"/>
      <c r="H21" s="195">
        <v>9884951</v>
      </c>
      <c r="I21" s="168"/>
    </row>
    <row r="22" spans="1:9" x14ac:dyDescent="0.2">
      <c r="A22" s="189" t="s">
        <v>214</v>
      </c>
      <c r="B22" s="190"/>
      <c r="C22" s="190"/>
      <c r="D22" s="190"/>
      <c r="E22" s="190"/>
      <c r="F22" s="190"/>
      <c r="G22" s="190"/>
      <c r="H22" s="195">
        <v>6135553</v>
      </c>
      <c r="I22" s="168"/>
    </row>
    <row r="23" spans="1:9" x14ac:dyDescent="0.2">
      <c r="A23" s="189" t="s">
        <v>215</v>
      </c>
      <c r="B23" s="190"/>
      <c r="C23" s="190"/>
      <c r="D23" s="190"/>
      <c r="E23" s="190"/>
      <c r="F23" s="190"/>
      <c r="G23" s="190"/>
      <c r="H23" s="195">
        <v>2703216</v>
      </c>
      <c r="I23" s="168"/>
    </row>
    <row r="24" spans="1:9" x14ac:dyDescent="0.2">
      <c r="A24" s="192" t="s">
        <v>216</v>
      </c>
      <c r="B24" s="190"/>
      <c r="C24" s="190"/>
      <c r="D24" s="190"/>
      <c r="E24" s="190"/>
      <c r="F24" s="190"/>
      <c r="G24" s="190"/>
      <c r="H24" s="196">
        <v>18723720</v>
      </c>
      <c r="I24" s="168"/>
    </row>
    <row r="25" spans="1:9" x14ac:dyDescent="0.2">
      <c r="A25" s="192" t="s">
        <v>345</v>
      </c>
      <c r="B25" s="190"/>
      <c r="C25" s="190"/>
      <c r="D25" s="190"/>
      <c r="E25" s="190"/>
      <c r="F25" s="190"/>
      <c r="G25" s="190"/>
      <c r="H25" s="196">
        <v>15565660</v>
      </c>
      <c r="I25" s="168"/>
    </row>
    <row r="26" spans="1:9" x14ac:dyDescent="0.2">
      <c r="A26" s="192" t="s">
        <v>217</v>
      </c>
      <c r="B26" s="190"/>
      <c r="C26" s="190"/>
      <c r="D26" s="190"/>
      <c r="E26" s="190"/>
      <c r="F26" s="190"/>
      <c r="G26" s="190"/>
      <c r="H26" s="196">
        <v>53396997</v>
      </c>
      <c r="I26" s="168"/>
    </row>
    <row r="27" spans="1:9" x14ac:dyDescent="0.2">
      <c r="A27" s="192" t="s">
        <v>218</v>
      </c>
      <c r="B27" s="190"/>
      <c r="C27" s="190"/>
      <c r="D27" s="190"/>
      <c r="E27" s="190"/>
      <c r="F27" s="190"/>
      <c r="G27" s="190"/>
      <c r="H27" s="196">
        <v>-14024065</v>
      </c>
      <c r="I27" s="168"/>
    </row>
    <row r="28" spans="1:9" x14ac:dyDescent="0.2">
      <c r="A28" s="189" t="s">
        <v>375</v>
      </c>
      <c r="B28" s="190"/>
      <c r="C28" s="190"/>
      <c r="D28" s="190"/>
      <c r="E28" s="190"/>
      <c r="F28" s="190"/>
      <c r="G28" s="190"/>
      <c r="H28" s="195">
        <v>24123</v>
      </c>
      <c r="I28" s="168"/>
    </row>
    <row r="29" spans="1:9" x14ac:dyDescent="0.2">
      <c r="A29" s="192" t="s">
        <v>376</v>
      </c>
      <c r="B29" s="190"/>
      <c r="C29" s="190"/>
      <c r="D29" s="190"/>
      <c r="E29" s="190"/>
      <c r="F29" s="190"/>
      <c r="G29" s="190"/>
      <c r="H29" s="196">
        <v>24123</v>
      </c>
      <c r="I29" s="168"/>
    </row>
    <row r="30" spans="1:9" x14ac:dyDescent="0.2">
      <c r="A30" s="189" t="s">
        <v>377</v>
      </c>
      <c r="B30" s="190"/>
      <c r="C30" s="190"/>
      <c r="D30" s="190"/>
      <c r="E30" s="190"/>
      <c r="F30" s="190"/>
      <c r="G30" s="190"/>
      <c r="H30" s="195">
        <v>0</v>
      </c>
      <c r="I30" s="168"/>
    </row>
    <row r="31" spans="1:9" x14ac:dyDescent="0.2">
      <c r="A31" s="192" t="s">
        <v>346</v>
      </c>
      <c r="B31" s="190"/>
      <c r="C31" s="190"/>
      <c r="D31" s="190"/>
      <c r="E31" s="190"/>
      <c r="F31" s="190"/>
      <c r="G31" s="190"/>
      <c r="H31" s="196">
        <v>0</v>
      </c>
      <c r="I31" s="168"/>
    </row>
    <row r="32" spans="1:9" x14ac:dyDescent="0.2">
      <c r="A32" s="192" t="s">
        <v>347</v>
      </c>
      <c r="B32" s="190"/>
      <c r="C32" s="190"/>
      <c r="D32" s="190"/>
      <c r="E32" s="190"/>
      <c r="F32" s="190"/>
      <c r="G32" s="190"/>
      <c r="H32" s="196">
        <v>24123</v>
      </c>
      <c r="I32" s="168"/>
    </row>
    <row r="33" spans="1:9" ht="13.5" thickBot="1" x14ac:dyDescent="0.25">
      <c r="A33" s="173" t="s">
        <v>192</v>
      </c>
      <c r="B33" s="174"/>
      <c r="C33" s="174"/>
      <c r="D33" s="174"/>
      <c r="E33" s="174"/>
      <c r="F33" s="174"/>
      <c r="G33" s="174"/>
      <c r="H33" s="193">
        <v>-13999942</v>
      </c>
      <c r="I33" s="168"/>
    </row>
    <row r="34" spans="1:9" x14ac:dyDescent="0.2">
      <c r="A34" s="168"/>
      <c r="B34" s="168"/>
      <c r="C34" s="168"/>
      <c r="D34" s="168"/>
      <c r="E34" s="168"/>
      <c r="F34" s="168"/>
      <c r="G34" s="168"/>
      <c r="H34" s="168"/>
      <c r="I34" s="168"/>
    </row>
    <row r="35" spans="1:9" x14ac:dyDescent="0.2">
      <c r="A35" s="168"/>
      <c r="B35" s="168"/>
      <c r="C35" s="168"/>
      <c r="D35" s="168"/>
      <c r="E35" s="168"/>
      <c r="F35" s="168"/>
      <c r="G35" s="168"/>
      <c r="H35" s="168"/>
      <c r="I35" s="168"/>
    </row>
    <row r="36" spans="1:9" x14ac:dyDescent="0.2">
      <c r="A36" s="168"/>
      <c r="B36" s="168"/>
      <c r="C36" s="168"/>
      <c r="D36" s="168"/>
      <c r="E36" s="168"/>
      <c r="F36" s="168"/>
      <c r="G36" s="168"/>
      <c r="H36" s="168"/>
      <c r="I36" s="168"/>
    </row>
    <row r="37" spans="1:9" x14ac:dyDescent="0.2">
      <c r="A37" s="168"/>
      <c r="B37" s="168"/>
      <c r="C37" s="168"/>
      <c r="D37" s="168"/>
      <c r="E37" s="168"/>
      <c r="F37" s="168"/>
      <c r="G37" s="168"/>
      <c r="H37" s="168"/>
      <c r="I37" s="168"/>
    </row>
    <row r="38" spans="1:9" x14ac:dyDescent="0.2">
      <c r="A38" s="168"/>
      <c r="B38" s="168"/>
      <c r="C38" s="168"/>
      <c r="D38" s="168"/>
      <c r="E38" s="168"/>
      <c r="F38" s="168"/>
      <c r="G38" s="168"/>
      <c r="H38" s="168"/>
      <c r="I38" s="168"/>
    </row>
    <row r="39" spans="1:9" x14ac:dyDescent="0.2">
      <c r="A39" s="168"/>
      <c r="B39" s="168"/>
      <c r="C39" s="168"/>
      <c r="D39" s="168"/>
      <c r="E39" s="168"/>
      <c r="F39" s="168"/>
      <c r="G39" s="168"/>
      <c r="H39" s="168"/>
      <c r="I39" s="168"/>
    </row>
    <row r="40" spans="1:9" x14ac:dyDescent="0.2">
      <c r="A40" s="168"/>
      <c r="B40" s="168"/>
      <c r="C40" s="168"/>
      <c r="D40" s="168"/>
      <c r="E40" s="168"/>
      <c r="F40" s="168"/>
      <c r="G40" s="168"/>
      <c r="H40" s="168"/>
      <c r="I40" s="168"/>
    </row>
  </sheetData>
  <mergeCells count="2">
    <mergeCell ref="A1:H1"/>
    <mergeCell ref="A3:H3"/>
  </mergeCells>
  <phoneticPr fontId="0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O37"/>
  <sheetViews>
    <sheetView workbookViewId="0">
      <selection activeCell="R30" sqref="R30"/>
    </sheetView>
  </sheetViews>
  <sheetFormatPr defaultRowHeight="12.75" x14ac:dyDescent="0.2"/>
  <cols>
    <col min="3" max="3" width="13" customWidth="1"/>
    <col min="5" max="5" width="6.42578125" customWidth="1"/>
    <col min="7" max="7" width="5.140625" customWidth="1"/>
    <col min="11" max="11" width="4.5703125" customWidth="1"/>
    <col min="13" max="13" width="3.28515625" customWidth="1"/>
    <col min="14" max="14" width="7.85546875" customWidth="1"/>
  </cols>
  <sheetData>
    <row r="4" spans="2:15" x14ac:dyDescent="0.2">
      <c r="B4" s="609" t="s">
        <v>220</v>
      </c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</row>
    <row r="6" spans="2:15" x14ac:dyDescent="0.2">
      <c r="B6" s="609" t="s">
        <v>460</v>
      </c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</row>
    <row r="8" spans="2:15" ht="13.5" thickBot="1" x14ac:dyDescent="0.25">
      <c r="M8" s="658" t="s">
        <v>396</v>
      </c>
      <c r="N8" s="658"/>
      <c r="O8" s="658"/>
    </row>
    <row r="9" spans="2:15" x14ac:dyDescent="0.2">
      <c r="B9" s="144" t="s">
        <v>0</v>
      </c>
      <c r="C9" s="144"/>
      <c r="D9" s="144" t="s">
        <v>222</v>
      </c>
      <c r="E9" s="144"/>
      <c r="F9" s="144" t="s">
        <v>223</v>
      </c>
      <c r="G9" s="144"/>
      <c r="H9" s="144" t="s">
        <v>224</v>
      </c>
      <c r="I9" s="144"/>
      <c r="J9" s="722" t="s">
        <v>423</v>
      </c>
      <c r="K9" s="723"/>
      <c r="L9" s="144" t="s">
        <v>225</v>
      </c>
      <c r="M9" s="144"/>
      <c r="N9" s="144" t="s">
        <v>226</v>
      </c>
      <c r="O9" s="713" t="s">
        <v>227</v>
      </c>
    </row>
    <row r="10" spans="2:15" ht="13.5" thickBot="1" x14ac:dyDescent="0.25">
      <c r="B10" s="223"/>
      <c r="C10" s="224"/>
      <c r="D10" s="111" t="s">
        <v>228</v>
      </c>
      <c r="E10" s="111"/>
      <c r="F10" s="223" t="s">
        <v>229</v>
      </c>
      <c r="G10" s="224"/>
      <c r="H10" s="111" t="s">
        <v>230</v>
      </c>
      <c r="I10" s="111"/>
      <c r="J10" s="223" t="s">
        <v>229</v>
      </c>
      <c r="K10" s="224"/>
      <c r="L10" s="223"/>
      <c r="M10" s="224"/>
      <c r="N10" s="111"/>
      <c r="O10" s="714"/>
    </row>
    <row r="11" spans="2:15" x14ac:dyDescent="0.2">
      <c r="B11" s="197"/>
      <c r="C11" s="198"/>
      <c r="D11" s="199"/>
      <c r="E11" s="200"/>
      <c r="F11" s="216"/>
      <c r="G11" s="200"/>
      <c r="H11" s="199"/>
      <c r="I11" s="200"/>
      <c r="J11" s="199"/>
      <c r="K11" s="200"/>
      <c r="L11" s="199"/>
      <c r="M11" s="200"/>
      <c r="N11" s="199"/>
      <c r="O11" s="201"/>
    </row>
    <row r="12" spans="2:15" x14ac:dyDescent="0.2">
      <c r="B12" s="197" t="s">
        <v>231</v>
      </c>
      <c r="C12" s="198"/>
      <c r="D12" s="715">
        <f>SUM(D13:D33)</f>
        <v>3937</v>
      </c>
      <c r="E12" s="716"/>
      <c r="F12" s="716">
        <f>SUM(F13:G33)</f>
        <v>523644</v>
      </c>
      <c r="G12" s="719"/>
      <c r="H12" s="715">
        <v>10147</v>
      </c>
      <c r="I12" s="719"/>
      <c r="J12" s="715">
        <v>1945</v>
      </c>
      <c r="K12" s="719"/>
      <c r="L12" s="715">
        <f>SUM(L13:L33)</f>
        <v>32</v>
      </c>
      <c r="M12" s="719"/>
      <c r="N12" s="199">
        <f>SUM(N13:N33)</f>
        <v>105472</v>
      </c>
      <c r="O12" s="202">
        <f>SUM(O13:O33)</f>
        <v>434233</v>
      </c>
    </row>
    <row r="13" spans="2:15" x14ac:dyDescent="0.2">
      <c r="B13" s="420" t="s">
        <v>422</v>
      </c>
      <c r="C13" s="198"/>
      <c r="D13" s="717">
        <v>3937</v>
      </c>
      <c r="E13" s="718"/>
      <c r="F13" s="715"/>
      <c r="G13" s="719"/>
      <c r="H13" s="199"/>
      <c r="I13" s="507"/>
      <c r="J13" s="199"/>
      <c r="K13" s="507"/>
      <c r="L13" s="199"/>
      <c r="M13" s="507"/>
      <c r="N13" s="199">
        <v>1335</v>
      </c>
      <c r="O13" s="202">
        <v>2602</v>
      </c>
    </row>
    <row r="14" spans="2:15" x14ac:dyDescent="0.2">
      <c r="B14" s="244" t="s">
        <v>461</v>
      </c>
      <c r="C14" s="203"/>
      <c r="D14" s="204"/>
      <c r="E14" s="205"/>
      <c r="F14" s="717">
        <v>15003</v>
      </c>
      <c r="G14" s="718"/>
      <c r="H14" s="204"/>
      <c r="I14" s="205"/>
      <c r="J14" s="204"/>
      <c r="K14" s="205"/>
      <c r="L14" s="204"/>
      <c r="M14" s="205"/>
      <c r="N14" s="204">
        <v>0</v>
      </c>
      <c r="O14" s="206">
        <v>15003</v>
      </c>
    </row>
    <row r="15" spans="2:15" x14ac:dyDescent="0.2">
      <c r="B15" s="127" t="s">
        <v>232</v>
      </c>
      <c r="C15" s="203"/>
      <c r="D15" s="204"/>
      <c r="E15" s="205"/>
      <c r="F15" s="717">
        <v>2640</v>
      </c>
      <c r="G15" s="718"/>
      <c r="H15" s="204"/>
      <c r="I15" s="205"/>
      <c r="J15" s="204"/>
      <c r="K15" s="205"/>
      <c r="L15" s="204"/>
      <c r="M15" s="205"/>
      <c r="N15" s="204">
        <v>0</v>
      </c>
      <c r="O15" s="206">
        <v>2640</v>
      </c>
    </row>
    <row r="16" spans="2:15" x14ac:dyDescent="0.2">
      <c r="B16" s="244" t="s">
        <v>462</v>
      </c>
      <c r="C16" s="203"/>
      <c r="D16" s="204"/>
      <c r="E16" s="205"/>
      <c r="F16" s="508">
        <v>3163</v>
      </c>
      <c r="G16" s="509"/>
      <c r="H16" s="204"/>
      <c r="I16" s="205"/>
      <c r="J16" s="204"/>
      <c r="K16" s="205"/>
      <c r="L16" s="204"/>
      <c r="M16" s="205"/>
      <c r="N16" s="204">
        <v>0</v>
      </c>
      <c r="O16" s="206">
        <v>3163</v>
      </c>
    </row>
    <row r="17" spans="2:15" x14ac:dyDescent="0.2">
      <c r="B17" s="244" t="s">
        <v>463</v>
      </c>
      <c r="C17" s="203"/>
      <c r="D17" s="204"/>
      <c r="E17" s="205"/>
      <c r="F17" s="508">
        <v>896</v>
      </c>
      <c r="G17" s="509"/>
      <c r="H17" s="204"/>
      <c r="I17" s="205"/>
      <c r="J17" s="204"/>
      <c r="K17" s="205"/>
      <c r="L17" s="204"/>
      <c r="M17" s="205"/>
      <c r="N17" s="204">
        <v>0</v>
      </c>
      <c r="O17" s="206">
        <v>896</v>
      </c>
    </row>
    <row r="18" spans="2:15" x14ac:dyDescent="0.2">
      <c r="B18" s="244" t="s">
        <v>475</v>
      </c>
      <c r="C18" s="203"/>
      <c r="D18" s="204"/>
      <c r="E18" s="205"/>
      <c r="F18" s="508">
        <v>292</v>
      </c>
      <c r="G18" s="509"/>
      <c r="H18" s="204"/>
      <c r="I18" s="205"/>
      <c r="J18" s="204"/>
      <c r="K18" s="205"/>
      <c r="L18" s="204"/>
      <c r="M18" s="205"/>
      <c r="N18" s="204">
        <v>0</v>
      </c>
      <c r="O18" s="206">
        <v>292</v>
      </c>
    </row>
    <row r="19" spans="2:15" x14ac:dyDescent="0.2">
      <c r="B19" s="244" t="s">
        <v>464</v>
      </c>
      <c r="C19" s="203"/>
      <c r="D19" s="204"/>
      <c r="E19" s="205"/>
      <c r="F19" s="508">
        <v>11432</v>
      </c>
      <c r="G19" s="509"/>
      <c r="H19" s="204"/>
      <c r="I19" s="205"/>
      <c r="J19" s="204"/>
      <c r="K19" s="205"/>
      <c r="L19" s="204"/>
      <c r="M19" s="205"/>
      <c r="N19" s="204">
        <v>0</v>
      </c>
      <c r="O19" s="206">
        <v>11432</v>
      </c>
    </row>
    <row r="20" spans="2:15" x14ac:dyDescent="0.2">
      <c r="B20" s="127" t="s">
        <v>233</v>
      </c>
      <c r="C20" s="203"/>
      <c r="D20" s="204"/>
      <c r="E20" s="205"/>
      <c r="F20" s="508">
        <v>0</v>
      </c>
      <c r="G20" s="509"/>
      <c r="H20" s="204"/>
      <c r="I20" s="205"/>
      <c r="J20" s="204"/>
      <c r="K20" s="205"/>
      <c r="L20" s="204"/>
      <c r="M20" s="205"/>
      <c r="N20" s="204">
        <v>0</v>
      </c>
      <c r="O20" s="206">
        <v>0</v>
      </c>
    </row>
    <row r="21" spans="2:15" x14ac:dyDescent="0.2">
      <c r="B21" s="244" t="s">
        <v>465</v>
      </c>
      <c r="C21" s="203"/>
      <c r="D21" s="204"/>
      <c r="E21" s="205"/>
      <c r="F21" s="508">
        <v>31448</v>
      </c>
      <c r="G21" s="509"/>
      <c r="H21" s="204"/>
      <c r="I21" s="205"/>
      <c r="J21" s="204"/>
      <c r="K21" s="205"/>
      <c r="L21" s="204"/>
      <c r="M21" s="205"/>
      <c r="N21" s="204">
        <v>9422</v>
      </c>
      <c r="O21" s="206">
        <v>22026</v>
      </c>
    </row>
    <row r="22" spans="2:15" x14ac:dyDescent="0.2">
      <c r="B22" s="244" t="s">
        <v>466</v>
      </c>
      <c r="C22" s="203"/>
      <c r="D22" s="204"/>
      <c r="E22" s="205"/>
      <c r="F22" s="508">
        <v>128161</v>
      </c>
      <c r="G22" s="509"/>
      <c r="H22" s="204"/>
      <c r="I22" s="205"/>
      <c r="J22" s="204"/>
      <c r="K22" s="205"/>
      <c r="L22" s="204"/>
      <c r="M22" s="205"/>
      <c r="N22" s="204">
        <v>30979</v>
      </c>
      <c r="O22" s="206">
        <v>97182</v>
      </c>
    </row>
    <row r="23" spans="2:15" x14ac:dyDescent="0.2">
      <c r="B23" s="244" t="s">
        <v>467</v>
      </c>
      <c r="C23" s="203"/>
      <c r="D23" s="204"/>
      <c r="E23" s="205"/>
      <c r="F23" s="508">
        <v>1262</v>
      </c>
      <c r="G23" s="509"/>
      <c r="H23" s="204"/>
      <c r="I23" s="205"/>
      <c r="J23" s="204"/>
      <c r="K23" s="205"/>
      <c r="L23" s="204"/>
      <c r="M23" s="205"/>
      <c r="N23" s="204">
        <v>0</v>
      </c>
      <c r="O23" s="206">
        <v>1262</v>
      </c>
    </row>
    <row r="24" spans="2:15" x14ac:dyDescent="0.2">
      <c r="B24" s="244" t="s">
        <v>468</v>
      </c>
      <c r="C24" s="203"/>
      <c r="D24" s="204"/>
      <c r="E24" s="205"/>
      <c r="F24" s="508">
        <v>119</v>
      </c>
      <c r="G24" s="509"/>
      <c r="H24" s="204"/>
      <c r="I24" s="205"/>
      <c r="J24" s="204"/>
      <c r="K24" s="205"/>
      <c r="L24" s="204"/>
      <c r="M24" s="205"/>
      <c r="N24" s="204">
        <v>0</v>
      </c>
      <c r="O24" s="206">
        <v>119</v>
      </c>
    </row>
    <row r="25" spans="2:15" x14ac:dyDescent="0.2">
      <c r="B25" s="244" t="s">
        <v>469</v>
      </c>
      <c r="C25" s="203"/>
      <c r="D25" s="204"/>
      <c r="E25" s="205"/>
      <c r="F25" s="508">
        <v>206</v>
      </c>
      <c r="G25" s="509"/>
      <c r="H25" s="204"/>
      <c r="I25" s="205"/>
      <c r="J25" s="204"/>
      <c r="K25" s="205"/>
      <c r="L25" s="204"/>
      <c r="M25" s="205"/>
      <c r="N25" s="204">
        <v>0</v>
      </c>
      <c r="O25" s="206">
        <v>206</v>
      </c>
    </row>
    <row r="26" spans="2:15" x14ac:dyDescent="0.2">
      <c r="B26" s="244" t="s">
        <v>470</v>
      </c>
      <c r="C26" s="203"/>
      <c r="D26" s="204"/>
      <c r="E26" s="205"/>
      <c r="F26" s="508">
        <v>92710</v>
      </c>
      <c r="G26" s="509"/>
      <c r="H26" s="204"/>
      <c r="I26" s="205"/>
      <c r="J26" s="204">
        <v>1945</v>
      </c>
      <c r="K26" s="205"/>
      <c r="L26" s="204"/>
      <c r="M26" s="205"/>
      <c r="N26" s="204">
        <v>35992</v>
      </c>
      <c r="O26" s="206">
        <v>58663</v>
      </c>
    </row>
    <row r="27" spans="2:15" x14ac:dyDescent="0.2">
      <c r="B27" s="244" t="s">
        <v>471</v>
      </c>
      <c r="C27" s="203"/>
      <c r="D27" s="204"/>
      <c r="E27" s="205"/>
      <c r="F27" s="508">
        <v>11378</v>
      </c>
      <c r="G27" s="509"/>
      <c r="H27" s="204"/>
      <c r="I27" s="205"/>
      <c r="J27" s="204"/>
      <c r="K27" s="205"/>
      <c r="L27" s="204"/>
      <c r="M27" s="205"/>
      <c r="N27" s="204">
        <v>3615</v>
      </c>
      <c r="O27" s="206">
        <v>7763</v>
      </c>
    </row>
    <row r="28" spans="2:15" x14ac:dyDescent="0.2">
      <c r="B28" s="244" t="s">
        <v>472</v>
      </c>
      <c r="C28" s="203"/>
      <c r="D28" s="204"/>
      <c r="E28" s="205"/>
      <c r="F28" s="508">
        <v>1802</v>
      </c>
      <c r="G28" s="509"/>
      <c r="H28" s="204"/>
      <c r="I28" s="205"/>
      <c r="J28" s="204"/>
      <c r="K28" s="205"/>
      <c r="L28" s="204"/>
      <c r="M28" s="205"/>
      <c r="N28" s="204">
        <v>590</v>
      </c>
      <c r="O28" s="206">
        <v>1212</v>
      </c>
    </row>
    <row r="29" spans="2:15" x14ac:dyDescent="0.2">
      <c r="B29" s="244" t="s">
        <v>474</v>
      </c>
      <c r="C29" s="203"/>
      <c r="D29" s="204"/>
      <c r="E29" s="205"/>
      <c r="F29" s="508">
        <v>40</v>
      </c>
      <c r="G29" s="509"/>
      <c r="H29" s="204"/>
      <c r="I29" s="205"/>
      <c r="J29" s="204"/>
      <c r="K29" s="205"/>
      <c r="L29" s="204"/>
      <c r="M29" s="205"/>
      <c r="N29" s="204">
        <v>0</v>
      </c>
      <c r="O29" s="206">
        <v>40</v>
      </c>
    </row>
    <row r="30" spans="2:15" x14ac:dyDescent="0.2">
      <c r="B30" s="244" t="s">
        <v>473</v>
      </c>
      <c r="C30" s="203"/>
      <c r="D30" s="204"/>
      <c r="E30" s="205"/>
      <c r="F30" s="508">
        <v>223092</v>
      </c>
      <c r="G30" s="509"/>
      <c r="H30" s="204"/>
      <c r="I30" s="205"/>
      <c r="J30" s="204"/>
      <c r="K30" s="205"/>
      <c r="L30" s="204"/>
      <c r="M30" s="205"/>
      <c r="N30" s="204">
        <v>17688</v>
      </c>
      <c r="O30" s="206">
        <v>205404</v>
      </c>
    </row>
    <row r="31" spans="2:15" x14ac:dyDescent="0.2">
      <c r="B31" s="127" t="s">
        <v>234</v>
      </c>
      <c r="C31" s="203"/>
      <c r="D31" s="204"/>
      <c r="E31" s="205"/>
      <c r="F31" s="204"/>
      <c r="G31" s="205"/>
      <c r="H31" s="204">
        <v>10147</v>
      </c>
      <c r="I31" s="205"/>
      <c r="J31" s="204"/>
      <c r="K31" s="205"/>
      <c r="L31" s="204"/>
      <c r="M31" s="205"/>
      <c r="N31" s="204">
        <v>5851</v>
      </c>
      <c r="O31" s="206">
        <v>4296</v>
      </c>
    </row>
    <row r="32" spans="2:15" x14ac:dyDescent="0.2">
      <c r="B32" s="207" t="s">
        <v>235</v>
      </c>
      <c r="C32" s="208"/>
      <c r="D32" s="209"/>
      <c r="E32" s="210"/>
      <c r="F32" s="209"/>
      <c r="G32" s="210"/>
      <c r="H32" s="209"/>
      <c r="I32" s="210"/>
      <c r="J32" s="209"/>
      <c r="K32" s="210"/>
      <c r="L32" s="209"/>
      <c r="M32" s="210"/>
      <c r="N32" s="209"/>
      <c r="O32" s="201">
        <v>0</v>
      </c>
    </row>
    <row r="33" spans="2:15" ht="13.5" thickBot="1" x14ac:dyDescent="0.25">
      <c r="B33" s="116" t="s">
        <v>236</v>
      </c>
      <c r="C33" s="137"/>
      <c r="D33" s="211"/>
      <c r="E33" s="212"/>
      <c r="F33" s="211"/>
      <c r="G33" s="212"/>
      <c r="H33" s="211"/>
      <c r="I33" s="212"/>
      <c r="J33" s="211"/>
      <c r="K33" s="212"/>
      <c r="L33" s="211">
        <v>32</v>
      </c>
      <c r="M33" s="212"/>
      <c r="N33" s="211">
        <v>0</v>
      </c>
      <c r="O33" s="213">
        <v>32</v>
      </c>
    </row>
    <row r="34" spans="2:15" x14ac:dyDescent="0.2">
      <c r="B34" s="214" t="s">
        <v>12</v>
      </c>
      <c r="C34" s="215"/>
      <c r="D34" s="216">
        <f>SUM(D11:E12)</f>
        <v>3937</v>
      </c>
      <c r="E34" s="217"/>
      <c r="F34" s="720">
        <f t="shared" ref="F34:L34" si="0">SUM(F11:G12)</f>
        <v>523644</v>
      </c>
      <c r="G34" s="721"/>
      <c r="H34" s="720">
        <f t="shared" si="0"/>
        <v>10147</v>
      </c>
      <c r="I34" s="721"/>
      <c r="J34" s="720">
        <f t="shared" si="0"/>
        <v>1945</v>
      </c>
      <c r="K34" s="721"/>
      <c r="L34" s="720">
        <f t="shared" si="0"/>
        <v>32</v>
      </c>
      <c r="M34" s="721"/>
      <c r="N34" s="216">
        <f>SUM(N11:N12)</f>
        <v>105472</v>
      </c>
      <c r="O34" s="218">
        <f>SUM(O11:O12)</f>
        <v>434233</v>
      </c>
    </row>
    <row r="35" spans="2:15" ht="13.5" thickBot="1" x14ac:dyDescent="0.25">
      <c r="B35" s="130"/>
      <c r="C35" s="219"/>
      <c r="D35" s="220"/>
      <c r="E35" s="221"/>
      <c r="F35" s="220"/>
      <c r="G35" s="221"/>
      <c r="H35" s="220"/>
      <c r="I35" s="221"/>
      <c r="J35" s="220"/>
      <c r="K35" s="221"/>
      <c r="L35" s="220"/>
      <c r="M35" s="221"/>
      <c r="N35" s="220"/>
      <c r="O35" s="222"/>
    </row>
    <row r="37" spans="2:15" x14ac:dyDescent="0.2">
      <c r="D37" s="14"/>
      <c r="F37" s="14"/>
      <c r="H37" s="14"/>
      <c r="J37" s="14"/>
      <c r="L37" s="14"/>
      <c r="N37" s="14"/>
    </row>
  </sheetData>
  <mergeCells count="18">
    <mergeCell ref="F34:G34"/>
    <mergeCell ref="H34:I34"/>
    <mergeCell ref="J34:K34"/>
    <mergeCell ref="L34:M34"/>
    <mergeCell ref="J9:K9"/>
    <mergeCell ref="F14:G14"/>
    <mergeCell ref="F15:G15"/>
    <mergeCell ref="H12:I12"/>
    <mergeCell ref="J12:K12"/>
    <mergeCell ref="L12:M12"/>
    <mergeCell ref="B4:O4"/>
    <mergeCell ref="O9:O10"/>
    <mergeCell ref="D12:E12"/>
    <mergeCell ref="D13:E13"/>
    <mergeCell ref="F12:G12"/>
    <mergeCell ref="F13:G13"/>
    <mergeCell ref="B6:O6"/>
    <mergeCell ref="M8:O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2"/>
  <sheetViews>
    <sheetView workbookViewId="0">
      <selection activeCell="M33" sqref="M33"/>
    </sheetView>
  </sheetViews>
  <sheetFormatPr defaultRowHeight="12.75" x14ac:dyDescent="0.2"/>
  <sheetData>
    <row r="1" spans="1:14" x14ac:dyDescent="0.2">
      <c r="A1" s="609" t="s">
        <v>237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3" spans="1:14" x14ac:dyDescent="0.2">
      <c r="A3" s="609" t="s">
        <v>238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</row>
    <row r="4" spans="1:14" x14ac:dyDescent="0.2">
      <c r="A4" s="609" t="s">
        <v>427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</row>
    <row r="5" spans="1:14" x14ac:dyDescent="0.2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x14ac:dyDescent="0.2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2">
      <c r="A7" s="529"/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</row>
    <row r="8" spans="1:14" ht="13.5" thickBot="1" x14ac:dyDescent="0.25">
      <c r="A8" s="528"/>
      <c r="B8" s="528"/>
      <c r="C8" s="528"/>
      <c r="D8" s="528"/>
      <c r="E8" s="528"/>
      <c r="F8" s="528"/>
      <c r="G8" s="528"/>
      <c r="H8" s="528"/>
      <c r="I8" s="528"/>
      <c r="J8" s="528"/>
      <c r="K8" s="528"/>
      <c r="L8" s="658" t="s">
        <v>33</v>
      </c>
      <c r="M8" s="658"/>
      <c r="N8" s="658"/>
    </row>
    <row r="9" spans="1:14" x14ac:dyDescent="0.2">
      <c r="A9" s="225"/>
      <c r="B9" s="724" t="s">
        <v>428</v>
      </c>
      <c r="C9" s="725"/>
      <c r="D9" s="725"/>
      <c r="E9" s="725"/>
      <c r="F9" s="725"/>
      <c r="G9" s="725"/>
      <c r="H9" s="725"/>
      <c r="I9" s="725"/>
      <c r="J9" s="726"/>
      <c r="K9" s="727"/>
      <c r="L9" s="727"/>
      <c r="M9" s="727"/>
      <c r="N9" s="728"/>
    </row>
    <row r="10" spans="1:14" x14ac:dyDescent="0.2">
      <c r="A10" s="2" t="s">
        <v>239</v>
      </c>
      <c r="B10" s="729" t="s">
        <v>240</v>
      </c>
      <c r="C10" s="730"/>
      <c r="D10" s="730"/>
      <c r="E10" s="730"/>
      <c r="F10" s="730"/>
      <c r="G10" s="730"/>
      <c r="H10" s="730"/>
      <c r="I10" s="730"/>
      <c r="J10" s="731"/>
      <c r="K10" s="732">
        <v>16228883</v>
      </c>
      <c r="L10" s="732"/>
      <c r="M10" s="732"/>
      <c r="N10" s="733"/>
    </row>
    <row r="11" spans="1:14" x14ac:dyDescent="0.2">
      <c r="A11" s="2" t="s">
        <v>241</v>
      </c>
      <c r="B11" s="729" t="s">
        <v>242</v>
      </c>
      <c r="C11" s="730"/>
      <c r="D11" s="730"/>
      <c r="E11" s="730"/>
      <c r="F11" s="730"/>
      <c r="G11" s="730"/>
      <c r="H11" s="730"/>
      <c r="I11" s="730"/>
      <c r="J11" s="731"/>
      <c r="K11" s="732">
        <v>0</v>
      </c>
      <c r="L11" s="732"/>
      <c r="M11" s="732"/>
      <c r="N11" s="733"/>
    </row>
    <row r="12" spans="1:14" x14ac:dyDescent="0.2">
      <c r="A12" s="2" t="s">
        <v>243</v>
      </c>
      <c r="B12" s="729" t="s">
        <v>244</v>
      </c>
      <c r="C12" s="730"/>
      <c r="D12" s="730"/>
      <c r="E12" s="730"/>
      <c r="F12" s="730"/>
      <c r="G12" s="730"/>
      <c r="H12" s="730"/>
      <c r="I12" s="730"/>
      <c r="J12" s="731"/>
      <c r="K12" s="732">
        <v>108240</v>
      </c>
      <c r="L12" s="732"/>
      <c r="M12" s="732"/>
      <c r="N12" s="733"/>
    </row>
    <row r="13" spans="1:14" x14ac:dyDescent="0.2">
      <c r="A13" s="2" t="s">
        <v>245</v>
      </c>
      <c r="B13" s="729" t="s">
        <v>246</v>
      </c>
      <c r="C13" s="730"/>
      <c r="D13" s="730"/>
      <c r="E13" s="730"/>
      <c r="F13" s="730"/>
      <c r="G13" s="730"/>
      <c r="H13" s="730"/>
      <c r="I13" s="730"/>
      <c r="J13" s="731"/>
      <c r="K13" s="732">
        <v>0</v>
      </c>
      <c r="L13" s="732"/>
      <c r="M13" s="732"/>
      <c r="N13" s="733"/>
    </row>
    <row r="14" spans="1:14" x14ac:dyDescent="0.2">
      <c r="A14" s="11" t="s">
        <v>247</v>
      </c>
      <c r="B14" s="734" t="s">
        <v>248</v>
      </c>
      <c r="C14" s="735"/>
      <c r="D14" s="735"/>
      <c r="E14" s="735"/>
      <c r="F14" s="735"/>
      <c r="G14" s="735"/>
      <c r="H14" s="735"/>
      <c r="I14" s="735"/>
      <c r="J14" s="736"/>
      <c r="K14" s="737">
        <f>SUM(K10:N13)</f>
        <v>16337123</v>
      </c>
      <c r="L14" s="737"/>
      <c r="M14" s="737"/>
      <c r="N14" s="738"/>
    </row>
    <row r="15" spans="1:14" x14ac:dyDescent="0.2">
      <c r="A15" s="11" t="s">
        <v>249</v>
      </c>
      <c r="B15" s="734" t="s">
        <v>250</v>
      </c>
      <c r="C15" s="735"/>
      <c r="D15" s="735"/>
      <c r="E15" s="735"/>
      <c r="F15" s="735"/>
      <c r="G15" s="735"/>
      <c r="H15" s="735"/>
      <c r="I15" s="735"/>
      <c r="J15" s="736"/>
      <c r="K15" s="737">
        <v>80292684</v>
      </c>
      <c r="L15" s="737"/>
      <c r="M15" s="737"/>
      <c r="N15" s="738"/>
    </row>
    <row r="16" spans="1:14" x14ac:dyDescent="0.2">
      <c r="A16" s="11" t="s">
        <v>251</v>
      </c>
      <c r="B16" s="734" t="s">
        <v>252</v>
      </c>
      <c r="C16" s="735"/>
      <c r="D16" s="735"/>
      <c r="E16" s="735"/>
      <c r="F16" s="735"/>
      <c r="G16" s="735"/>
      <c r="H16" s="735"/>
      <c r="I16" s="735"/>
      <c r="J16" s="736"/>
      <c r="K16" s="737">
        <v>82041469</v>
      </c>
      <c r="L16" s="737"/>
      <c r="M16" s="737"/>
      <c r="N16" s="738"/>
    </row>
    <row r="17" spans="1:14" x14ac:dyDescent="0.2">
      <c r="A17" s="11"/>
      <c r="B17" s="734" t="s">
        <v>429</v>
      </c>
      <c r="C17" s="735"/>
      <c r="D17" s="735"/>
      <c r="E17" s="735"/>
      <c r="F17" s="735"/>
      <c r="G17" s="735"/>
      <c r="H17" s="735"/>
      <c r="I17" s="735"/>
      <c r="J17" s="736"/>
      <c r="K17" s="737"/>
      <c r="L17" s="737"/>
      <c r="M17" s="737"/>
      <c r="N17" s="738"/>
    </row>
    <row r="18" spans="1:14" x14ac:dyDescent="0.2">
      <c r="A18" s="2" t="s">
        <v>253</v>
      </c>
      <c r="B18" s="729" t="s">
        <v>240</v>
      </c>
      <c r="C18" s="730"/>
      <c r="D18" s="730"/>
      <c r="E18" s="730"/>
      <c r="F18" s="730"/>
      <c r="G18" s="730"/>
      <c r="H18" s="730"/>
      <c r="I18" s="730"/>
      <c r="J18" s="731"/>
      <c r="K18" s="732">
        <v>14527988</v>
      </c>
      <c r="L18" s="732"/>
      <c r="M18" s="732"/>
      <c r="N18" s="733"/>
    </row>
    <row r="19" spans="1:14" x14ac:dyDescent="0.2">
      <c r="A19" s="2" t="s">
        <v>254</v>
      </c>
      <c r="B19" s="729" t="s">
        <v>242</v>
      </c>
      <c r="C19" s="730"/>
      <c r="D19" s="730"/>
      <c r="E19" s="730"/>
      <c r="F19" s="730"/>
      <c r="G19" s="730"/>
      <c r="H19" s="730"/>
      <c r="I19" s="730"/>
      <c r="J19" s="731"/>
      <c r="K19" s="732">
        <v>0</v>
      </c>
      <c r="L19" s="732"/>
      <c r="M19" s="732"/>
      <c r="N19" s="733"/>
    </row>
    <row r="20" spans="1:14" x14ac:dyDescent="0.2">
      <c r="A20" s="2" t="s">
        <v>255</v>
      </c>
      <c r="B20" s="729" t="s">
        <v>244</v>
      </c>
      <c r="C20" s="730"/>
      <c r="D20" s="730"/>
      <c r="E20" s="730"/>
      <c r="F20" s="730"/>
      <c r="G20" s="730"/>
      <c r="H20" s="730"/>
      <c r="I20" s="730"/>
      <c r="J20" s="731"/>
      <c r="K20" s="732">
        <v>60350</v>
      </c>
      <c r="L20" s="732"/>
      <c r="M20" s="732"/>
      <c r="N20" s="733"/>
    </row>
    <row r="21" spans="1:14" x14ac:dyDescent="0.2">
      <c r="A21" s="2" t="s">
        <v>256</v>
      </c>
      <c r="B21" s="729" t="s">
        <v>246</v>
      </c>
      <c r="C21" s="730"/>
      <c r="D21" s="730"/>
      <c r="E21" s="730"/>
      <c r="F21" s="730"/>
      <c r="G21" s="730"/>
      <c r="H21" s="730"/>
      <c r="I21" s="730"/>
      <c r="J21" s="731"/>
      <c r="K21" s="732">
        <v>0</v>
      </c>
      <c r="L21" s="732"/>
      <c r="M21" s="732"/>
      <c r="N21" s="733"/>
    </row>
    <row r="22" spans="1:14" ht="13.5" thickBot="1" x14ac:dyDescent="0.25">
      <c r="A22" s="56" t="s">
        <v>257</v>
      </c>
      <c r="B22" s="739" t="s">
        <v>258</v>
      </c>
      <c r="C22" s="740"/>
      <c r="D22" s="740"/>
      <c r="E22" s="740"/>
      <c r="F22" s="740"/>
      <c r="G22" s="740"/>
      <c r="H22" s="740"/>
      <c r="I22" s="740"/>
      <c r="J22" s="741"/>
      <c r="K22" s="742">
        <v>14588338</v>
      </c>
      <c r="L22" s="742"/>
      <c r="M22" s="742"/>
      <c r="N22" s="743"/>
    </row>
  </sheetData>
  <mergeCells count="32">
    <mergeCell ref="B18:J18"/>
    <mergeCell ref="K18:N18"/>
    <mergeCell ref="B22:J22"/>
    <mergeCell ref="K22:N22"/>
    <mergeCell ref="B19:J19"/>
    <mergeCell ref="K19:N19"/>
    <mergeCell ref="B20:J20"/>
    <mergeCell ref="K20:N20"/>
    <mergeCell ref="B21:J21"/>
    <mergeCell ref="K21:N21"/>
    <mergeCell ref="B16:J16"/>
    <mergeCell ref="K16:N16"/>
    <mergeCell ref="B17:J17"/>
    <mergeCell ref="K17:N17"/>
    <mergeCell ref="B14:J14"/>
    <mergeCell ref="K14:N14"/>
    <mergeCell ref="B15:J15"/>
    <mergeCell ref="K15:N15"/>
    <mergeCell ref="B12:J12"/>
    <mergeCell ref="K12:N12"/>
    <mergeCell ref="B13:J13"/>
    <mergeCell ref="K13:N13"/>
    <mergeCell ref="B10:J10"/>
    <mergeCell ref="K10:N10"/>
    <mergeCell ref="B11:J11"/>
    <mergeCell ref="K11:N11"/>
    <mergeCell ref="B9:J9"/>
    <mergeCell ref="K9:N9"/>
    <mergeCell ref="A1:N1"/>
    <mergeCell ref="A3:N3"/>
    <mergeCell ref="A4:N4"/>
    <mergeCell ref="L8:N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24"/>
  <sheetViews>
    <sheetView workbookViewId="0">
      <selection activeCell="A4" sqref="A4:N4"/>
    </sheetView>
  </sheetViews>
  <sheetFormatPr defaultRowHeight="12.75" x14ac:dyDescent="0.2"/>
  <sheetData>
    <row r="2" spans="1:14" x14ac:dyDescent="0.2">
      <c r="A2" s="609" t="s">
        <v>283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</row>
    <row r="4" spans="1:14" x14ac:dyDescent="0.2">
      <c r="A4" s="609" t="s">
        <v>259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</row>
    <row r="5" spans="1:14" x14ac:dyDescent="0.2">
      <c r="A5" s="609" t="s">
        <v>427</v>
      </c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</row>
    <row r="8" spans="1:14" x14ac:dyDescent="0.2">
      <c r="A8" s="744"/>
      <c r="B8" s="744"/>
      <c r="C8" s="744"/>
      <c r="D8" s="744"/>
      <c r="E8" s="744"/>
      <c r="F8" s="744"/>
      <c r="G8" s="744"/>
      <c r="H8" s="744"/>
      <c r="I8" s="744"/>
      <c r="J8" s="744"/>
      <c r="K8" s="744"/>
      <c r="L8" s="744"/>
      <c r="M8" s="744"/>
      <c r="N8" s="744"/>
    </row>
    <row r="10" spans="1:14" ht="13.5" thickBot="1" x14ac:dyDescent="0.25">
      <c r="L10" s="658" t="s">
        <v>33</v>
      </c>
      <c r="M10" s="658"/>
      <c r="N10" s="658"/>
    </row>
    <row r="11" spans="1:14" x14ac:dyDescent="0.2">
      <c r="A11" s="225"/>
      <c r="B11" s="724" t="s">
        <v>428</v>
      </c>
      <c r="C11" s="725"/>
      <c r="D11" s="725"/>
      <c r="E11" s="725"/>
      <c r="F11" s="725"/>
      <c r="G11" s="725"/>
      <c r="H11" s="725"/>
      <c r="I11" s="725"/>
      <c r="J11" s="726"/>
      <c r="K11" s="727"/>
      <c r="L11" s="727"/>
      <c r="M11" s="727"/>
      <c r="N11" s="728"/>
    </row>
    <row r="12" spans="1:14" x14ac:dyDescent="0.2">
      <c r="A12" s="2" t="s">
        <v>239</v>
      </c>
      <c r="B12" s="729" t="s">
        <v>240</v>
      </c>
      <c r="C12" s="730"/>
      <c r="D12" s="730"/>
      <c r="E12" s="730"/>
      <c r="F12" s="730"/>
      <c r="G12" s="730"/>
      <c r="H12" s="730"/>
      <c r="I12" s="730"/>
      <c r="J12" s="731"/>
      <c r="K12" s="732">
        <v>8882</v>
      </c>
      <c r="L12" s="732"/>
      <c r="M12" s="732"/>
      <c r="N12" s="733"/>
    </row>
    <row r="13" spans="1:14" x14ac:dyDescent="0.2">
      <c r="A13" s="2" t="s">
        <v>241</v>
      </c>
      <c r="B13" s="729" t="s">
        <v>242</v>
      </c>
      <c r="C13" s="730"/>
      <c r="D13" s="730"/>
      <c r="E13" s="730"/>
      <c r="F13" s="730"/>
      <c r="G13" s="730"/>
      <c r="H13" s="730"/>
      <c r="I13" s="730"/>
      <c r="J13" s="731"/>
      <c r="K13" s="732">
        <v>0</v>
      </c>
      <c r="L13" s="732"/>
      <c r="M13" s="732"/>
      <c r="N13" s="733"/>
    </row>
    <row r="14" spans="1:14" x14ac:dyDescent="0.2">
      <c r="A14" s="2" t="s">
        <v>243</v>
      </c>
      <c r="B14" s="729" t="s">
        <v>244</v>
      </c>
      <c r="C14" s="730"/>
      <c r="D14" s="730"/>
      <c r="E14" s="730"/>
      <c r="F14" s="730"/>
      <c r="G14" s="730"/>
      <c r="H14" s="730"/>
      <c r="I14" s="730"/>
      <c r="J14" s="731"/>
      <c r="K14" s="732">
        <v>7695</v>
      </c>
      <c r="L14" s="732"/>
      <c r="M14" s="732"/>
      <c r="N14" s="733"/>
    </row>
    <row r="15" spans="1:14" x14ac:dyDescent="0.2">
      <c r="A15" s="2" t="s">
        <v>245</v>
      </c>
      <c r="B15" s="729" t="s">
        <v>246</v>
      </c>
      <c r="C15" s="730"/>
      <c r="D15" s="730"/>
      <c r="E15" s="730"/>
      <c r="F15" s="730"/>
      <c r="G15" s="730"/>
      <c r="H15" s="730"/>
      <c r="I15" s="730"/>
      <c r="J15" s="731"/>
      <c r="K15" s="732">
        <v>0</v>
      </c>
      <c r="L15" s="732"/>
      <c r="M15" s="732"/>
      <c r="N15" s="733"/>
    </row>
    <row r="16" spans="1:14" x14ac:dyDescent="0.2">
      <c r="A16" s="11" t="s">
        <v>247</v>
      </c>
      <c r="B16" s="734" t="s">
        <v>248</v>
      </c>
      <c r="C16" s="735"/>
      <c r="D16" s="735"/>
      <c r="E16" s="735"/>
      <c r="F16" s="735"/>
      <c r="G16" s="735"/>
      <c r="H16" s="735"/>
      <c r="I16" s="735"/>
      <c r="J16" s="736"/>
      <c r="K16" s="737">
        <v>16577</v>
      </c>
      <c r="L16" s="737"/>
      <c r="M16" s="737"/>
      <c r="N16" s="738"/>
    </row>
    <row r="17" spans="1:14" x14ac:dyDescent="0.2">
      <c r="A17" s="11" t="s">
        <v>249</v>
      </c>
      <c r="B17" s="734" t="s">
        <v>250</v>
      </c>
      <c r="C17" s="735"/>
      <c r="D17" s="735"/>
      <c r="E17" s="735"/>
      <c r="F17" s="735"/>
      <c r="G17" s="735"/>
      <c r="H17" s="735"/>
      <c r="I17" s="735"/>
      <c r="J17" s="736"/>
      <c r="K17" s="737">
        <v>16439947</v>
      </c>
      <c r="L17" s="737"/>
      <c r="M17" s="737"/>
      <c r="N17" s="738"/>
    </row>
    <row r="18" spans="1:14" x14ac:dyDescent="0.2">
      <c r="A18" s="11" t="s">
        <v>251</v>
      </c>
      <c r="B18" s="734" t="s">
        <v>252</v>
      </c>
      <c r="C18" s="735"/>
      <c r="D18" s="735"/>
      <c r="E18" s="735"/>
      <c r="F18" s="735"/>
      <c r="G18" s="735"/>
      <c r="H18" s="735"/>
      <c r="I18" s="735"/>
      <c r="J18" s="736"/>
      <c r="K18" s="737">
        <v>16403220</v>
      </c>
      <c r="L18" s="737"/>
      <c r="M18" s="737"/>
      <c r="N18" s="738"/>
    </row>
    <row r="19" spans="1:14" x14ac:dyDescent="0.2">
      <c r="A19" s="11"/>
      <c r="B19" s="734" t="s">
        <v>429</v>
      </c>
      <c r="C19" s="735"/>
      <c r="D19" s="735"/>
      <c r="E19" s="735"/>
      <c r="F19" s="735"/>
      <c r="G19" s="735"/>
      <c r="H19" s="735"/>
      <c r="I19" s="735"/>
      <c r="J19" s="736"/>
      <c r="K19" s="737"/>
      <c r="L19" s="737"/>
      <c r="M19" s="737"/>
      <c r="N19" s="738"/>
    </row>
    <row r="20" spans="1:14" x14ac:dyDescent="0.2">
      <c r="A20" s="2" t="s">
        <v>253</v>
      </c>
      <c r="B20" s="729" t="s">
        <v>240</v>
      </c>
      <c r="C20" s="730"/>
      <c r="D20" s="730"/>
      <c r="E20" s="730"/>
      <c r="F20" s="730"/>
      <c r="G20" s="730"/>
      <c r="H20" s="730"/>
      <c r="I20" s="730"/>
      <c r="J20" s="731"/>
      <c r="K20" s="732">
        <v>12239</v>
      </c>
      <c r="L20" s="732"/>
      <c r="M20" s="732"/>
      <c r="N20" s="733"/>
    </row>
    <row r="21" spans="1:14" x14ac:dyDescent="0.2">
      <c r="A21" s="2" t="s">
        <v>254</v>
      </c>
      <c r="B21" s="729" t="s">
        <v>242</v>
      </c>
      <c r="C21" s="730"/>
      <c r="D21" s="730"/>
      <c r="E21" s="730"/>
      <c r="F21" s="730"/>
      <c r="G21" s="730"/>
      <c r="H21" s="730"/>
      <c r="I21" s="730"/>
      <c r="J21" s="731"/>
      <c r="K21" s="732">
        <v>0</v>
      </c>
      <c r="L21" s="732"/>
      <c r="M21" s="732"/>
      <c r="N21" s="733"/>
    </row>
    <row r="22" spans="1:14" x14ac:dyDescent="0.2">
      <c r="A22" s="2" t="s">
        <v>255</v>
      </c>
      <c r="B22" s="729" t="s">
        <v>244</v>
      </c>
      <c r="C22" s="730"/>
      <c r="D22" s="730"/>
      <c r="E22" s="730"/>
      <c r="F22" s="730"/>
      <c r="G22" s="730"/>
      <c r="H22" s="730"/>
      <c r="I22" s="730"/>
      <c r="J22" s="731"/>
      <c r="K22" s="732">
        <v>41065</v>
      </c>
      <c r="L22" s="732"/>
      <c r="M22" s="732"/>
      <c r="N22" s="733"/>
    </row>
    <row r="23" spans="1:14" x14ac:dyDescent="0.2">
      <c r="A23" s="2" t="s">
        <v>256</v>
      </c>
      <c r="B23" s="729" t="s">
        <v>246</v>
      </c>
      <c r="C23" s="730"/>
      <c r="D23" s="730"/>
      <c r="E23" s="730"/>
      <c r="F23" s="730"/>
      <c r="G23" s="730"/>
      <c r="H23" s="730"/>
      <c r="I23" s="730"/>
      <c r="J23" s="731"/>
      <c r="K23" s="732">
        <v>0</v>
      </c>
      <c r="L23" s="732"/>
      <c r="M23" s="732"/>
      <c r="N23" s="733"/>
    </row>
    <row r="24" spans="1:14" ht="13.5" thickBot="1" x14ac:dyDescent="0.25">
      <c r="A24" s="56" t="s">
        <v>257</v>
      </c>
      <c r="B24" s="739" t="s">
        <v>258</v>
      </c>
      <c r="C24" s="740"/>
      <c r="D24" s="740"/>
      <c r="E24" s="740"/>
      <c r="F24" s="740"/>
      <c r="G24" s="740"/>
      <c r="H24" s="740"/>
      <c r="I24" s="740"/>
      <c r="J24" s="741"/>
      <c r="K24" s="742">
        <v>53304</v>
      </c>
      <c r="L24" s="742"/>
      <c r="M24" s="742"/>
      <c r="N24" s="743"/>
    </row>
  </sheetData>
  <mergeCells count="33">
    <mergeCell ref="B24:J24"/>
    <mergeCell ref="K24:N24"/>
    <mergeCell ref="B21:J21"/>
    <mergeCell ref="K21:N21"/>
    <mergeCell ref="B22:J22"/>
    <mergeCell ref="K22:N22"/>
    <mergeCell ref="B23:J23"/>
    <mergeCell ref="K23:N23"/>
    <mergeCell ref="B19:J19"/>
    <mergeCell ref="K19:N19"/>
    <mergeCell ref="B20:J20"/>
    <mergeCell ref="K20:N20"/>
    <mergeCell ref="B17:J17"/>
    <mergeCell ref="K17:N17"/>
    <mergeCell ref="B18:J18"/>
    <mergeCell ref="K18:N18"/>
    <mergeCell ref="B15:J15"/>
    <mergeCell ref="K15:N15"/>
    <mergeCell ref="B16:J16"/>
    <mergeCell ref="K16:N16"/>
    <mergeCell ref="B13:J13"/>
    <mergeCell ref="K13:N13"/>
    <mergeCell ref="B14:J14"/>
    <mergeCell ref="K14:N14"/>
    <mergeCell ref="B11:J11"/>
    <mergeCell ref="K11:N11"/>
    <mergeCell ref="B12:J12"/>
    <mergeCell ref="K12:N12"/>
    <mergeCell ref="A2:N2"/>
    <mergeCell ref="A4:N4"/>
    <mergeCell ref="A5:N5"/>
    <mergeCell ref="A8:N8"/>
    <mergeCell ref="L10:N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1"/>
  <sheetViews>
    <sheetView workbookViewId="0">
      <selection activeCell="H27" sqref="H27"/>
    </sheetView>
  </sheetViews>
  <sheetFormatPr defaultRowHeight="12.75" x14ac:dyDescent="0.2"/>
  <cols>
    <col min="4" max="4" width="1.140625" customWidth="1"/>
    <col min="5" max="5" width="6.7109375" customWidth="1"/>
    <col min="6" max="6" width="5.85546875" customWidth="1"/>
    <col min="7" max="7" width="5.7109375" customWidth="1"/>
    <col min="8" max="8" width="8.5703125" customWidth="1"/>
    <col min="10" max="13" width="5.85546875" customWidth="1"/>
    <col min="14" max="14" width="5.140625" customWidth="1"/>
    <col min="15" max="15" width="5.42578125" customWidth="1"/>
    <col min="16" max="16" width="5.28515625" customWidth="1"/>
    <col min="17" max="17" width="6.5703125" customWidth="1"/>
    <col min="18" max="18" width="6.42578125" customWidth="1"/>
    <col min="19" max="19" width="7.140625" customWidth="1"/>
  </cols>
  <sheetData>
    <row r="1" spans="1:19" x14ac:dyDescent="0.2">
      <c r="A1" s="609" t="s">
        <v>284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</row>
    <row r="2" spans="1:19" x14ac:dyDescent="0.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9" x14ac:dyDescent="0.2">
      <c r="A3" s="609" t="s">
        <v>430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</row>
    <row r="4" spans="1:19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9" ht="13.5" thickBo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Q5" s="658" t="s">
        <v>396</v>
      </c>
      <c r="R5" s="658"/>
      <c r="S5" s="658"/>
    </row>
    <row r="6" spans="1:19" ht="13.5" thickBot="1" x14ac:dyDescent="0.25">
      <c r="A6" s="28" t="s">
        <v>260</v>
      </c>
      <c r="B6" s="75"/>
      <c r="C6" s="75"/>
      <c r="D6" s="75"/>
      <c r="E6" s="664" t="s">
        <v>275</v>
      </c>
      <c r="F6" s="665"/>
      <c r="G6" s="666"/>
      <c r="H6" s="664" t="s">
        <v>261</v>
      </c>
      <c r="I6" s="665"/>
      <c r="J6" s="666"/>
      <c r="K6" s="664" t="s">
        <v>431</v>
      </c>
      <c r="L6" s="665"/>
      <c r="M6" s="666"/>
      <c r="N6" s="665" t="s">
        <v>329</v>
      </c>
      <c r="O6" s="665"/>
      <c r="P6" s="666"/>
      <c r="Q6" s="664" t="s">
        <v>378</v>
      </c>
      <c r="R6" s="665"/>
      <c r="S6" s="666"/>
    </row>
    <row r="7" spans="1:19" ht="13.5" thickBot="1" x14ac:dyDescent="0.25">
      <c r="A7" s="226"/>
      <c r="B7" s="15"/>
      <c r="C7" s="15"/>
      <c r="D7" s="15"/>
      <c r="E7" s="165" t="s">
        <v>304</v>
      </c>
      <c r="F7" s="165" t="s">
        <v>305</v>
      </c>
      <c r="G7" s="30" t="s">
        <v>306</v>
      </c>
      <c r="H7" s="165" t="s">
        <v>304</v>
      </c>
      <c r="I7" s="165" t="s">
        <v>305</v>
      </c>
      <c r="J7" s="30" t="s">
        <v>306</v>
      </c>
      <c r="K7" s="30" t="s">
        <v>304</v>
      </c>
      <c r="L7" s="30" t="s">
        <v>305</v>
      </c>
      <c r="M7" s="30" t="s">
        <v>306</v>
      </c>
      <c r="N7" s="165" t="s">
        <v>304</v>
      </c>
      <c r="O7" s="165" t="s">
        <v>305</v>
      </c>
      <c r="P7" s="30" t="s">
        <v>306</v>
      </c>
      <c r="Q7" s="165" t="s">
        <v>304</v>
      </c>
      <c r="R7" s="30" t="s">
        <v>305</v>
      </c>
      <c r="S7" s="320" t="s">
        <v>306</v>
      </c>
    </row>
    <row r="8" spans="1:19" ht="13.5" thickBot="1" x14ac:dyDescent="0.25">
      <c r="A8" s="227" t="s">
        <v>262</v>
      </c>
      <c r="B8" s="15"/>
      <c r="C8" s="15"/>
      <c r="D8" s="15"/>
      <c r="E8" s="440"/>
      <c r="F8" s="439"/>
      <c r="G8" s="360"/>
      <c r="H8" s="439"/>
      <c r="I8" s="439"/>
      <c r="J8" s="360"/>
      <c r="K8" s="360"/>
      <c r="L8" s="360"/>
      <c r="M8" s="360"/>
      <c r="N8" s="440"/>
      <c r="O8" s="439"/>
      <c r="P8" s="360"/>
      <c r="Q8" s="440"/>
      <c r="R8" s="360"/>
      <c r="S8" s="407"/>
    </row>
    <row r="9" spans="1:19" ht="13.5" thickBot="1" x14ac:dyDescent="0.25">
      <c r="A9" s="228" t="s">
        <v>506</v>
      </c>
      <c r="B9" s="5"/>
      <c r="C9" s="5"/>
      <c r="D9" s="5"/>
      <c r="E9" s="440"/>
      <c r="F9" s="440"/>
      <c r="G9" s="361"/>
      <c r="H9" s="439"/>
      <c r="I9" s="439"/>
      <c r="J9" s="360"/>
      <c r="K9" s="360"/>
      <c r="L9" s="360"/>
      <c r="M9" s="360"/>
      <c r="N9" s="440"/>
      <c r="O9" s="439"/>
      <c r="P9" s="360"/>
      <c r="Q9" s="440"/>
      <c r="R9" s="360"/>
      <c r="S9" s="407"/>
    </row>
    <row r="10" spans="1:19" ht="13.5" thickBot="1" x14ac:dyDescent="0.25">
      <c r="A10" s="228" t="s">
        <v>507</v>
      </c>
      <c r="B10" s="5"/>
      <c r="C10" s="5"/>
      <c r="D10" s="5"/>
      <c r="E10" s="439"/>
      <c r="F10" s="439"/>
      <c r="G10" s="360"/>
      <c r="H10" s="440">
        <v>137</v>
      </c>
      <c r="I10" s="439">
        <v>137</v>
      </c>
      <c r="J10" s="360">
        <v>137</v>
      </c>
      <c r="K10" s="360">
        <v>17454</v>
      </c>
      <c r="L10" s="360">
        <v>17454</v>
      </c>
      <c r="M10" s="360">
        <v>16303</v>
      </c>
      <c r="N10" s="440">
        <v>17</v>
      </c>
      <c r="O10" s="439">
        <v>17</v>
      </c>
      <c r="P10" s="360">
        <v>17</v>
      </c>
      <c r="Q10" s="440">
        <v>17608</v>
      </c>
      <c r="R10" s="360">
        <v>17608</v>
      </c>
      <c r="S10" s="407">
        <v>16457</v>
      </c>
    </row>
    <row r="11" spans="1:19" ht="13.5" thickBot="1" x14ac:dyDescent="0.25">
      <c r="A11" s="745" t="s">
        <v>7</v>
      </c>
      <c r="B11" s="746"/>
      <c r="C11" s="746"/>
      <c r="D11" s="747"/>
      <c r="E11" s="440">
        <f>SUM(E8:E10)</f>
        <v>0</v>
      </c>
      <c r="F11" s="440">
        <f t="shared" ref="F11:S11" si="0">SUM(F8:F10)</f>
        <v>0</v>
      </c>
      <c r="G11" s="440">
        <f t="shared" si="0"/>
        <v>0</v>
      </c>
      <c r="H11" s="440">
        <f t="shared" si="0"/>
        <v>137</v>
      </c>
      <c r="I11" s="440">
        <f t="shared" si="0"/>
        <v>137</v>
      </c>
      <c r="J11" s="440">
        <f t="shared" si="0"/>
        <v>137</v>
      </c>
      <c r="K11" s="440">
        <f t="shared" si="0"/>
        <v>17454</v>
      </c>
      <c r="L11" s="440">
        <f t="shared" si="0"/>
        <v>17454</v>
      </c>
      <c r="M11" s="440">
        <f t="shared" si="0"/>
        <v>16303</v>
      </c>
      <c r="N11" s="440">
        <f t="shared" si="0"/>
        <v>17</v>
      </c>
      <c r="O11" s="440">
        <f t="shared" si="0"/>
        <v>17</v>
      </c>
      <c r="P11" s="440">
        <f t="shared" si="0"/>
        <v>17</v>
      </c>
      <c r="Q11" s="440">
        <f t="shared" si="0"/>
        <v>17608</v>
      </c>
      <c r="R11" s="440">
        <f t="shared" si="0"/>
        <v>17608</v>
      </c>
      <c r="S11" s="440">
        <f t="shared" si="0"/>
        <v>16457</v>
      </c>
    </row>
  </sheetData>
  <mergeCells count="9">
    <mergeCell ref="A11:D11"/>
    <mergeCell ref="Q6:S6"/>
    <mergeCell ref="Q5:S5"/>
    <mergeCell ref="A1:S1"/>
    <mergeCell ref="A3:S3"/>
    <mergeCell ref="E6:G6"/>
    <mergeCell ref="H6:J6"/>
    <mergeCell ref="K6:M6"/>
    <mergeCell ref="N6:P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2"/>
  <sheetViews>
    <sheetView workbookViewId="0">
      <selection activeCell="K26" sqref="K26"/>
    </sheetView>
  </sheetViews>
  <sheetFormatPr defaultRowHeight="12.75" x14ac:dyDescent="0.2"/>
  <cols>
    <col min="4" max="4" width="4.5703125" customWidth="1"/>
    <col min="5" max="5" width="6.7109375" customWidth="1"/>
    <col min="6" max="6" width="7" customWidth="1"/>
    <col min="7" max="7" width="6.5703125" customWidth="1"/>
    <col min="8" max="8" width="6" customWidth="1"/>
    <col min="9" max="9" width="6.28515625" customWidth="1"/>
    <col min="10" max="10" width="5.85546875" customWidth="1"/>
    <col min="11" max="11" width="5.5703125" customWidth="1"/>
    <col min="12" max="12" width="5.7109375" customWidth="1"/>
    <col min="13" max="13" width="5.42578125" customWidth="1"/>
    <col min="14" max="14" width="7.28515625" customWidth="1"/>
    <col min="15" max="15" width="7.85546875" customWidth="1"/>
    <col min="16" max="16" width="8.140625" customWidth="1"/>
    <col min="17" max="17" width="8.5703125" bestFit="1" customWidth="1"/>
  </cols>
  <sheetData>
    <row r="1" spans="1:17" x14ac:dyDescent="0.2">
      <c r="A1" s="609" t="s">
        <v>285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</row>
    <row r="3" spans="1:17" x14ac:dyDescent="0.2">
      <c r="A3" s="609" t="s">
        <v>432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</row>
    <row r="4" spans="1:17" ht="13.5" thickBot="1" x14ac:dyDescent="0.25">
      <c r="O4" s="658" t="s">
        <v>396</v>
      </c>
      <c r="P4" s="658"/>
      <c r="Q4" s="658"/>
    </row>
    <row r="5" spans="1:17" ht="13.5" thickBot="1" x14ac:dyDescent="0.25">
      <c r="A5" s="226" t="s">
        <v>263</v>
      </c>
      <c r="B5" s="229"/>
      <c r="C5" s="229"/>
      <c r="D5" s="230"/>
      <c r="E5" s="28"/>
      <c r="F5" s="29"/>
      <c r="G5" s="29"/>
      <c r="H5" s="29" t="s">
        <v>264</v>
      </c>
      <c r="I5" s="29"/>
      <c r="J5" s="29"/>
      <c r="K5" s="29"/>
      <c r="L5" s="29"/>
      <c r="M5" s="29"/>
      <c r="N5" s="29"/>
      <c r="O5" s="29"/>
      <c r="P5" s="30"/>
      <c r="Q5" s="230"/>
    </row>
    <row r="6" spans="1:17" ht="13.5" thickBot="1" x14ac:dyDescent="0.25">
      <c r="A6" s="158"/>
      <c r="B6" s="231"/>
      <c r="C6" s="231"/>
      <c r="D6" s="232"/>
      <c r="E6" s="29" t="s">
        <v>6</v>
      </c>
      <c r="F6" s="29"/>
      <c r="G6" s="30"/>
      <c r="H6" s="28" t="s">
        <v>265</v>
      </c>
      <c r="I6" s="29"/>
      <c r="J6" s="30"/>
      <c r="K6" s="28" t="s">
        <v>266</v>
      </c>
      <c r="L6" s="29"/>
      <c r="M6" s="30"/>
      <c r="N6" s="28" t="s">
        <v>267</v>
      </c>
      <c r="O6" s="29"/>
      <c r="P6" s="30"/>
      <c r="Q6" s="232" t="s">
        <v>268</v>
      </c>
    </row>
    <row r="7" spans="1:17" ht="13.5" thickBot="1" x14ac:dyDescent="0.25">
      <c r="A7" s="233"/>
      <c r="B7" s="234"/>
      <c r="C7" s="234"/>
      <c r="D7" s="235"/>
      <c r="E7" s="165" t="s">
        <v>304</v>
      </c>
      <c r="F7" s="165" t="s">
        <v>305</v>
      </c>
      <c r="G7" s="30" t="s">
        <v>306</v>
      </c>
      <c r="H7" s="165" t="s">
        <v>304</v>
      </c>
      <c r="I7" s="165" t="s">
        <v>305</v>
      </c>
      <c r="J7" s="30" t="s">
        <v>306</v>
      </c>
      <c r="K7" s="165" t="s">
        <v>304</v>
      </c>
      <c r="L7" s="165" t="s">
        <v>305</v>
      </c>
      <c r="M7" s="30" t="s">
        <v>306</v>
      </c>
      <c r="N7" s="165" t="s">
        <v>304</v>
      </c>
      <c r="O7" s="165" t="s">
        <v>305</v>
      </c>
      <c r="P7" s="30" t="s">
        <v>306</v>
      </c>
      <c r="Q7" s="225" t="s">
        <v>306</v>
      </c>
    </row>
    <row r="8" spans="1:17" ht="13.5" thickBot="1" x14ac:dyDescent="0.25">
      <c r="A8" s="238" t="s">
        <v>286</v>
      </c>
      <c r="B8" s="257"/>
      <c r="C8" s="257"/>
      <c r="D8" s="259"/>
      <c r="E8" s="510">
        <v>10143</v>
      </c>
      <c r="F8" s="510">
        <v>10137</v>
      </c>
      <c r="G8" s="511">
        <v>10116</v>
      </c>
      <c r="H8" s="510">
        <v>2027</v>
      </c>
      <c r="I8" s="510">
        <v>2038</v>
      </c>
      <c r="J8" s="511">
        <v>2038</v>
      </c>
      <c r="K8" s="510">
        <v>0</v>
      </c>
      <c r="L8" s="510">
        <v>48</v>
      </c>
      <c r="M8" s="511">
        <v>48</v>
      </c>
      <c r="N8" s="512">
        <f>SUM(E8,H8,K8)</f>
        <v>12170</v>
      </c>
      <c r="O8" s="307">
        <f>SUM(F8,I8,L8)</f>
        <v>12223</v>
      </c>
      <c r="P8" s="513">
        <f>SUM(G8,J8,M8)</f>
        <v>12202</v>
      </c>
      <c r="Q8" s="514">
        <v>3</v>
      </c>
    </row>
    <row r="9" spans="1:17" ht="13.5" thickBot="1" x14ac:dyDescent="0.25">
      <c r="A9" s="236" t="s">
        <v>262</v>
      </c>
      <c r="B9" s="23"/>
      <c r="C9" s="23"/>
      <c r="D9" s="163"/>
      <c r="E9" s="497"/>
      <c r="F9" s="497"/>
      <c r="G9" s="513"/>
      <c r="H9" s="497"/>
      <c r="I9" s="497"/>
      <c r="J9" s="513"/>
      <c r="K9" s="497">
        <v>647</v>
      </c>
      <c r="L9" s="497">
        <v>599</v>
      </c>
      <c r="M9" s="513">
        <v>556</v>
      </c>
      <c r="N9" s="512">
        <f t="shared" ref="N9:N11" si="0">SUM(E9,H9,K9)</f>
        <v>647</v>
      </c>
      <c r="O9" s="307">
        <f t="shared" ref="O9:O11" si="1">SUM(F9,I9,L9)</f>
        <v>599</v>
      </c>
      <c r="P9" s="513">
        <f t="shared" ref="P9:P11" si="2">SUM(G9,J9,M9)</f>
        <v>556</v>
      </c>
      <c r="Q9" s="513"/>
    </row>
    <row r="10" spans="1:17" ht="13.5" thickBot="1" x14ac:dyDescent="0.25">
      <c r="A10" s="236" t="s">
        <v>348</v>
      </c>
      <c r="B10" s="23"/>
      <c r="C10" s="23"/>
      <c r="D10" s="23"/>
      <c r="E10" s="491"/>
      <c r="F10" s="491"/>
      <c r="G10" s="433"/>
      <c r="H10" s="491"/>
      <c r="I10" s="491"/>
      <c r="J10" s="433"/>
      <c r="K10" s="491">
        <v>4648</v>
      </c>
      <c r="L10" s="491">
        <v>4648</v>
      </c>
      <c r="M10" s="433">
        <v>3537</v>
      </c>
      <c r="N10" s="512">
        <f t="shared" si="0"/>
        <v>4648</v>
      </c>
      <c r="O10" s="307">
        <f t="shared" si="1"/>
        <v>4648</v>
      </c>
      <c r="P10" s="513">
        <f t="shared" si="2"/>
        <v>3537</v>
      </c>
      <c r="Q10" s="433"/>
    </row>
    <row r="11" spans="1:17" ht="13.5" thickBot="1" x14ac:dyDescent="0.25">
      <c r="A11" s="228" t="s">
        <v>349</v>
      </c>
      <c r="B11" s="5"/>
      <c r="C11" s="5"/>
      <c r="D11" s="5"/>
      <c r="E11" s="515">
        <v>120</v>
      </c>
      <c r="F11" s="515">
        <v>120</v>
      </c>
      <c r="G11" s="516">
        <v>90</v>
      </c>
      <c r="H11" s="515">
        <v>23</v>
      </c>
      <c r="I11" s="515">
        <v>18</v>
      </c>
      <c r="J11" s="516">
        <v>18</v>
      </c>
      <c r="K11" s="515"/>
      <c r="L11" s="515"/>
      <c r="M11" s="516"/>
      <c r="N11" s="512">
        <f t="shared" si="0"/>
        <v>143</v>
      </c>
      <c r="O11" s="307">
        <f t="shared" si="1"/>
        <v>138</v>
      </c>
      <c r="P11" s="513">
        <f t="shared" si="2"/>
        <v>108</v>
      </c>
      <c r="Q11" s="516"/>
    </row>
    <row r="12" spans="1:17" ht="13.5" thickBot="1" x14ac:dyDescent="0.25">
      <c r="A12" s="239" t="s">
        <v>7</v>
      </c>
      <c r="B12" s="75"/>
      <c r="C12" s="75"/>
      <c r="D12" s="75"/>
      <c r="E12" s="445">
        <f>SUM(E8:E11)</f>
        <v>10263</v>
      </c>
      <c r="F12" s="445">
        <f t="shared" ref="F12:Q12" si="3">SUM(F8:F11)</f>
        <v>10257</v>
      </c>
      <c r="G12" s="445">
        <f t="shared" si="3"/>
        <v>10206</v>
      </c>
      <c r="H12" s="445">
        <f t="shared" si="3"/>
        <v>2050</v>
      </c>
      <c r="I12" s="445">
        <f t="shared" si="3"/>
        <v>2056</v>
      </c>
      <c r="J12" s="445">
        <f t="shared" si="3"/>
        <v>2056</v>
      </c>
      <c r="K12" s="445">
        <f t="shared" si="3"/>
        <v>5295</v>
      </c>
      <c r="L12" s="445">
        <f t="shared" si="3"/>
        <v>5295</v>
      </c>
      <c r="M12" s="445">
        <f t="shared" si="3"/>
        <v>4141</v>
      </c>
      <c r="N12" s="445">
        <f t="shared" si="3"/>
        <v>17608</v>
      </c>
      <c r="O12" s="445">
        <f t="shared" si="3"/>
        <v>17608</v>
      </c>
      <c r="P12" s="445">
        <f t="shared" si="3"/>
        <v>16403</v>
      </c>
      <c r="Q12" s="445">
        <f t="shared" si="3"/>
        <v>3</v>
      </c>
    </row>
  </sheetData>
  <mergeCells count="3">
    <mergeCell ref="A1:Q1"/>
    <mergeCell ref="A3:Q3"/>
    <mergeCell ref="O4:Q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0"/>
  <sheetViews>
    <sheetView zoomScaleNormal="100" workbookViewId="0">
      <selection activeCell="I30" sqref="I30"/>
    </sheetView>
  </sheetViews>
  <sheetFormatPr defaultRowHeight="12.75" x14ac:dyDescent="0.2"/>
  <cols>
    <col min="1" max="1" width="26.140625" customWidth="1"/>
    <col min="2" max="2" width="6.140625" customWidth="1"/>
    <col min="3" max="3" width="6.7109375" customWidth="1"/>
    <col min="4" max="4" width="6.28515625" customWidth="1"/>
    <col min="5" max="5" width="4.85546875" customWidth="1"/>
    <col min="6" max="6" width="4.140625" customWidth="1"/>
    <col min="7" max="7" width="4.5703125" customWidth="1"/>
    <col min="8" max="8" width="5" customWidth="1"/>
    <col min="9" max="9" width="6" customWidth="1"/>
    <col min="10" max="10" width="5" customWidth="1"/>
    <col min="11" max="12" width="5.7109375" customWidth="1"/>
    <col min="13" max="13" width="4.85546875" customWidth="1"/>
    <col min="14" max="14" width="5.28515625" customWidth="1"/>
    <col min="15" max="15" width="4.85546875" customWidth="1"/>
    <col min="16" max="16" width="4.28515625" customWidth="1"/>
    <col min="17" max="17" width="5.7109375" customWidth="1"/>
    <col min="18" max="18" width="5.42578125" customWidth="1"/>
    <col min="19" max="19" width="5.28515625" bestFit="1" customWidth="1"/>
    <col min="20" max="20" width="4.140625" customWidth="1"/>
    <col min="21" max="21" width="5.42578125" customWidth="1"/>
    <col min="22" max="23" width="5.140625" customWidth="1"/>
    <col min="24" max="24" width="6.140625" customWidth="1"/>
    <col min="25" max="27" width="4.85546875" customWidth="1"/>
    <col min="28" max="28" width="6.42578125" customWidth="1"/>
    <col min="29" max="29" width="6.28515625" customWidth="1"/>
    <col min="30" max="30" width="5.85546875" customWidth="1"/>
    <col min="31" max="31" width="7" customWidth="1"/>
    <col min="32" max="32" width="5.85546875" customWidth="1"/>
    <col min="33" max="33" width="6.28515625" customWidth="1"/>
    <col min="34" max="34" width="6.140625" customWidth="1"/>
    <col min="35" max="35" width="4" customWidth="1"/>
    <col min="36" max="36" width="4.42578125" customWidth="1"/>
    <col min="37" max="37" width="5.140625" customWidth="1"/>
  </cols>
  <sheetData>
    <row r="1" spans="1:37" ht="18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27"/>
    </row>
    <row r="2" spans="1:37" ht="15.75" x14ac:dyDescent="0.25">
      <c r="A2" s="609" t="s">
        <v>36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  <c r="AB2" s="609"/>
      <c r="AC2" s="609"/>
      <c r="AD2" s="609"/>
      <c r="AE2" s="609"/>
      <c r="AF2" s="609"/>
      <c r="AG2" s="340"/>
      <c r="AH2" s="340"/>
      <c r="AI2" s="27"/>
    </row>
    <row r="3" spans="1:37" ht="15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27"/>
    </row>
    <row r="4" spans="1:37" ht="15.75" x14ac:dyDescent="0.25">
      <c r="A4" s="610" t="s">
        <v>90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610"/>
      <c r="T4" s="610"/>
      <c r="U4" s="610"/>
      <c r="V4" s="610"/>
      <c r="W4" s="610"/>
      <c r="X4" s="610"/>
      <c r="Y4" s="610"/>
      <c r="Z4" s="610"/>
      <c r="AA4" s="610"/>
      <c r="AB4" s="610"/>
      <c r="AC4" s="610"/>
      <c r="AD4" s="610"/>
      <c r="AE4" s="610"/>
      <c r="AF4" s="610"/>
      <c r="AG4" s="341"/>
      <c r="AH4" s="652" t="s">
        <v>396</v>
      </c>
      <c r="AI4" s="652"/>
      <c r="AJ4" s="652"/>
    </row>
    <row r="5" spans="1:37" ht="16.5" thickBot="1" x14ac:dyDescent="0.3">
      <c r="A5" s="629" t="s">
        <v>450</v>
      </c>
      <c r="B5" s="629"/>
      <c r="C5" s="629"/>
      <c r="D5" s="629"/>
      <c r="E5" s="629"/>
      <c r="F5" s="629"/>
      <c r="G5" s="629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629"/>
      <c r="S5" s="629"/>
      <c r="T5" s="629"/>
      <c r="U5" s="629"/>
      <c r="V5" s="629"/>
      <c r="W5" s="629"/>
      <c r="X5" s="629"/>
      <c r="Y5" s="629"/>
      <c r="Z5" s="629"/>
      <c r="AA5" s="629"/>
      <c r="AB5" s="629"/>
      <c r="AC5" s="629"/>
      <c r="AD5" s="629"/>
      <c r="AE5" s="629"/>
      <c r="AF5" s="629"/>
      <c r="AG5" s="341"/>
      <c r="AH5" s="341"/>
      <c r="AI5" s="27"/>
    </row>
    <row r="6" spans="1:37" ht="16.5" thickBot="1" x14ac:dyDescent="0.3">
      <c r="A6" s="626" t="s">
        <v>89</v>
      </c>
      <c r="B6" s="630" t="s">
        <v>389</v>
      </c>
      <c r="C6" s="631"/>
      <c r="D6" s="632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2"/>
      <c r="Q6" s="643" t="s">
        <v>24</v>
      </c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4"/>
      <c r="AI6" s="644"/>
      <c r="AJ6" s="644"/>
      <c r="AK6" s="645"/>
    </row>
    <row r="7" spans="1:37" x14ac:dyDescent="0.2">
      <c r="A7" s="627"/>
      <c r="B7" s="633"/>
      <c r="C7" s="634"/>
      <c r="D7" s="634"/>
      <c r="E7" s="630" t="s">
        <v>392</v>
      </c>
      <c r="F7" s="631"/>
      <c r="G7" s="631"/>
      <c r="H7" s="630" t="s">
        <v>352</v>
      </c>
      <c r="I7" s="631"/>
      <c r="J7" s="632"/>
      <c r="K7" s="635" t="s">
        <v>329</v>
      </c>
      <c r="L7" s="636"/>
      <c r="M7" s="637"/>
      <c r="N7" s="635" t="s">
        <v>393</v>
      </c>
      <c r="O7" s="636"/>
      <c r="P7" s="637"/>
      <c r="Q7" s="622" t="s">
        <v>394</v>
      </c>
      <c r="R7" s="623"/>
      <c r="S7" s="623"/>
      <c r="T7" s="616" t="s">
        <v>26</v>
      </c>
      <c r="U7" s="617"/>
      <c r="V7" s="617"/>
      <c r="W7" s="622" t="s">
        <v>395</v>
      </c>
      <c r="X7" s="623"/>
      <c r="Y7" s="623"/>
      <c r="Z7" s="616" t="s">
        <v>353</v>
      </c>
      <c r="AA7" s="617"/>
      <c r="AB7" s="617"/>
      <c r="AC7" s="616" t="s">
        <v>28</v>
      </c>
      <c r="AD7" s="617"/>
      <c r="AE7" s="617"/>
      <c r="AF7" s="616" t="s">
        <v>54</v>
      </c>
      <c r="AG7" s="617"/>
      <c r="AH7" s="620"/>
      <c r="AI7" s="646" t="s">
        <v>350</v>
      </c>
      <c r="AJ7" s="647"/>
      <c r="AK7" s="648"/>
    </row>
    <row r="8" spans="1:37" ht="16.5" thickBot="1" x14ac:dyDescent="0.3">
      <c r="A8" s="628"/>
      <c r="B8" s="51"/>
      <c r="C8" s="51"/>
      <c r="D8" s="399"/>
      <c r="E8" s="618" t="s">
        <v>25</v>
      </c>
      <c r="F8" s="619"/>
      <c r="G8" s="619"/>
      <c r="H8" s="618" t="s">
        <v>357</v>
      </c>
      <c r="I8" s="619"/>
      <c r="J8" s="621"/>
      <c r="K8" s="638"/>
      <c r="L8" s="639"/>
      <c r="M8" s="640"/>
      <c r="N8" s="638"/>
      <c r="O8" s="639"/>
      <c r="P8" s="640"/>
      <c r="Q8" s="624"/>
      <c r="R8" s="625"/>
      <c r="S8" s="625"/>
      <c r="T8" s="618" t="s">
        <v>27</v>
      </c>
      <c r="U8" s="619"/>
      <c r="V8" s="619"/>
      <c r="W8" s="624"/>
      <c r="X8" s="625"/>
      <c r="Y8" s="625"/>
      <c r="Z8" s="618" t="s">
        <v>354</v>
      </c>
      <c r="AA8" s="619"/>
      <c r="AB8" s="619"/>
      <c r="AC8" s="618" t="s">
        <v>35</v>
      </c>
      <c r="AD8" s="619"/>
      <c r="AE8" s="619"/>
      <c r="AF8" s="618"/>
      <c r="AG8" s="619"/>
      <c r="AH8" s="621"/>
      <c r="AI8" s="649" t="s">
        <v>390</v>
      </c>
      <c r="AJ8" s="650"/>
      <c r="AK8" s="651"/>
    </row>
    <row r="9" spans="1:37" ht="15" x14ac:dyDescent="0.2">
      <c r="A9" s="38"/>
      <c r="B9" s="112" t="s">
        <v>386</v>
      </c>
      <c r="C9" s="112" t="s">
        <v>387</v>
      </c>
      <c r="D9" s="112" t="s">
        <v>388</v>
      </c>
      <c r="E9" s="112" t="s">
        <v>386</v>
      </c>
      <c r="F9" s="112" t="s">
        <v>387</v>
      </c>
      <c r="G9" s="112" t="s">
        <v>388</v>
      </c>
      <c r="H9" s="112" t="s">
        <v>386</v>
      </c>
      <c r="I9" s="112" t="s">
        <v>387</v>
      </c>
      <c r="J9" s="112" t="s">
        <v>388</v>
      </c>
      <c r="K9" s="112" t="s">
        <v>386</v>
      </c>
      <c r="L9" s="112" t="s">
        <v>387</v>
      </c>
      <c r="M9" s="112" t="s">
        <v>388</v>
      </c>
      <c r="N9" s="112" t="s">
        <v>386</v>
      </c>
      <c r="O9" s="112" t="s">
        <v>387</v>
      </c>
      <c r="P9" s="112" t="s">
        <v>388</v>
      </c>
      <c r="Q9" s="112" t="s">
        <v>386</v>
      </c>
      <c r="R9" s="112" t="s">
        <v>387</v>
      </c>
      <c r="S9" s="112" t="s">
        <v>388</v>
      </c>
      <c r="T9" s="112" t="s">
        <v>386</v>
      </c>
      <c r="U9" s="112" t="s">
        <v>387</v>
      </c>
      <c r="V9" s="112" t="s">
        <v>388</v>
      </c>
      <c r="W9" s="112" t="s">
        <v>386</v>
      </c>
      <c r="X9" s="112" t="s">
        <v>387</v>
      </c>
      <c r="Y9" s="112" t="s">
        <v>388</v>
      </c>
      <c r="Z9" s="112" t="s">
        <v>386</v>
      </c>
      <c r="AA9" s="112" t="s">
        <v>387</v>
      </c>
      <c r="AB9" s="112" t="s">
        <v>388</v>
      </c>
      <c r="AC9" s="112" t="s">
        <v>386</v>
      </c>
      <c r="AD9" s="112" t="s">
        <v>387</v>
      </c>
      <c r="AE9" s="112" t="s">
        <v>388</v>
      </c>
      <c r="AF9" s="112" t="s">
        <v>386</v>
      </c>
      <c r="AG9" s="112" t="s">
        <v>387</v>
      </c>
      <c r="AH9" s="112" t="s">
        <v>388</v>
      </c>
      <c r="AI9" s="112" t="s">
        <v>386</v>
      </c>
      <c r="AJ9" s="400" t="s">
        <v>387</v>
      </c>
      <c r="AK9" s="400" t="s">
        <v>388</v>
      </c>
    </row>
    <row r="10" spans="1:37" x14ac:dyDescent="0.2">
      <c r="A10" s="107" t="s">
        <v>73</v>
      </c>
      <c r="B10" s="392">
        <v>16337</v>
      </c>
      <c r="C10" s="392">
        <v>15485</v>
      </c>
      <c r="D10" s="392">
        <v>15485</v>
      </c>
      <c r="E10" s="113"/>
      <c r="F10" s="113"/>
      <c r="G10" s="113"/>
      <c r="H10" s="113"/>
      <c r="I10" s="113"/>
      <c r="J10" s="113"/>
      <c r="K10" s="315">
        <v>9941</v>
      </c>
      <c r="L10" s="315">
        <v>9089</v>
      </c>
      <c r="M10" s="315">
        <v>9089</v>
      </c>
      <c r="N10" s="113"/>
      <c r="O10" s="113"/>
      <c r="P10" s="113"/>
      <c r="Q10" s="401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315">
        <v>6396</v>
      </c>
      <c r="AG10" s="315">
        <v>6396</v>
      </c>
      <c r="AH10" s="315">
        <v>6396</v>
      </c>
      <c r="AI10" s="315"/>
      <c r="AJ10" s="405"/>
      <c r="AK10" s="405"/>
    </row>
    <row r="11" spans="1:37" s="5" customFormat="1" x14ac:dyDescent="0.2">
      <c r="A11" s="108" t="s">
        <v>74</v>
      </c>
      <c r="B11" s="393">
        <v>44</v>
      </c>
      <c r="C11" s="393">
        <v>0</v>
      </c>
      <c r="D11" s="393">
        <v>0</v>
      </c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402"/>
      <c r="R11" s="114"/>
      <c r="S11" s="114"/>
      <c r="T11" s="316">
        <v>44</v>
      </c>
      <c r="U11" s="316">
        <v>0</v>
      </c>
      <c r="V11" s="316">
        <v>0</v>
      </c>
      <c r="W11" s="316"/>
      <c r="X11" s="316"/>
      <c r="Y11" s="316"/>
      <c r="Z11" s="114"/>
      <c r="AA11" s="114"/>
      <c r="AB11" s="114"/>
      <c r="AC11" s="114"/>
      <c r="AD11" s="114"/>
      <c r="AE11" s="114"/>
      <c r="AF11" s="114"/>
      <c r="AG11" s="114"/>
      <c r="AH11" s="114"/>
      <c r="AI11" s="315"/>
      <c r="AJ11" s="405"/>
      <c r="AK11" s="405"/>
    </row>
    <row r="12" spans="1:37" ht="17.25" customHeight="1" x14ac:dyDescent="0.2">
      <c r="A12" s="107" t="s">
        <v>75</v>
      </c>
      <c r="B12" s="392">
        <v>0</v>
      </c>
      <c r="C12" s="392">
        <v>0</v>
      </c>
      <c r="D12" s="392">
        <v>0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401"/>
      <c r="R12" s="113"/>
      <c r="S12" s="113"/>
      <c r="T12" s="315"/>
      <c r="U12" s="315"/>
      <c r="V12" s="315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315"/>
      <c r="AJ12" s="405"/>
      <c r="AK12" s="405"/>
    </row>
    <row r="13" spans="1:37" ht="22.5" customHeight="1" x14ac:dyDescent="0.2">
      <c r="A13" s="109" t="s">
        <v>76</v>
      </c>
      <c r="B13" s="394">
        <v>0</v>
      </c>
      <c r="C13" s="394">
        <v>15499</v>
      </c>
      <c r="D13" s="394">
        <v>15499</v>
      </c>
      <c r="E13" s="324"/>
      <c r="F13" s="324"/>
      <c r="G13" s="324"/>
      <c r="H13" s="324">
        <v>0</v>
      </c>
      <c r="I13" s="324">
        <v>15000</v>
      </c>
      <c r="J13" s="324">
        <v>15000</v>
      </c>
      <c r="K13" s="115"/>
      <c r="L13" s="115"/>
      <c r="M13" s="115"/>
      <c r="N13" s="115"/>
      <c r="O13" s="115"/>
      <c r="P13" s="115"/>
      <c r="Q13" s="403"/>
      <c r="R13" s="115"/>
      <c r="S13" s="115"/>
      <c r="T13" s="324">
        <v>0</v>
      </c>
      <c r="U13" s="324">
        <v>173</v>
      </c>
      <c r="V13" s="324">
        <v>173</v>
      </c>
      <c r="W13" s="324">
        <v>0</v>
      </c>
      <c r="X13" s="324">
        <v>326</v>
      </c>
      <c r="Y13" s="324">
        <v>326</v>
      </c>
      <c r="Z13" s="324"/>
      <c r="AA13" s="324"/>
      <c r="AB13" s="324"/>
      <c r="AC13" s="115"/>
      <c r="AD13" s="115"/>
      <c r="AE13" s="115"/>
      <c r="AF13" s="115"/>
      <c r="AG13" s="115"/>
      <c r="AH13" s="115"/>
      <c r="AI13" s="315"/>
      <c r="AJ13" s="405"/>
      <c r="AK13" s="405"/>
    </row>
    <row r="14" spans="1:37" ht="19.5" customHeight="1" x14ac:dyDescent="0.2">
      <c r="A14" s="262" t="s">
        <v>351</v>
      </c>
      <c r="B14" s="394">
        <v>2695</v>
      </c>
      <c r="C14" s="394">
        <v>5912</v>
      </c>
      <c r="D14" s="394">
        <v>5912</v>
      </c>
      <c r="E14" s="115"/>
      <c r="F14" s="115"/>
      <c r="G14" s="115"/>
      <c r="H14" s="324"/>
      <c r="I14" s="324"/>
      <c r="J14" s="324"/>
      <c r="K14" s="115"/>
      <c r="L14" s="115"/>
      <c r="M14" s="115"/>
      <c r="N14" s="115"/>
      <c r="O14" s="115"/>
      <c r="P14" s="115"/>
      <c r="Q14" s="403"/>
      <c r="R14" s="115"/>
      <c r="S14" s="115"/>
      <c r="T14" s="115"/>
      <c r="U14" s="115"/>
      <c r="V14" s="115"/>
      <c r="W14" s="324">
        <v>2695</v>
      </c>
      <c r="X14" s="324">
        <v>5912</v>
      </c>
      <c r="Y14" s="324">
        <v>5912</v>
      </c>
      <c r="Z14" s="324"/>
      <c r="AA14" s="324"/>
      <c r="AB14" s="324"/>
      <c r="AC14" s="115"/>
      <c r="AD14" s="115"/>
      <c r="AE14" s="115"/>
      <c r="AF14" s="115"/>
      <c r="AG14" s="115"/>
      <c r="AH14" s="115"/>
      <c r="AI14" s="315"/>
      <c r="AJ14" s="405"/>
      <c r="AK14" s="405"/>
    </row>
    <row r="15" spans="1:37" ht="18" customHeight="1" x14ac:dyDescent="0.2">
      <c r="A15" s="262" t="s">
        <v>391</v>
      </c>
      <c r="B15" s="394">
        <v>0</v>
      </c>
      <c r="C15" s="394">
        <v>0</v>
      </c>
      <c r="D15" s="394">
        <v>0</v>
      </c>
      <c r="E15" s="324"/>
      <c r="F15" s="324"/>
      <c r="G15" s="324"/>
      <c r="H15" s="324"/>
      <c r="I15" s="324"/>
      <c r="J15" s="324"/>
      <c r="K15" s="324"/>
      <c r="L15" s="324"/>
      <c r="M15" s="324"/>
      <c r="N15" s="115"/>
      <c r="O15" s="115"/>
      <c r="P15" s="115"/>
      <c r="Q15" s="403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315"/>
      <c r="AJ15" s="405"/>
      <c r="AK15" s="405"/>
    </row>
    <row r="16" spans="1:37" x14ac:dyDescent="0.2">
      <c r="A16" s="107" t="s">
        <v>77</v>
      </c>
      <c r="B16" s="392">
        <v>150</v>
      </c>
      <c r="C16" s="392">
        <v>282</v>
      </c>
      <c r="D16" s="392">
        <v>282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401"/>
      <c r="R16" s="113"/>
      <c r="S16" s="113"/>
      <c r="T16" s="113"/>
      <c r="U16" s="113"/>
      <c r="V16" s="113"/>
      <c r="W16" s="315">
        <v>150</v>
      </c>
      <c r="X16" s="315">
        <v>282</v>
      </c>
      <c r="Y16" s="315">
        <v>282</v>
      </c>
      <c r="Z16" s="315"/>
      <c r="AA16" s="315"/>
      <c r="AB16" s="315"/>
      <c r="AC16" s="113"/>
      <c r="AD16" s="113"/>
      <c r="AE16" s="113"/>
      <c r="AF16" s="113"/>
      <c r="AG16" s="113"/>
      <c r="AH16" s="113"/>
      <c r="AI16" s="315"/>
      <c r="AJ16" s="405"/>
      <c r="AK16" s="405"/>
    </row>
    <row r="17" spans="1:37" x14ac:dyDescent="0.2">
      <c r="A17" s="263" t="s">
        <v>359</v>
      </c>
      <c r="B17" s="392"/>
      <c r="C17" s="392">
        <v>0</v>
      </c>
      <c r="D17" s="392">
        <v>0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401"/>
      <c r="R17" s="113"/>
      <c r="S17" s="113"/>
      <c r="T17" s="315"/>
      <c r="U17" s="315"/>
      <c r="V17" s="315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5"/>
      <c r="AH17" s="115"/>
      <c r="AI17" s="324"/>
      <c r="AJ17" s="405"/>
      <c r="AK17" s="405"/>
    </row>
    <row r="18" spans="1:37" x14ac:dyDescent="0.2">
      <c r="A18" s="107" t="s">
        <v>78</v>
      </c>
      <c r="B18" s="392">
        <v>21272</v>
      </c>
      <c r="C18" s="392">
        <v>8715</v>
      </c>
      <c r="D18" s="392">
        <v>8715</v>
      </c>
      <c r="E18" s="113"/>
      <c r="F18" s="113"/>
      <c r="G18" s="113"/>
      <c r="H18" s="315">
        <v>15000</v>
      </c>
      <c r="I18" s="315">
        <v>0</v>
      </c>
      <c r="J18" s="315">
        <v>0</v>
      </c>
      <c r="K18" s="113"/>
      <c r="L18" s="113"/>
      <c r="M18" s="113"/>
      <c r="N18" s="315">
        <v>6272</v>
      </c>
      <c r="O18" s="315">
        <v>6272</v>
      </c>
      <c r="P18" s="315">
        <v>6272</v>
      </c>
      <c r="Q18" s="401"/>
      <c r="R18" s="113"/>
      <c r="S18" s="113"/>
      <c r="T18" s="315">
        <v>0</v>
      </c>
      <c r="U18" s="315">
        <v>2443</v>
      </c>
      <c r="V18" s="315">
        <v>2443</v>
      </c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5"/>
      <c r="AH18" s="115"/>
      <c r="AI18" s="324"/>
      <c r="AJ18" s="405"/>
      <c r="AK18" s="405"/>
    </row>
    <row r="19" spans="1:37" x14ac:dyDescent="0.2">
      <c r="A19" s="207" t="s">
        <v>132</v>
      </c>
      <c r="B19" s="395">
        <v>25703</v>
      </c>
      <c r="C19" s="395">
        <v>28013</v>
      </c>
      <c r="D19" s="395">
        <v>28013</v>
      </c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95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>
        <v>25703</v>
      </c>
      <c r="AD19" s="321">
        <v>27207</v>
      </c>
      <c r="AE19" s="321">
        <v>27207</v>
      </c>
      <c r="AF19" s="321"/>
      <c r="AG19" s="321"/>
      <c r="AH19" s="321"/>
      <c r="AI19" s="324">
        <v>0</v>
      </c>
      <c r="AJ19" s="405">
        <v>806</v>
      </c>
      <c r="AK19" s="405">
        <v>806</v>
      </c>
    </row>
    <row r="20" spans="1:37" x14ac:dyDescent="0.2">
      <c r="A20" s="127" t="s">
        <v>98</v>
      </c>
      <c r="B20" s="396"/>
      <c r="C20" s="396"/>
      <c r="D20" s="396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96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15"/>
      <c r="AJ20" s="405"/>
      <c r="AK20" s="405"/>
    </row>
    <row r="21" spans="1:37" x14ac:dyDescent="0.2">
      <c r="A21" s="127" t="s">
        <v>133</v>
      </c>
      <c r="B21" s="396"/>
      <c r="C21" s="396"/>
      <c r="D21" s="396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96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15"/>
      <c r="AJ21" s="405"/>
      <c r="AK21" s="405"/>
    </row>
    <row r="22" spans="1:37" x14ac:dyDescent="0.2">
      <c r="A22" s="244" t="s">
        <v>356</v>
      </c>
      <c r="B22" s="396"/>
      <c r="C22" s="396"/>
      <c r="D22" s="396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96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15"/>
      <c r="AJ22" s="405"/>
      <c r="AK22" s="405"/>
    </row>
    <row r="23" spans="1:37" x14ac:dyDescent="0.2">
      <c r="A23" s="244" t="s">
        <v>358</v>
      </c>
      <c r="B23" s="396"/>
      <c r="C23" s="396"/>
      <c r="D23" s="396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96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15"/>
      <c r="AJ23" s="405"/>
      <c r="AK23" s="405"/>
    </row>
    <row r="24" spans="1:37" ht="13.5" thickBot="1" x14ac:dyDescent="0.25">
      <c r="A24" s="116" t="s">
        <v>134</v>
      </c>
      <c r="B24" s="398">
        <v>19500</v>
      </c>
      <c r="C24" s="398">
        <v>21965</v>
      </c>
      <c r="D24" s="398">
        <v>21871</v>
      </c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404">
        <v>19500</v>
      </c>
      <c r="R24" s="117">
        <v>21965</v>
      </c>
      <c r="S24" s="117">
        <v>21871</v>
      </c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325"/>
      <c r="AJ24" s="323"/>
      <c r="AK24" s="406"/>
    </row>
    <row r="25" spans="1:37" s="12" customFormat="1" ht="13.5" thickBot="1" x14ac:dyDescent="0.25">
      <c r="A25" s="110" t="s">
        <v>1</v>
      </c>
      <c r="B25" s="397">
        <f>SUM(B10:B24)</f>
        <v>85701</v>
      </c>
      <c r="C25" s="397">
        <f t="shared" ref="C25:AK25" si="0">SUM(C10:C24)</f>
        <v>95871</v>
      </c>
      <c r="D25" s="397">
        <f t="shared" si="0"/>
        <v>95777</v>
      </c>
      <c r="E25" s="397">
        <f t="shared" si="0"/>
        <v>0</v>
      </c>
      <c r="F25" s="397">
        <f t="shared" si="0"/>
        <v>0</v>
      </c>
      <c r="G25" s="397">
        <f t="shared" si="0"/>
        <v>0</v>
      </c>
      <c r="H25" s="397">
        <f t="shared" si="0"/>
        <v>15000</v>
      </c>
      <c r="I25" s="397">
        <f t="shared" si="0"/>
        <v>15000</v>
      </c>
      <c r="J25" s="397">
        <f t="shared" si="0"/>
        <v>15000</v>
      </c>
      <c r="K25" s="397">
        <f t="shared" si="0"/>
        <v>9941</v>
      </c>
      <c r="L25" s="397">
        <f t="shared" si="0"/>
        <v>9089</v>
      </c>
      <c r="M25" s="397">
        <f t="shared" si="0"/>
        <v>9089</v>
      </c>
      <c r="N25" s="397">
        <f t="shared" si="0"/>
        <v>6272</v>
      </c>
      <c r="O25" s="397">
        <f t="shared" si="0"/>
        <v>6272</v>
      </c>
      <c r="P25" s="397">
        <f t="shared" si="0"/>
        <v>6272</v>
      </c>
      <c r="Q25" s="397">
        <f t="shared" si="0"/>
        <v>19500</v>
      </c>
      <c r="R25" s="397">
        <f t="shared" si="0"/>
        <v>21965</v>
      </c>
      <c r="S25" s="397">
        <f t="shared" si="0"/>
        <v>21871</v>
      </c>
      <c r="T25" s="397">
        <f t="shared" si="0"/>
        <v>44</v>
      </c>
      <c r="U25" s="397">
        <f t="shared" si="0"/>
        <v>2616</v>
      </c>
      <c r="V25" s="397">
        <f t="shared" si="0"/>
        <v>2616</v>
      </c>
      <c r="W25" s="397">
        <f t="shared" si="0"/>
        <v>2845</v>
      </c>
      <c r="X25" s="397">
        <f t="shared" si="0"/>
        <v>6520</v>
      </c>
      <c r="Y25" s="397">
        <f t="shared" si="0"/>
        <v>6520</v>
      </c>
      <c r="Z25" s="397">
        <f t="shared" si="0"/>
        <v>0</v>
      </c>
      <c r="AA25" s="397">
        <f t="shared" si="0"/>
        <v>0</v>
      </c>
      <c r="AB25" s="397">
        <f t="shared" si="0"/>
        <v>0</v>
      </c>
      <c r="AC25" s="397">
        <f t="shared" si="0"/>
        <v>25703</v>
      </c>
      <c r="AD25" s="397">
        <f t="shared" si="0"/>
        <v>27207</v>
      </c>
      <c r="AE25" s="397">
        <f t="shared" si="0"/>
        <v>27207</v>
      </c>
      <c r="AF25" s="397">
        <f t="shared" si="0"/>
        <v>6396</v>
      </c>
      <c r="AG25" s="397">
        <f t="shared" si="0"/>
        <v>6396</v>
      </c>
      <c r="AH25" s="397">
        <f t="shared" si="0"/>
        <v>6396</v>
      </c>
      <c r="AI25" s="397">
        <f t="shared" si="0"/>
        <v>0</v>
      </c>
      <c r="AJ25" s="397">
        <f t="shared" si="0"/>
        <v>806</v>
      </c>
      <c r="AK25" s="397">
        <f t="shared" si="0"/>
        <v>806</v>
      </c>
    </row>
    <row r="26" spans="1:37" ht="1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27"/>
    </row>
    <row r="27" spans="1:37" ht="1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27"/>
    </row>
    <row r="28" spans="1:37" ht="1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27"/>
    </row>
    <row r="29" spans="1:37" ht="1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27"/>
    </row>
    <row r="30" spans="1:37" ht="1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27"/>
    </row>
  </sheetData>
  <mergeCells count="26">
    <mergeCell ref="A6:A8"/>
    <mergeCell ref="A2:AF2"/>
    <mergeCell ref="A4:AF4"/>
    <mergeCell ref="A5:AF5"/>
    <mergeCell ref="B6:D7"/>
    <mergeCell ref="E7:G7"/>
    <mergeCell ref="E8:G8"/>
    <mergeCell ref="H7:J7"/>
    <mergeCell ref="H8:J8"/>
    <mergeCell ref="K7:M8"/>
    <mergeCell ref="N7:P8"/>
    <mergeCell ref="E6:P6"/>
    <mergeCell ref="Q6:AK6"/>
    <mergeCell ref="AI7:AK7"/>
    <mergeCell ref="AI8:AK8"/>
    <mergeCell ref="AH4:AJ4"/>
    <mergeCell ref="AC7:AE7"/>
    <mergeCell ref="AC8:AE8"/>
    <mergeCell ref="AF7:AH7"/>
    <mergeCell ref="AF8:AH8"/>
    <mergeCell ref="Q7:S8"/>
    <mergeCell ref="T7:V7"/>
    <mergeCell ref="T8:V8"/>
    <mergeCell ref="W7:Y8"/>
    <mergeCell ref="Z7:AB7"/>
    <mergeCell ref="Z8:AB8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0"/>
  <sheetViews>
    <sheetView workbookViewId="0">
      <selection activeCell="J31" sqref="J31"/>
    </sheetView>
  </sheetViews>
  <sheetFormatPr defaultRowHeight="12.75" x14ac:dyDescent="0.2"/>
  <cols>
    <col min="2" max="2" width="10.28515625" customWidth="1"/>
    <col min="3" max="3" width="6.85546875" customWidth="1"/>
    <col min="4" max="4" width="6.140625" customWidth="1"/>
    <col min="5" max="5" width="6.5703125" customWidth="1"/>
    <col min="6" max="6" width="5.7109375" customWidth="1"/>
    <col min="7" max="7" width="5.5703125" customWidth="1"/>
    <col min="8" max="8" width="6.5703125" customWidth="1"/>
    <col min="9" max="9" width="4.5703125" customWidth="1"/>
    <col min="10" max="12" width="5.42578125" customWidth="1"/>
    <col min="13" max="13" width="6.85546875" customWidth="1"/>
    <col min="14" max="14" width="6.7109375" customWidth="1"/>
  </cols>
  <sheetData>
    <row r="1" spans="1:14" x14ac:dyDescent="0.2">
      <c r="A1" s="609" t="s">
        <v>287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3" spans="1:14" x14ac:dyDescent="0.2">
      <c r="A3" s="609" t="s">
        <v>433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</row>
    <row r="4" spans="1:14" x14ac:dyDescent="0.2">
      <c r="A4" s="609" t="s">
        <v>269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</row>
    <row r="6" spans="1:14" ht="13.5" thickBot="1" x14ac:dyDescent="0.25">
      <c r="L6" s="658" t="s">
        <v>396</v>
      </c>
      <c r="M6" s="658"/>
      <c r="N6" s="658"/>
    </row>
    <row r="7" spans="1:14" ht="13.5" thickBot="1" x14ac:dyDescent="0.25">
      <c r="A7" s="226" t="s">
        <v>32</v>
      </c>
      <c r="B7" s="240"/>
      <c r="C7" s="669" t="s">
        <v>270</v>
      </c>
      <c r="D7" s="670"/>
      <c r="E7" s="676"/>
      <c r="F7" s="669" t="s">
        <v>271</v>
      </c>
      <c r="G7" s="670"/>
      <c r="H7" s="676"/>
      <c r="I7" s="669" t="s">
        <v>272</v>
      </c>
      <c r="J7" s="670"/>
      <c r="K7" s="676"/>
      <c r="L7" s="669" t="s">
        <v>7</v>
      </c>
      <c r="M7" s="676"/>
      <c r="N7" s="407"/>
    </row>
    <row r="8" spans="1:14" ht="13.5" thickBot="1" x14ac:dyDescent="0.25">
      <c r="A8" s="241"/>
      <c r="B8" s="175"/>
      <c r="C8" s="165" t="s">
        <v>304</v>
      </c>
      <c r="D8" s="165" t="s">
        <v>305</v>
      </c>
      <c r="E8" s="165" t="s">
        <v>306</v>
      </c>
      <c r="F8" s="158" t="s">
        <v>304</v>
      </c>
      <c r="G8" s="231" t="s">
        <v>305</v>
      </c>
      <c r="H8" s="232" t="s">
        <v>306</v>
      </c>
      <c r="I8" s="158" t="s">
        <v>304</v>
      </c>
      <c r="J8" s="231" t="s">
        <v>305</v>
      </c>
      <c r="K8" s="232" t="s">
        <v>306</v>
      </c>
      <c r="L8" s="165" t="s">
        <v>304</v>
      </c>
      <c r="M8" s="232" t="s">
        <v>305</v>
      </c>
      <c r="N8" s="320" t="s">
        <v>306</v>
      </c>
    </row>
    <row r="9" spans="1:14" ht="13.5" thickBot="1" x14ac:dyDescent="0.25">
      <c r="A9" s="242" t="s">
        <v>6</v>
      </c>
      <c r="B9" s="243"/>
      <c r="C9" s="517">
        <v>9883</v>
      </c>
      <c r="D9" s="517">
        <v>9877</v>
      </c>
      <c r="E9" s="518">
        <v>9826</v>
      </c>
      <c r="F9" s="517">
        <v>380</v>
      </c>
      <c r="G9" s="517">
        <v>380</v>
      </c>
      <c r="H9" s="518">
        <v>380</v>
      </c>
      <c r="I9" s="519"/>
      <c r="J9" s="519"/>
      <c r="K9" s="517"/>
      <c r="L9" s="517">
        <f>SUM(C9,F9,I9)</f>
        <v>10263</v>
      </c>
      <c r="M9" s="518">
        <f>SUM(D9,G9,J9)</f>
        <v>10257</v>
      </c>
      <c r="N9" s="517">
        <f>SUM(E9,H9,K9)</f>
        <v>10206</v>
      </c>
    </row>
    <row r="10" spans="1:14" ht="13.5" thickBot="1" x14ac:dyDescent="0.25">
      <c r="A10" s="244" t="s">
        <v>273</v>
      </c>
      <c r="B10" s="245"/>
      <c r="C10" s="392">
        <v>1947</v>
      </c>
      <c r="D10" s="392">
        <v>1953</v>
      </c>
      <c r="E10" s="461">
        <v>1953</v>
      </c>
      <c r="F10" s="392">
        <v>103</v>
      </c>
      <c r="G10" s="392">
        <v>103</v>
      </c>
      <c r="H10" s="461">
        <v>103</v>
      </c>
      <c r="I10" s="520"/>
      <c r="J10" s="520"/>
      <c r="K10" s="392"/>
      <c r="L10" s="517">
        <f t="shared" ref="L10:L12" si="0">SUM(C10,F10,I10)</f>
        <v>2050</v>
      </c>
      <c r="M10" s="518">
        <f t="shared" ref="M10:M12" si="1">SUM(D10,G10,J10)</f>
        <v>2056</v>
      </c>
      <c r="N10" s="517">
        <f t="shared" ref="N10:N12" si="2">SUM(E10,H10,K10)</f>
        <v>2056</v>
      </c>
    </row>
    <row r="11" spans="1:14" ht="13.5" thickBot="1" x14ac:dyDescent="0.25">
      <c r="A11" s="246" t="s">
        <v>8</v>
      </c>
      <c r="B11" s="247"/>
      <c r="C11" s="393">
        <v>5295</v>
      </c>
      <c r="D11" s="393">
        <v>5295</v>
      </c>
      <c r="E11" s="467">
        <v>4141</v>
      </c>
      <c r="F11" s="393">
        <v>0</v>
      </c>
      <c r="G11" s="393"/>
      <c r="H11" s="467"/>
      <c r="I11" s="521"/>
      <c r="J11" s="521"/>
      <c r="K11" s="393"/>
      <c r="L11" s="517">
        <f t="shared" si="0"/>
        <v>5295</v>
      </c>
      <c r="M11" s="518">
        <f t="shared" si="1"/>
        <v>5295</v>
      </c>
      <c r="N11" s="517">
        <f t="shared" si="2"/>
        <v>4141</v>
      </c>
    </row>
    <row r="12" spans="1:14" ht="13.5" thickBot="1" x14ac:dyDescent="0.25">
      <c r="A12" s="455" t="s">
        <v>379</v>
      </c>
      <c r="B12" s="456"/>
      <c r="C12" s="482">
        <v>0</v>
      </c>
      <c r="D12" s="482"/>
      <c r="E12" s="522"/>
      <c r="F12" s="482">
        <v>0</v>
      </c>
      <c r="G12" s="482"/>
      <c r="H12" s="522"/>
      <c r="I12" s="523"/>
      <c r="J12" s="523"/>
      <c r="K12" s="482"/>
      <c r="L12" s="517">
        <f t="shared" si="0"/>
        <v>0</v>
      </c>
      <c r="M12" s="518">
        <f t="shared" si="1"/>
        <v>0</v>
      </c>
      <c r="N12" s="494">
        <f t="shared" si="2"/>
        <v>0</v>
      </c>
    </row>
    <row r="13" spans="1:14" ht="13.5" thickBot="1" x14ac:dyDescent="0.25">
      <c r="A13" s="132" t="s">
        <v>274</v>
      </c>
      <c r="B13" s="134"/>
      <c r="C13" s="397">
        <f>SUM(C9:C12)</f>
        <v>17125</v>
      </c>
      <c r="D13" s="397">
        <f t="shared" ref="D13:N13" si="3">SUM(D9:D12)</f>
        <v>17125</v>
      </c>
      <c r="E13" s="397">
        <f t="shared" si="3"/>
        <v>15920</v>
      </c>
      <c r="F13" s="397">
        <f t="shared" si="3"/>
        <v>483</v>
      </c>
      <c r="G13" s="397">
        <f t="shared" si="3"/>
        <v>483</v>
      </c>
      <c r="H13" s="397">
        <f t="shared" si="3"/>
        <v>483</v>
      </c>
      <c r="I13" s="397">
        <f t="shared" si="3"/>
        <v>0</v>
      </c>
      <c r="J13" s="397">
        <f t="shared" si="3"/>
        <v>0</v>
      </c>
      <c r="K13" s="397">
        <f t="shared" si="3"/>
        <v>0</v>
      </c>
      <c r="L13" s="397">
        <f t="shared" si="3"/>
        <v>17608</v>
      </c>
      <c r="M13" s="397">
        <f t="shared" si="3"/>
        <v>17608</v>
      </c>
      <c r="N13" s="397">
        <f t="shared" si="3"/>
        <v>16403</v>
      </c>
    </row>
    <row r="14" spans="1:14" ht="13.5" thickBot="1" x14ac:dyDescent="0.25">
      <c r="A14" s="249"/>
      <c r="B14" s="248"/>
      <c r="C14" s="463"/>
      <c r="D14" s="463"/>
      <c r="E14" s="464"/>
      <c r="F14" s="463"/>
      <c r="G14" s="463"/>
      <c r="H14" s="464"/>
      <c r="I14" s="524"/>
      <c r="J14" s="524"/>
      <c r="K14" s="463"/>
      <c r="L14" s="463"/>
      <c r="M14" s="464"/>
      <c r="N14" s="495"/>
    </row>
    <row r="15" spans="1:14" ht="13.5" thickBot="1" x14ac:dyDescent="0.25">
      <c r="A15" s="132" t="s">
        <v>380</v>
      </c>
      <c r="B15" s="456"/>
      <c r="C15" s="397"/>
      <c r="D15" s="397"/>
      <c r="E15" s="525"/>
      <c r="F15" s="397"/>
      <c r="G15" s="397"/>
      <c r="H15" s="525"/>
      <c r="I15" s="526"/>
      <c r="J15" s="526"/>
      <c r="K15" s="397"/>
      <c r="L15" s="397"/>
      <c r="M15" s="525"/>
      <c r="N15" s="444"/>
    </row>
    <row r="16" spans="1:14" ht="13.5" thickBot="1" x14ac:dyDescent="0.25">
      <c r="A16" s="420" t="s">
        <v>431</v>
      </c>
      <c r="B16" s="250"/>
      <c r="C16" s="394">
        <v>17125</v>
      </c>
      <c r="D16" s="394">
        <v>17125</v>
      </c>
      <c r="E16" s="465">
        <v>15974</v>
      </c>
      <c r="F16" s="394">
        <v>329</v>
      </c>
      <c r="G16" s="394">
        <v>329</v>
      </c>
      <c r="H16" s="465">
        <v>329</v>
      </c>
      <c r="I16" s="527"/>
      <c r="J16" s="527"/>
      <c r="K16" s="394"/>
      <c r="L16" s="517">
        <f t="shared" ref="L16:L18" si="4">SUM(C16,F16,I16)</f>
        <v>17454</v>
      </c>
      <c r="M16" s="518">
        <f t="shared" ref="M16:M18" si="5">SUM(D16,G16,J16)</f>
        <v>17454</v>
      </c>
      <c r="N16" s="517">
        <f t="shared" ref="N16:N18" si="6">SUM(E16,H16,K16)</f>
        <v>16303</v>
      </c>
    </row>
    <row r="17" spans="1:14" ht="13.5" thickBot="1" x14ac:dyDescent="0.25">
      <c r="A17" s="244" t="s">
        <v>276</v>
      </c>
      <c r="B17" s="245"/>
      <c r="C17" s="392"/>
      <c r="D17" s="392"/>
      <c r="E17" s="461"/>
      <c r="F17" s="392">
        <v>137</v>
      </c>
      <c r="G17" s="392">
        <v>137</v>
      </c>
      <c r="H17" s="461">
        <v>137</v>
      </c>
      <c r="I17" s="520"/>
      <c r="J17" s="520"/>
      <c r="K17" s="392"/>
      <c r="L17" s="517">
        <f t="shared" si="4"/>
        <v>137</v>
      </c>
      <c r="M17" s="518">
        <f t="shared" si="5"/>
        <v>137</v>
      </c>
      <c r="N17" s="494">
        <f t="shared" si="6"/>
        <v>137</v>
      </c>
    </row>
    <row r="18" spans="1:14" ht="13.5" thickBot="1" x14ac:dyDescent="0.25">
      <c r="A18" s="246" t="s">
        <v>329</v>
      </c>
      <c r="B18" s="247"/>
      <c r="C18" s="393"/>
      <c r="D18" s="393"/>
      <c r="E18" s="467"/>
      <c r="F18" s="393">
        <v>17</v>
      </c>
      <c r="G18" s="393">
        <v>17</v>
      </c>
      <c r="H18" s="467">
        <v>17</v>
      </c>
      <c r="I18" s="521"/>
      <c r="J18" s="521"/>
      <c r="K18" s="393"/>
      <c r="L18" s="517">
        <f t="shared" si="4"/>
        <v>17</v>
      </c>
      <c r="M18" s="518">
        <f t="shared" si="5"/>
        <v>17</v>
      </c>
      <c r="N18" s="494">
        <f t="shared" si="6"/>
        <v>17</v>
      </c>
    </row>
    <row r="19" spans="1:14" ht="13.5" thickBot="1" x14ac:dyDescent="0.25">
      <c r="A19" s="132" t="s">
        <v>277</v>
      </c>
      <c r="B19" s="134"/>
      <c r="C19" s="397">
        <f>SUM(C16:C18)</f>
        <v>17125</v>
      </c>
      <c r="D19" s="397">
        <f t="shared" ref="D19:N19" si="7">SUM(D16:D18)</f>
        <v>17125</v>
      </c>
      <c r="E19" s="397">
        <f t="shared" si="7"/>
        <v>15974</v>
      </c>
      <c r="F19" s="397">
        <f t="shared" si="7"/>
        <v>483</v>
      </c>
      <c r="G19" s="397">
        <f t="shared" si="7"/>
        <v>483</v>
      </c>
      <c r="H19" s="397">
        <f t="shared" si="7"/>
        <v>483</v>
      </c>
      <c r="I19" s="397">
        <f t="shared" si="7"/>
        <v>0</v>
      </c>
      <c r="J19" s="397">
        <f t="shared" si="7"/>
        <v>0</v>
      </c>
      <c r="K19" s="397">
        <f t="shared" si="7"/>
        <v>0</v>
      </c>
      <c r="L19" s="397">
        <f t="shared" si="7"/>
        <v>17608</v>
      </c>
      <c r="M19" s="397">
        <f t="shared" si="7"/>
        <v>17608</v>
      </c>
      <c r="N19" s="397">
        <f t="shared" si="7"/>
        <v>16457</v>
      </c>
    </row>
    <row r="20" spans="1:14" x14ac:dyDescent="0.2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</row>
  </sheetData>
  <mergeCells count="8">
    <mergeCell ref="C7:E7"/>
    <mergeCell ref="F7:H7"/>
    <mergeCell ref="I7:K7"/>
    <mergeCell ref="L7:M7"/>
    <mergeCell ref="A1:N1"/>
    <mergeCell ref="A3:N3"/>
    <mergeCell ref="A4:N4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5"/>
  <sheetViews>
    <sheetView workbookViewId="0">
      <selection activeCell="I18" sqref="I18"/>
    </sheetView>
  </sheetViews>
  <sheetFormatPr defaultRowHeight="12.75" x14ac:dyDescent="0.2"/>
  <cols>
    <col min="4" max="4" width="4.85546875" customWidth="1"/>
    <col min="5" max="5" width="8.7109375" customWidth="1"/>
    <col min="7" max="7" width="7.5703125" customWidth="1"/>
    <col min="8" max="8" width="6.5703125" customWidth="1"/>
    <col min="12" max="12" width="10.42578125" customWidth="1"/>
    <col min="14" max="14" width="9.5703125" customWidth="1"/>
  </cols>
  <sheetData>
    <row r="1" spans="1:14" x14ac:dyDescent="0.2">
      <c r="A1" s="609" t="s">
        <v>288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3" spans="1:14" x14ac:dyDescent="0.2">
      <c r="A3" s="609" t="s">
        <v>434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</row>
    <row r="4" spans="1:14" x14ac:dyDescent="0.2">
      <c r="A4" s="609" t="s">
        <v>278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</row>
    <row r="6" spans="1:14" ht="13.5" thickBot="1" x14ac:dyDescent="0.25">
      <c r="L6" s="658" t="s">
        <v>396</v>
      </c>
      <c r="M6" s="658"/>
      <c r="N6" s="658"/>
    </row>
    <row r="7" spans="1:14" ht="13.5" thickBot="1" x14ac:dyDescent="0.25">
      <c r="A7" s="253"/>
      <c r="B7" s="75"/>
      <c r="C7" s="29"/>
      <c r="D7" s="29" t="s">
        <v>14</v>
      </c>
      <c r="E7" s="75"/>
      <c r="F7" s="75"/>
      <c r="G7" s="176"/>
      <c r="H7" s="253"/>
      <c r="I7" s="75"/>
      <c r="J7" s="75"/>
      <c r="K7" s="29" t="s">
        <v>15</v>
      </c>
      <c r="L7" s="75"/>
      <c r="M7" s="75"/>
      <c r="N7" s="176"/>
    </row>
    <row r="8" spans="1:14" ht="13.5" thickBot="1" x14ac:dyDescent="0.25">
      <c r="A8" s="253"/>
      <c r="B8" s="29" t="s">
        <v>0</v>
      </c>
      <c r="C8" s="75"/>
      <c r="D8" s="176"/>
      <c r="E8" s="165" t="s">
        <v>304</v>
      </c>
      <c r="F8" s="165" t="s">
        <v>305</v>
      </c>
      <c r="G8" s="30" t="s">
        <v>306</v>
      </c>
      <c r="H8" s="253"/>
      <c r="I8" s="29" t="s">
        <v>0</v>
      </c>
      <c r="J8" s="75"/>
      <c r="K8" s="176"/>
      <c r="L8" s="165" t="s">
        <v>304</v>
      </c>
      <c r="M8" s="165" t="s">
        <v>305</v>
      </c>
      <c r="N8" s="30" t="s">
        <v>306</v>
      </c>
    </row>
    <row r="9" spans="1:14" x14ac:dyDescent="0.2">
      <c r="A9" s="233" t="s">
        <v>64</v>
      </c>
      <c r="B9" s="234"/>
      <c r="C9" s="234"/>
      <c r="D9" s="162"/>
      <c r="E9" s="545">
        <v>0</v>
      </c>
      <c r="F9" s="545">
        <v>0</v>
      </c>
      <c r="G9" s="537">
        <v>0</v>
      </c>
      <c r="H9" s="254"/>
      <c r="I9" s="234" t="s">
        <v>6</v>
      </c>
      <c r="J9" s="161"/>
      <c r="K9" s="162"/>
      <c r="L9" s="545">
        <v>10263</v>
      </c>
      <c r="M9" s="545">
        <v>10257</v>
      </c>
      <c r="N9" s="537">
        <v>10206</v>
      </c>
    </row>
    <row r="10" spans="1:14" x14ac:dyDescent="0.2">
      <c r="A10" s="255" t="s">
        <v>279</v>
      </c>
      <c r="B10" s="256"/>
      <c r="C10" s="256"/>
      <c r="D10" s="185"/>
      <c r="E10" s="546">
        <v>17591</v>
      </c>
      <c r="F10" s="546">
        <v>17591</v>
      </c>
      <c r="G10" s="514">
        <v>16440</v>
      </c>
      <c r="H10" s="258"/>
      <c r="I10" s="257" t="s">
        <v>280</v>
      </c>
      <c r="J10" s="256"/>
      <c r="K10" s="185"/>
      <c r="L10" s="546">
        <v>2050</v>
      </c>
      <c r="M10" s="546">
        <v>2056</v>
      </c>
      <c r="N10" s="514">
        <v>2056</v>
      </c>
    </row>
    <row r="11" spans="1:14" x14ac:dyDescent="0.2">
      <c r="A11" s="25" t="s">
        <v>54</v>
      </c>
      <c r="B11" s="23"/>
      <c r="C11" s="23"/>
      <c r="D11" s="163"/>
      <c r="E11" s="490">
        <v>17</v>
      </c>
      <c r="F11" s="490">
        <v>17</v>
      </c>
      <c r="G11" s="538">
        <v>17</v>
      </c>
      <c r="H11" s="22"/>
      <c r="I11" s="26" t="s">
        <v>8</v>
      </c>
      <c r="J11" s="23"/>
      <c r="K11" s="163"/>
      <c r="L11" s="490">
        <v>5295</v>
      </c>
      <c r="M11" s="490">
        <v>5295</v>
      </c>
      <c r="N11" s="538">
        <v>4141</v>
      </c>
    </row>
    <row r="12" spans="1:14" ht="13.5" thickBot="1" x14ac:dyDescent="0.25">
      <c r="A12" s="260"/>
      <c r="B12" s="5"/>
      <c r="C12" s="5"/>
      <c r="D12" s="157"/>
      <c r="E12" s="541"/>
      <c r="F12" s="541"/>
      <c r="G12" s="547"/>
      <c r="H12" s="172"/>
      <c r="I12" s="10"/>
      <c r="J12" s="5"/>
      <c r="K12" s="157"/>
      <c r="L12" s="541"/>
      <c r="M12" s="541"/>
      <c r="N12" s="547"/>
    </row>
    <row r="13" spans="1:14" ht="13.5" thickBot="1" x14ac:dyDescent="0.25">
      <c r="A13" s="28" t="s">
        <v>281</v>
      </c>
      <c r="B13" s="29"/>
      <c r="C13" s="75"/>
      <c r="D13" s="176"/>
      <c r="E13" s="445">
        <f>SUM(E9:E12)</f>
        <v>17608</v>
      </c>
      <c r="F13" s="445">
        <f>SUM(F9:F12)</f>
        <v>17608</v>
      </c>
      <c r="G13" s="445">
        <f>SUM(G9:G12)</f>
        <v>16457</v>
      </c>
      <c r="H13" s="253"/>
      <c r="I13" s="29" t="s">
        <v>282</v>
      </c>
      <c r="J13" s="75"/>
      <c r="K13" s="176"/>
      <c r="L13" s="445">
        <f t="shared" ref="L13:N13" si="0">SUM(L9:L12)</f>
        <v>17608</v>
      </c>
      <c r="M13" s="445">
        <f t="shared" si="0"/>
        <v>17608</v>
      </c>
      <c r="N13" s="445">
        <f t="shared" si="0"/>
        <v>16403</v>
      </c>
    </row>
    <row r="14" spans="1:14" ht="13.5" thickBot="1" x14ac:dyDescent="0.25">
      <c r="A14" s="158" t="s">
        <v>380</v>
      </c>
      <c r="B14" s="159"/>
      <c r="C14" s="159"/>
      <c r="D14" s="175"/>
      <c r="E14" s="542">
        <v>0</v>
      </c>
      <c r="F14" s="543">
        <v>0</v>
      </c>
      <c r="G14" s="544">
        <v>0</v>
      </c>
      <c r="H14" s="172"/>
      <c r="I14" s="331" t="s">
        <v>379</v>
      </c>
      <c r="J14" s="5"/>
      <c r="K14" s="157"/>
      <c r="L14" s="541">
        <v>0</v>
      </c>
      <c r="M14" s="541">
        <v>0</v>
      </c>
      <c r="N14" s="547">
        <v>0</v>
      </c>
    </row>
    <row r="15" spans="1:14" ht="13.5" thickBot="1" x14ac:dyDescent="0.25">
      <c r="A15" s="158" t="s">
        <v>277</v>
      </c>
      <c r="B15" s="159"/>
      <c r="C15" s="159"/>
      <c r="D15" s="175"/>
      <c r="E15" s="542">
        <f>SUM(E13:E14)</f>
        <v>17608</v>
      </c>
      <c r="F15" s="542">
        <f t="shared" ref="F15:G15" si="1">SUM(F13:F14)</f>
        <v>17608</v>
      </c>
      <c r="G15" s="542">
        <f t="shared" si="1"/>
        <v>16457</v>
      </c>
      <c r="H15" s="253"/>
      <c r="I15" s="29" t="s">
        <v>274</v>
      </c>
      <c r="J15" s="75"/>
      <c r="K15" s="176"/>
      <c r="L15" s="542">
        <f t="shared" ref="L15:N15" si="2">SUM(L13:L14)</f>
        <v>17608</v>
      </c>
      <c r="M15" s="542">
        <f t="shared" si="2"/>
        <v>17608</v>
      </c>
      <c r="N15" s="542">
        <f t="shared" si="2"/>
        <v>16403</v>
      </c>
    </row>
  </sheetData>
  <mergeCells count="4">
    <mergeCell ref="A1:N1"/>
    <mergeCell ref="A3:N3"/>
    <mergeCell ref="A4:N4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6"/>
  <sheetViews>
    <sheetView workbookViewId="0">
      <selection activeCell="F17" sqref="F17"/>
    </sheetView>
  </sheetViews>
  <sheetFormatPr defaultRowHeight="12.75" x14ac:dyDescent="0.2"/>
  <cols>
    <col min="6" max="6" width="17.7109375" customWidth="1"/>
  </cols>
  <sheetData>
    <row r="1" spans="1:7" x14ac:dyDescent="0.2">
      <c r="C1" s="12" t="s">
        <v>289</v>
      </c>
    </row>
    <row r="3" spans="1:7" x14ac:dyDescent="0.2">
      <c r="C3" s="12" t="s">
        <v>435</v>
      </c>
    </row>
    <row r="5" spans="1:7" x14ac:dyDescent="0.2">
      <c r="G5" s="14"/>
    </row>
    <row r="7" spans="1:7" ht="13.5" thickBot="1" x14ac:dyDescent="0.25">
      <c r="F7" s="548" t="s">
        <v>33</v>
      </c>
    </row>
    <row r="8" spans="1:7" ht="13.5" thickBot="1" x14ac:dyDescent="0.25">
      <c r="A8" s="28" t="s">
        <v>32</v>
      </c>
      <c r="B8" s="75"/>
      <c r="C8" s="75"/>
      <c r="D8" s="75"/>
      <c r="E8" s="75"/>
      <c r="F8" s="167" t="s">
        <v>161</v>
      </c>
    </row>
    <row r="9" spans="1:7" x14ac:dyDescent="0.2">
      <c r="A9" s="237" t="s">
        <v>160</v>
      </c>
      <c r="B9" s="161"/>
      <c r="C9" s="161"/>
      <c r="D9" s="161"/>
      <c r="E9" s="161"/>
      <c r="F9" s="166">
        <v>0</v>
      </c>
    </row>
    <row r="10" spans="1:7" x14ac:dyDescent="0.2">
      <c r="A10" s="236" t="s">
        <v>162</v>
      </c>
      <c r="B10" s="23"/>
      <c r="C10" s="23"/>
      <c r="D10" s="23"/>
      <c r="E10" s="23"/>
      <c r="F10" s="2">
        <v>16403220</v>
      </c>
    </row>
    <row r="11" spans="1:7" x14ac:dyDescent="0.2">
      <c r="A11" s="25" t="s">
        <v>163</v>
      </c>
      <c r="B11" s="23"/>
      <c r="C11" s="23"/>
      <c r="D11" s="23"/>
      <c r="E11" s="23"/>
      <c r="F11" s="11">
        <v>-16403220</v>
      </c>
    </row>
    <row r="12" spans="1:7" x14ac:dyDescent="0.2">
      <c r="A12" s="236" t="s">
        <v>164</v>
      </c>
      <c r="B12" s="23"/>
      <c r="C12" s="23"/>
      <c r="D12" s="23"/>
      <c r="E12" s="23"/>
      <c r="F12" s="2">
        <v>16456524</v>
      </c>
    </row>
    <row r="13" spans="1:7" x14ac:dyDescent="0.2">
      <c r="A13" s="25" t="s">
        <v>166</v>
      </c>
      <c r="B13" s="23"/>
      <c r="C13" s="23"/>
      <c r="D13" s="23"/>
      <c r="E13" s="23"/>
      <c r="F13" s="11">
        <v>16456524</v>
      </c>
    </row>
    <row r="14" spans="1:7" x14ac:dyDescent="0.2">
      <c r="A14" s="25" t="s">
        <v>167</v>
      </c>
      <c r="B14" s="23"/>
      <c r="C14" s="23"/>
      <c r="D14" s="23"/>
      <c r="E14" s="23"/>
      <c r="F14" s="11">
        <v>53304</v>
      </c>
    </row>
    <row r="15" spans="1:7" x14ac:dyDescent="0.2">
      <c r="A15" s="25" t="s">
        <v>168</v>
      </c>
      <c r="B15" s="23"/>
      <c r="C15" s="23"/>
      <c r="D15" s="23"/>
      <c r="E15" s="23"/>
      <c r="F15" s="11">
        <v>53304</v>
      </c>
    </row>
    <row r="16" spans="1:7" ht="13.5" thickBot="1" x14ac:dyDescent="0.25">
      <c r="A16" s="158" t="s">
        <v>341</v>
      </c>
      <c r="B16" s="159"/>
      <c r="C16" s="159"/>
      <c r="D16" s="159"/>
      <c r="E16" s="159"/>
      <c r="F16" s="79">
        <v>53304</v>
      </c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1"/>
  <sheetViews>
    <sheetView workbookViewId="0">
      <selection activeCell="H22" sqref="H22"/>
    </sheetView>
  </sheetViews>
  <sheetFormatPr defaultRowHeight="12.75" x14ac:dyDescent="0.2"/>
  <sheetData>
    <row r="1" spans="1:9" x14ac:dyDescent="0.2">
      <c r="A1" s="609" t="s">
        <v>290</v>
      </c>
      <c r="B1" s="609"/>
      <c r="C1" s="609"/>
      <c r="D1" s="609"/>
      <c r="E1" s="609"/>
      <c r="F1" s="609"/>
      <c r="G1" s="609"/>
      <c r="H1" s="609"/>
      <c r="I1" s="609"/>
    </row>
    <row r="3" spans="1:9" x14ac:dyDescent="0.2">
      <c r="A3" s="609" t="s">
        <v>436</v>
      </c>
      <c r="B3" s="609"/>
      <c r="C3" s="609"/>
      <c r="D3" s="609"/>
      <c r="E3" s="609"/>
      <c r="F3" s="609"/>
      <c r="G3" s="609"/>
      <c r="H3" s="609"/>
      <c r="I3" s="609"/>
    </row>
    <row r="5" spans="1:9" x14ac:dyDescent="0.2">
      <c r="G5" s="758" t="s">
        <v>33</v>
      </c>
      <c r="H5" s="758"/>
      <c r="I5" s="758"/>
    </row>
    <row r="6" spans="1:9" ht="13.5" thickBot="1" x14ac:dyDescent="0.25"/>
    <row r="7" spans="1:9" ht="13.5" thickBot="1" x14ac:dyDescent="0.25">
      <c r="A7" s="28" t="s">
        <v>32</v>
      </c>
      <c r="B7" s="75"/>
      <c r="C7" s="75"/>
      <c r="D7" s="75"/>
      <c r="E7" s="176"/>
      <c r="F7" s="29" t="s">
        <v>291</v>
      </c>
      <c r="G7" s="176"/>
      <c r="H7" s="29" t="s">
        <v>292</v>
      </c>
      <c r="I7" s="176"/>
    </row>
    <row r="8" spans="1:9" x14ac:dyDescent="0.2">
      <c r="A8" s="228" t="s">
        <v>424</v>
      </c>
      <c r="B8" s="5"/>
      <c r="C8" s="5"/>
      <c r="D8" s="5"/>
      <c r="E8" s="157"/>
      <c r="F8" s="754">
        <v>7695</v>
      </c>
      <c r="G8" s="755"/>
      <c r="H8" s="754">
        <v>41065</v>
      </c>
      <c r="I8" s="755"/>
    </row>
    <row r="9" spans="1:9" x14ac:dyDescent="0.2">
      <c r="A9" s="238" t="s">
        <v>181</v>
      </c>
      <c r="B9" s="256"/>
      <c r="C9" s="256"/>
      <c r="D9" s="256"/>
      <c r="E9" s="185"/>
      <c r="F9" s="756">
        <v>8882</v>
      </c>
      <c r="G9" s="757"/>
      <c r="H9" s="756">
        <v>12239</v>
      </c>
      <c r="I9" s="757"/>
    </row>
    <row r="10" spans="1:9" x14ac:dyDescent="0.2">
      <c r="A10" s="25" t="s">
        <v>293</v>
      </c>
      <c r="B10" s="23"/>
      <c r="C10" s="23"/>
      <c r="D10" s="23"/>
      <c r="E10" s="163"/>
      <c r="F10" s="711">
        <v>16577</v>
      </c>
      <c r="G10" s="712"/>
      <c r="H10" s="711">
        <v>53304</v>
      </c>
      <c r="I10" s="712"/>
    </row>
    <row r="11" spans="1:9" x14ac:dyDescent="0.2">
      <c r="A11" s="25" t="s">
        <v>294</v>
      </c>
      <c r="B11" s="23"/>
      <c r="C11" s="23"/>
      <c r="D11" s="23"/>
      <c r="E11" s="163"/>
      <c r="F11" s="711">
        <v>16577</v>
      </c>
      <c r="G11" s="712"/>
      <c r="H11" s="711">
        <v>53304</v>
      </c>
      <c r="I11" s="712"/>
    </row>
    <row r="12" spans="1:9" x14ac:dyDescent="0.2">
      <c r="A12" s="172"/>
      <c r="B12" s="5"/>
      <c r="C12" s="5"/>
      <c r="D12" s="5"/>
      <c r="E12" s="157"/>
      <c r="F12" s="5"/>
      <c r="G12" s="157"/>
      <c r="H12" s="5"/>
      <c r="I12" s="157"/>
    </row>
    <row r="13" spans="1:9" x14ac:dyDescent="0.2">
      <c r="A13" s="238" t="s">
        <v>190</v>
      </c>
      <c r="B13" s="256"/>
      <c r="C13" s="256"/>
      <c r="D13" s="256"/>
      <c r="E13" s="185"/>
      <c r="F13" s="756">
        <v>36038</v>
      </c>
      <c r="G13" s="757"/>
      <c r="H13" s="756">
        <v>36038</v>
      </c>
      <c r="I13" s="757"/>
    </row>
    <row r="14" spans="1:9" x14ac:dyDescent="0.2">
      <c r="A14" s="238" t="s">
        <v>191</v>
      </c>
      <c r="B14" s="256"/>
      <c r="C14" s="256"/>
      <c r="D14" s="256"/>
      <c r="E14" s="185"/>
      <c r="F14" s="750">
        <v>-900209</v>
      </c>
      <c r="G14" s="751"/>
      <c r="H14" s="750">
        <v>-1001716</v>
      </c>
      <c r="I14" s="751"/>
    </row>
    <row r="15" spans="1:9" x14ac:dyDescent="0.2">
      <c r="A15" s="236" t="s">
        <v>192</v>
      </c>
      <c r="B15" s="23"/>
      <c r="C15" s="23"/>
      <c r="D15" s="23"/>
      <c r="E15" s="163"/>
      <c r="F15" s="750">
        <v>-101507</v>
      </c>
      <c r="G15" s="751"/>
      <c r="H15" s="750">
        <v>40491</v>
      </c>
      <c r="I15" s="751"/>
    </row>
    <row r="16" spans="1:9" x14ac:dyDescent="0.2">
      <c r="A16" s="25" t="s">
        <v>193</v>
      </c>
      <c r="B16" s="23"/>
      <c r="C16" s="23"/>
      <c r="D16" s="23"/>
      <c r="E16" s="163"/>
      <c r="F16" s="711">
        <v>-956678</v>
      </c>
      <c r="G16" s="712"/>
      <c r="H16" s="711">
        <v>-925187</v>
      </c>
      <c r="I16" s="712"/>
    </row>
    <row r="17" spans="1:9" x14ac:dyDescent="0.2">
      <c r="A17" s="236" t="s">
        <v>425</v>
      </c>
      <c r="B17" s="23"/>
      <c r="C17" s="23"/>
      <c r="D17" s="23"/>
      <c r="E17" s="163"/>
      <c r="F17" s="752">
        <v>3377</v>
      </c>
      <c r="G17" s="753"/>
      <c r="H17" s="752">
        <v>3377</v>
      </c>
      <c r="I17" s="753"/>
    </row>
    <row r="18" spans="1:9" x14ac:dyDescent="0.2">
      <c r="A18" s="25" t="s">
        <v>426</v>
      </c>
      <c r="B18" s="23"/>
      <c r="C18" s="23"/>
      <c r="D18" s="23"/>
      <c r="E18" s="163"/>
      <c r="F18" s="711">
        <v>3377</v>
      </c>
      <c r="G18" s="712"/>
      <c r="H18" s="711">
        <v>3377</v>
      </c>
      <c r="I18" s="712"/>
    </row>
    <row r="19" spans="1:9" x14ac:dyDescent="0.2">
      <c r="A19" s="236" t="s">
        <v>203</v>
      </c>
      <c r="B19" s="23"/>
      <c r="C19" s="23"/>
      <c r="D19" s="23"/>
      <c r="E19" s="163"/>
      <c r="F19" s="750">
        <v>978878</v>
      </c>
      <c r="G19" s="751"/>
      <c r="H19" s="750">
        <v>975114</v>
      </c>
      <c r="I19" s="751"/>
    </row>
    <row r="20" spans="1:9" x14ac:dyDescent="0.2">
      <c r="A20" s="25" t="s">
        <v>204</v>
      </c>
      <c r="B20" s="23"/>
      <c r="C20" s="23"/>
      <c r="D20" s="23"/>
      <c r="E20" s="163"/>
      <c r="F20" s="711">
        <v>978878</v>
      </c>
      <c r="G20" s="712"/>
      <c r="H20" s="711">
        <v>975114</v>
      </c>
      <c r="I20" s="712"/>
    </row>
    <row r="21" spans="1:9" ht="13.5" thickBot="1" x14ac:dyDescent="0.25">
      <c r="A21" s="158" t="s">
        <v>205</v>
      </c>
      <c r="B21" s="159"/>
      <c r="C21" s="159"/>
      <c r="D21" s="159"/>
      <c r="E21" s="175"/>
      <c r="F21" s="748">
        <v>16577</v>
      </c>
      <c r="G21" s="749"/>
      <c r="H21" s="748">
        <v>53304</v>
      </c>
      <c r="I21" s="749"/>
    </row>
  </sheetData>
  <mergeCells count="29">
    <mergeCell ref="F10:G10"/>
    <mergeCell ref="A1:I1"/>
    <mergeCell ref="A3:I3"/>
    <mergeCell ref="G5:I5"/>
    <mergeCell ref="F8:G8"/>
    <mergeCell ref="F9:G9"/>
    <mergeCell ref="F18:G18"/>
    <mergeCell ref="F19:G19"/>
    <mergeCell ref="F20:G20"/>
    <mergeCell ref="F21:G21"/>
    <mergeCell ref="H8:I8"/>
    <mergeCell ref="H9:I9"/>
    <mergeCell ref="H10:I10"/>
    <mergeCell ref="H11:I11"/>
    <mergeCell ref="H13:I13"/>
    <mergeCell ref="H14:I14"/>
    <mergeCell ref="F11:G11"/>
    <mergeCell ref="F13:G13"/>
    <mergeCell ref="F14:G14"/>
    <mergeCell ref="F15:G15"/>
    <mergeCell ref="F16:G16"/>
    <mergeCell ref="F17:G17"/>
    <mergeCell ref="H21:I21"/>
    <mergeCell ref="H15:I15"/>
    <mergeCell ref="H16:I16"/>
    <mergeCell ref="H17:I17"/>
    <mergeCell ref="H18:I18"/>
    <mergeCell ref="H19:I19"/>
    <mergeCell ref="H20:I20"/>
  </mergeCells>
  <phoneticPr fontId="0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8"/>
  <sheetViews>
    <sheetView workbookViewId="0">
      <selection activeCell="G29" sqref="G29"/>
    </sheetView>
  </sheetViews>
  <sheetFormatPr defaultRowHeight="12.75" x14ac:dyDescent="0.2"/>
  <cols>
    <col min="7" max="7" width="12.7109375" customWidth="1"/>
  </cols>
  <sheetData>
    <row r="1" spans="1:8" x14ac:dyDescent="0.2">
      <c r="A1" s="609" t="s">
        <v>295</v>
      </c>
      <c r="B1" s="609"/>
      <c r="C1" s="609"/>
      <c r="D1" s="609"/>
      <c r="E1" s="609"/>
      <c r="F1" s="609"/>
      <c r="G1" s="609"/>
    </row>
    <row r="3" spans="1:8" x14ac:dyDescent="0.2">
      <c r="A3" s="609" t="s">
        <v>437</v>
      </c>
      <c r="B3" s="609"/>
      <c r="C3" s="609"/>
      <c r="D3" s="609"/>
      <c r="E3" s="609"/>
      <c r="F3" s="609"/>
      <c r="G3" s="609"/>
    </row>
    <row r="5" spans="1:8" x14ac:dyDescent="0.2">
      <c r="H5" s="14"/>
    </row>
    <row r="7" spans="1:8" ht="13.5" thickBot="1" x14ac:dyDescent="0.25">
      <c r="F7" s="658" t="s">
        <v>33</v>
      </c>
      <c r="G7" s="658"/>
    </row>
    <row r="8" spans="1:8" ht="13.5" thickBot="1" x14ac:dyDescent="0.25">
      <c r="A8" s="28" t="s">
        <v>32</v>
      </c>
      <c r="B8" s="75"/>
      <c r="C8" s="75"/>
      <c r="D8" s="75"/>
      <c r="E8" s="75"/>
      <c r="F8" s="75"/>
      <c r="G8" s="167" t="s">
        <v>161</v>
      </c>
    </row>
    <row r="9" spans="1:8" x14ac:dyDescent="0.2">
      <c r="A9" s="237" t="s">
        <v>296</v>
      </c>
      <c r="B9" s="161"/>
      <c r="C9" s="161"/>
      <c r="D9" s="161"/>
      <c r="E9" s="161"/>
      <c r="F9" s="161"/>
      <c r="G9" s="166">
        <v>0</v>
      </c>
    </row>
    <row r="10" spans="1:8" x14ac:dyDescent="0.2">
      <c r="A10" s="25" t="s">
        <v>209</v>
      </c>
      <c r="B10" s="23"/>
      <c r="C10" s="23"/>
      <c r="D10" s="23"/>
      <c r="E10" s="23"/>
      <c r="F10" s="23"/>
      <c r="G10" s="11">
        <v>0</v>
      </c>
    </row>
    <row r="11" spans="1:8" x14ac:dyDescent="0.2">
      <c r="A11" s="236" t="s">
        <v>297</v>
      </c>
      <c r="B11" s="23"/>
      <c r="C11" s="23"/>
      <c r="D11" s="23"/>
      <c r="E11" s="23"/>
      <c r="F11" s="23"/>
      <c r="G11" s="2">
        <v>16439947</v>
      </c>
    </row>
    <row r="12" spans="1:8" x14ac:dyDescent="0.2">
      <c r="A12" s="236" t="s">
        <v>381</v>
      </c>
      <c r="B12" s="23"/>
      <c r="C12" s="23"/>
      <c r="D12" s="23"/>
      <c r="E12" s="23"/>
      <c r="F12" s="23"/>
      <c r="G12" s="2">
        <v>0</v>
      </c>
    </row>
    <row r="13" spans="1:8" x14ac:dyDescent="0.2">
      <c r="A13" s="25" t="s">
        <v>298</v>
      </c>
      <c r="B13" s="23"/>
      <c r="C13" s="23"/>
      <c r="D13" s="23"/>
      <c r="E13" s="23"/>
      <c r="F13" s="23"/>
      <c r="G13" s="11">
        <v>16439947</v>
      </c>
    </row>
    <row r="14" spans="1:8" x14ac:dyDescent="0.2">
      <c r="A14" s="236" t="s">
        <v>210</v>
      </c>
      <c r="B14" s="23"/>
      <c r="C14" s="23"/>
      <c r="D14" s="23"/>
      <c r="E14" s="23"/>
      <c r="F14" s="23"/>
      <c r="G14" s="2">
        <v>57972</v>
      </c>
    </row>
    <row r="15" spans="1:8" x14ac:dyDescent="0.2">
      <c r="A15" s="236" t="s">
        <v>211</v>
      </c>
      <c r="B15" s="23"/>
      <c r="C15" s="23"/>
      <c r="D15" s="23"/>
      <c r="E15" s="23"/>
      <c r="F15" s="23"/>
      <c r="G15" s="261">
        <v>3226375</v>
      </c>
    </row>
    <row r="16" spans="1:8" x14ac:dyDescent="0.2">
      <c r="A16" s="25" t="s">
        <v>212</v>
      </c>
      <c r="B16" s="23"/>
      <c r="C16" s="23"/>
      <c r="D16" s="23"/>
      <c r="E16" s="23"/>
      <c r="F16" s="23"/>
      <c r="G16" s="11">
        <v>3284347</v>
      </c>
    </row>
    <row r="17" spans="1:7" x14ac:dyDescent="0.2">
      <c r="A17" s="236" t="s">
        <v>213</v>
      </c>
      <c r="B17" s="23"/>
      <c r="C17" s="23"/>
      <c r="D17" s="23"/>
      <c r="E17" s="23"/>
      <c r="F17" s="23"/>
      <c r="G17" s="261">
        <v>9776941</v>
      </c>
    </row>
    <row r="18" spans="1:7" x14ac:dyDescent="0.2">
      <c r="A18" s="236" t="s">
        <v>214</v>
      </c>
      <c r="B18" s="23"/>
      <c r="C18" s="23"/>
      <c r="D18" s="23"/>
      <c r="E18" s="23"/>
      <c r="F18" s="23"/>
      <c r="G18" s="261">
        <v>442770</v>
      </c>
    </row>
    <row r="19" spans="1:7" x14ac:dyDescent="0.2">
      <c r="A19" s="236" t="s">
        <v>215</v>
      </c>
      <c r="B19" s="23"/>
      <c r="C19" s="23"/>
      <c r="D19" s="23"/>
      <c r="E19" s="23"/>
      <c r="F19" s="23"/>
      <c r="G19" s="261">
        <v>2038926</v>
      </c>
    </row>
    <row r="20" spans="1:7" x14ac:dyDescent="0.2">
      <c r="A20" s="25" t="s">
        <v>216</v>
      </c>
      <c r="B20" s="23"/>
      <c r="C20" s="23"/>
      <c r="D20" s="23"/>
      <c r="E20" s="23"/>
      <c r="F20" s="23"/>
      <c r="G20" s="11">
        <v>12258637</v>
      </c>
    </row>
    <row r="21" spans="1:7" x14ac:dyDescent="0.2">
      <c r="A21" s="25" t="s">
        <v>217</v>
      </c>
      <c r="B21" s="23"/>
      <c r="C21" s="23"/>
      <c r="D21" s="23"/>
      <c r="E21" s="23"/>
      <c r="F21" s="23"/>
      <c r="G21" s="11">
        <v>856472</v>
      </c>
    </row>
    <row r="22" spans="1:7" x14ac:dyDescent="0.2">
      <c r="A22" s="25" t="s">
        <v>218</v>
      </c>
      <c r="B22" s="23"/>
      <c r="C22" s="23"/>
      <c r="D22" s="23"/>
      <c r="E22" s="23"/>
      <c r="F22" s="23"/>
      <c r="G22" s="11">
        <v>40491</v>
      </c>
    </row>
    <row r="23" spans="1:7" x14ac:dyDescent="0.2">
      <c r="A23" s="236" t="s">
        <v>382</v>
      </c>
      <c r="B23" s="23"/>
      <c r="C23" s="23"/>
      <c r="D23" s="23"/>
      <c r="E23" s="23"/>
      <c r="F23" s="23"/>
      <c r="G23" s="261">
        <v>0</v>
      </c>
    </row>
    <row r="24" spans="1:7" x14ac:dyDescent="0.2">
      <c r="A24" s="25" t="s">
        <v>376</v>
      </c>
      <c r="B24" s="23"/>
      <c r="C24" s="23"/>
      <c r="D24" s="23"/>
      <c r="E24" s="23"/>
      <c r="F24" s="23"/>
      <c r="G24" s="11">
        <v>0</v>
      </c>
    </row>
    <row r="25" spans="1:7" x14ac:dyDescent="0.2">
      <c r="A25" s="236" t="s">
        <v>377</v>
      </c>
      <c r="B25" s="23"/>
      <c r="C25" s="23"/>
      <c r="D25" s="23"/>
      <c r="E25" s="23"/>
      <c r="F25" s="23"/>
      <c r="G25" s="261">
        <v>0</v>
      </c>
    </row>
    <row r="26" spans="1:7" x14ac:dyDescent="0.2">
      <c r="A26" s="25" t="s">
        <v>346</v>
      </c>
      <c r="B26" s="23"/>
      <c r="C26" s="23"/>
      <c r="D26" s="23"/>
      <c r="E26" s="23"/>
      <c r="F26" s="23"/>
      <c r="G26" s="11">
        <v>0</v>
      </c>
    </row>
    <row r="27" spans="1:7" x14ac:dyDescent="0.2">
      <c r="A27" s="25" t="s">
        <v>347</v>
      </c>
      <c r="B27" s="23"/>
      <c r="C27" s="23"/>
      <c r="D27" s="23"/>
      <c r="E27" s="23"/>
      <c r="F27" s="23"/>
      <c r="G27" s="11">
        <v>0</v>
      </c>
    </row>
    <row r="28" spans="1:7" ht="13.5" thickBot="1" x14ac:dyDescent="0.25">
      <c r="A28" s="158" t="s">
        <v>192</v>
      </c>
      <c r="B28" s="159"/>
      <c r="C28" s="159"/>
      <c r="D28" s="159"/>
      <c r="E28" s="159"/>
      <c r="F28" s="159"/>
      <c r="G28" s="79">
        <v>40491</v>
      </c>
    </row>
  </sheetData>
  <mergeCells count="3">
    <mergeCell ref="A1:G1"/>
    <mergeCell ref="A3:G3"/>
    <mergeCell ref="F7:G7"/>
  </mergeCells>
  <phoneticPr fontId="0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7"/>
  <sheetViews>
    <sheetView workbookViewId="0">
      <selection activeCell="H36" sqref="H36"/>
    </sheetView>
  </sheetViews>
  <sheetFormatPr defaultRowHeight="12.75" x14ac:dyDescent="0.2"/>
  <cols>
    <col min="4" max="4" width="12.85546875" customWidth="1"/>
  </cols>
  <sheetData>
    <row r="1" spans="1:9" x14ac:dyDescent="0.2">
      <c r="A1" s="276"/>
      <c r="B1" s="276"/>
      <c r="C1" s="276"/>
      <c r="D1" s="276"/>
      <c r="E1" s="276"/>
      <c r="F1" s="276"/>
      <c r="G1" s="276"/>
      <c r="H1" s="276"/>
      <c r="I1" s="276"/>
    </row>
    <row r="2" spans="1:9" x14ac:dyDescent="0.2">
      <c r="A2" s="765" t="s">
        <v>309</v>
      </c>
      <c r="B2" s="765"/>
      <c r="C2" s="765"/>
      <c r="D2" s="765"/>
      <c r="E2" s="765"/>
      <c r="F2" s="765"/>
      <c r="G2" s="765"/>
      <c r="H2" s="765"/>
      <c r="I2" s="276"/>
    </row>
    <row r="3" spans="1:9" x14ac:dyDescent="0.2">
      <c r="A3" s="276"/>
      <c r="B3" s="276"/>
      <c r="C3" s="276"/>
      <c r="D3" s="276"/>
      <c r="E3" s="276"/>
      <c r="F3" s="276"/>
      <c r="G3" s="276"/>
      <c r="H3" s="276"/>
      <c r="I3" s="276"/>
    </row>
    <row r="4" spans="1:9" x14ac:dyDescent="0.2">
      <c r="A4" s="276"/>
      <c r="B4" s="276"/>
      <c r="C4" s="276"/>
      <c r="D4" s="276"/>
      <c r="E4" s="276"/>
      <c r="F4" s="276"/>
      <c r="G4" s="276"/>
      <c r="H4" s="276"/>
      <c r="I4" s="276"/>
    </row>
    <row r="5" spans="1:9" x14ac:dyDescent="0.2">
      <c r="A5" s="765" t="s">
        <v>476</v>
      </c>
      <c r="B5" s="765"/>
      <c r="C5" s="765"/>
      <c r="D5" s="765"/>
      <c r="E5" s="765"/>
      <c r="F5" s="765"/>
      <c r="G5" s="765"/>
      <c r="H5" s="765"/>
      <c r="I5" s="276"/>
    </row>
    <row r="6" spans="1:9" x14ac:dyDescent="0.2">
      <c r="A6" s="276"/>
      <c r="B6" s="276"/>
      <c r="C6" s="276"/>
      <c r="D6" s="276"/>
      <c r="E6" s="276"/>
      <c r="F6" s="276"/>
      <c r="G6" s="276"/>
      <c r="H6" s="276"/>
      <c r="I6" s="276"/>
    </row>
    <row r="7" spans="1:9" x14ac:dyDescent="0.2">
      <c r="A7" s="765"/>
      <c r="B7" s="765"/>
      <c r="C7" s="765"/>
      <c r="D7" s="765"/>
      <c r="E7" s="765"/>
      <c r="F7" s="765"/>
      <c r="G7" s="765"/>
      <c r="H7" s="765"/>
      <c r="I7" s="765"/>
    </row>
    <row r="8" spans="1:9" x14ac:dyDescent="0.2">
      <c r="A8" s="277"/>
      <c r="B8" s="277"/>
      <c r="C8" s="277"/>
      <c r="D8" s="277"/>
      <c r="E8" s="277"/>
      <c r="F8" s="277"/>
      <c r="G8" s="277"/>
      <c r="H8" s="277"/>
      <c r="I8" s="277"/>
    </row>
    <row r="9" spans="1:9" x14ac:dyDescent="0.2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3.5" thickBot="1" x14ac:dyDescent="0.25">
      <c r="A10" s="276"/>
      <c r="B10" s="276"/>
      <c r="C10" s="276"/>
      <c r="D10" s="276"/>
      <c r="E10" s="276"/>
      <c r="F10" s="276"/>
      <c r="G10" s="766" t="s">
        <v>221</v>
      </c>
      <c r="H10" s="766"/>
      <c r="I10" s="276"/>
    </row>
    <row r="11" spans="1:9" ht="13.5" thickBot="1" x14ac:dyDescent="0.25">
      <c r="A11" s="772" t="s">
        <v>0</v>
      </c>
      <c r="B11" s="773"/>
      <c r="C11" s="773"/>
      <c r="D11" s="773"/>
      <c r="E11" s="278" t="s">
        <v>304</v>
      </c>
      <c r="F11" s="278" t="s">
        <v>305</v>
      </c>
      <c r="G11" s="278" t="s">
        <v>306</v>
      </c>
      <c r="H11" s="279"/>
      <c r="I11" s="280"/>
    </row>
    <row r="12" spans="1:9" x14ac:dyDescent="0.2">
      <c r="A12" s="774" t="s">
        <v>307</v>
      </c>
      <c r="B12" s="775"/>
      <c r="C12" s="775"/>
      <c r="D12" s="775"/>
      <c r="E12" s="281">
        <f>SUM(E13:E20)</f>
        <v>22061</v>
      </c>
      <c r="F12" s="281">
        <f t="shared" ref="F12:G12" si="0">SUM(F13:F20)</f>
        <v>23949</v>
      </c>
      <c r="G12" s="281">
        <f t="shared" si="0"/>
        <v>20250</v>
      </c>
      <c r="H12" s="282"/>
      <c r="I12" s="283"/>
    </row>
    <row r="13" spans="1:9" x14ac:dyDescent="0.2">
      <c r="A13" s="761" t="s">
        <v>477</v>
      </c>
      <c r="B13" s="762"/>
      <c r="C13" s="762"/>
      <c r="D13" s="762"/>
      <c r="E13" s="284">
        <v>15000</v>
      </c>
      <c r="F13" s="284">
        <v>15000</v>
      </c>
      <c r="G13" s="284">
        <v>14263</v>
      </c>
      <c r="H13" s="285"/>
      <c r="I13" s="283"/>
    </row>
    <row r="14" spans="1:9" x14ac:dyDescent="0.2">
      <c r="A14" s="286" t="s">
        <v>478</v>
      </c>
      <c r="B14" s="287"/>
      <c r="C14" s="287"/>
      <c r="D14" s="287"/>
      <c r="E14" s="284">
        <v>960</v>
      </c>
      <c r="F14" s="284">
        <v>960</v>
      </c>
      <c r="G14" s="284">
        <v>960</v>
      </c>
      <c r="H14" s="285"/>
      <c r="I14" s="283"/>
    </row>
    <row r="15" spans="1:9" x14ac:dyDescent="0.2">
      <c r="A15" s="286" t="s">
        <v>479</v>
      </c>
      <c r="B15" s="287"/>
      <c r="C15" s="287"/>
      <c r="D15" s="287"/>
      <c r="E15" s="284">
        <v>1882</v>
      </c>
      <c r="F15" s="284">
        <v>2514</v>
      </c>
      <c r="G15" s="284">
        <v>152</v>
      </c>
      <c r="H15" s="285"/>
      <c r="I15" s="283"/>
    </row>
    <row r="16" spans="1:9" x14ac:dyDescent="0.2">
      <c r="A16" s="286" t="s">
        <v>480</v>
      </c>
      <c r="B16" s="287"/>
      <c r="C16" s="287"/>
      <c r="D16" s="287"/>
      <c r="E16" s="284">
        <v>3619</v>
      </c>
      <c r="F16" s="284">
        <v>4875</v>
      </c>
      <c r="G16" s="284">
        <v>4875</v>
      </c>
      <c r="H16" s="285"/>
      <c r="I16" s="283"/>
    </row>
    <row r="17" spans="1:9" x14ac:dyDescent="0.2">
      <c r="A17" s="286" t="s">
        <v>481</v>
      </c>
      <c r="B17" s="287"/>
      <c r="C17" s="287"/>
      <c r="D17" s="287"/>
      <c r="E17" s="284">
        <v>600</v>
      </c>
      <c r="F17" s="284">
        <v>600</v>
      </c>
      <c r="G17" s="284">
        <v>0</v>
      </c>
      <c r="H17" s="285"/>
      <c r="I17" s="283"/>
    </row>
    <row r="18" spans="1:9" x14ac:dyDescent="0.2">
      <c r="A18" s="286"/>
      <c r="B18" s="287"/>
      <c r="C18" s="287"/>
      <c r="D18" s="287"/>
      <c r="E18" s="284"/>
      <c r="F18" s="284"/>
      <c r="G18" s="284"/>
      <c r="H18" s="285"/>
      <c r="I18" s="283"/>
    </row>
    <row r="19" spans="1:9" x14ac:dyDescent="0.2">
      <c r="A19" s="286"/>
      <c r="B19" s="287"/>
      <c r="C19" s="287"/>
      <c r="D19" s="287"/>
      <c r="E19" s="284"/>
      <c r="F19" s="284"/>
      <c r="G19" s="284"/>
      <c r="H19" s="285"/>
      <c r="I19" s="283"/>
    </row>
    <row r="20" spans="1:9" x14ac:dyDescent="0.2">
      <c r="A20" s="763"/>
      <c r="B20" s="764"/>
      <c r="C20" s="764"/>
      <c r="D20" s="776"/>
      <c r="E20" s="284"/>
      <c r="F20" s="284"/>
      <c r="G20" s="284"/>
      <c r="H20" s="285"/>
      <c r="I20" s="283"/>
    </row>
    <row r="21" spans="1:9" x14ac:dyDescent="0.2">
      <c r="A21" s="767" t="s">
        <v>308</v>
      </c>
      <c r="B21" s="768"/>
      <c r="C21" s="768"/>
      <c r="D21" s="771"/>
      <c r="E21" s="288">
        <f>SUM(E22:E29)</f>
        <v>8733</v>
      </c>
      <c r="F21" s="288">
        <f t="shared" ref="F21:G21" si="1">SUM(F22:F29)</f>
        <v>8733</v>
      </c>
      <c r="G21" s="288">
        <f t="shared" si="1"/>
        <v>2548</v>
      </c>
      <c r="H21" s="285"/>
      <c r="I21" s="283"/>
    </row>
    <row r="22" spans="1:9" x14ac:dyDescent="0.2">
      <c r="A22" s="761" t="s">
        <v>482</v>
      </c>
      <c r="B22" s="762"/>
      <c r="C22" s="762"/>
      <c r="D22" s="762"/>
      <c r="E22" s="289">
        <v>270</v>
      </c>
      <c r="F22" s="289">
        <v>270</v>
      </c>
      <c r="G22" s="289">
        <v>169</v>
      </c>
      <c r="H22" s="290"/>
      <c r="I22" s="291"/>
    </row>
    <row r="23" spans="1:9" x14ac:dyDescent="0.2">
      <c r="A23" s="763" t="s">
        <v>483</v>
      </c>
      <c r="B23" s="764"/>
      <c r="C23" s="764"/>
      <c r="D23" s="764"/>
      <c r="E23" s="284">
        <v>1499</v>
      </c>
      <c r="F23" s="284">
        <v>1499</v>
      </c>
      <c r="G23" s="284">
        <v>1499</v>
      </c>
      <c r="H23" s="285"/>
      <c r="I23" s="283"/>
    </row>
    <row r="24" spans="1:9" x14ac:dyDescent="0.2">
      <c r="A24" s="761" t="s">
        <v>484</v>
      </c>
      <c r="B24" s="762"/>
      <c r="C24" s="762"/>
      <c r="D24" s="762"/>
      <c r="E24" s="284">
        <v>3493</v>
      </c>
      <c r="F24" s="284">
        <v>3384</v>
      </c>
      <c r="G24" s="284">
        <v>0</v>
      </c>
      <c r="H24" s="285"/>
      <c r="I24" s="283"/>
    </row>
    <row r="25" spans="1:9" x14ac:dyDescent="0.2">
      <c r="A25" s="761" t="s">
        <v>485</v>
      </c>
      <c r="B25" s="762"/>
      <c r="C25" s="762"/>
      <c r="D25" s="762"/>
      <c r="E25" s="284">
        <v>1300</v>
      </c>
      <c r="F25" s="284">
        <v>1300</v>
      </c>
      <c r="G25" s="284">
        <v>0</v>
      </c>
      <c r="H25" s="285"/>
      <c r="I25" s="283"/>
    </row>
    <row r="26" spans="1:9" x14ac:dyDescent="0.2">
      <c r="A26" s="292" t="s">
        <v>486</v>
      </c>
      <c r="B26" s="287"/>
      <c r="C26" s="287"/>
      <c r="D26" s="287"/>
      <c r="E26" s="284">
        <v>771</v>
      </c>
      <c r="F26" s="284">
        <v>818</v>
      </c>
      <c r="G26" s="284">
        <v>818</v>
      </c>
      <c r="H26" s="285"/>
      <c r="I26" s="283"/>
    </row>
    <row r="27" spans="1:9" x14ac:dyDescent="0.2">
      <c r="A27" s="292" t="s">
        <v>487</v>
      </c>
      <c r="B27" s="293"/>
      <c r="C27" s="293"/>
      <c r="D27" s="293"/>
      <c r="E27" s="289">
        <v>1000</v>
      </c>
      <c r="F27" s="289">
        <v>1000</v>
      </c>
      <c r="G27" s="289">
        <v>0</v>
      </c>
      <c r="H27" s="285"/>
      <c r="I27" s="283"/>
    </row>
    <row r="28" spans="1:9" x14ac:dyDescent="0.2">
      <c r="A28" s="761" t="s">
        <v>488</v>
      </c>
      <c r="B28" s="762"/>
      <c r="C28" s="762"/>
      <c r="D28" s="762"/>
      <c r="E28" s="284">
        <v>400</v>
      </c>
      <c r="F28" s="284">
        <v>400</v>
      </c>
      <c r="G28" s="284">
        <v>0</v>
      </c>
      <c r="H28" s="285"/>
      <c r="I28" s="283"/>
    </row>
    <row r="29" spans="1:9" x14ac:dyDescent="0.2">
      <c r="A29" s="763" t="s">
        <v>489</v>
      </c>
      <c r="B29" s="764"/>
      <c r="C29" s="764"/>
      <c r="D29" s="764"/>
      <c r="E29" s="284">
        <f>SUM(E30:E32)</f>
        <v>0</v>
      </c>
      <c r="F29" s="284">
        <f t="shared" ref="F29:G29" si="2">SUM(F30:F32)</f>
        <v>62</v>
      </c>
      <c r="G29" s="284">
        <f t="shared" si="2"/>
        <v>62</v>
      </c>
      <c r="H29" s="285"/>
      <c r="I29" s="283"/>
    </row>
    <row r="30" spans="1:9" x14ac:dyDescent="0.2">
      <c r="A30" s="568"/>
      <c r="B30" s="570" t="s">
        <v>490</v>
      </c>
      <c r="C30" s="569"/>
      <c r="D30" s="569"/>
      <c r="E30" s="284">
        <v>0</v>
      </c>
      <c r="F30" s="284">
        <v>9</v>
      </c>
      <c r="G30" s="284">
        <v>9</v>
      </c>
      <c r="H30" s="285"/>
      <c r="I30" s="283"/>
    </row>
    <row r="31" spans="1:9" x14ac:dyDescent="0.2">
      <c r="A31" s="568"/>
      <c r="B31" s="570" t="s">
        <v>491</v>
      </c>
      <c r="C31" s="569"/>
      <c r="D31" s="569"/>
      <c r="E31" s="284">
        <v>0</v>
      </c>
      <c r="F31" s="284">
        <v>20</v>
      </c>
      <c r="G31" s="284">
        <v>20</v>
      </c>
      <c r="H31" s="285"/>
      <c r="I31" s="283"/>
    </row>
    <row r="32" spans="1:9" x14ac:dyDescent="0.2">
      <c r="A32" s="568"/>
      <c r="B32" s="570" t="s">
        <v>492</v>
      </c>
      <c r="C32" s="569"/>
      <c r="D32" s="569"/>
      <c r="E32" s="284">
        <v>0</v>
      </c>
      <c r="F32" s="284">
        <v>33</v>
      </c>
      <c r="G32" s="284">
        <v>33</v>
      </c>
      <c r="H32" s="285"/>
      <c r="I32" s="283"/>
    </row>
    <row r="33" spans="1:9" x14ac:dyDescent="0.2">
      <c r="A33" s="767"/>
      <c r="B33" s="768"/>
      <c r="C33" s="768"/>
      <c r="D33" s="768"/>
      <c r="E33" s="288"/>
      <c r="F33" s="288"/>
      <c r="G33" s="288"/>
      <c r="H33" s="290"/>
      <c r="I33" s="291"/>
    </row>
    <row r="34" spans="1:9" x14ac:dyDescent="0.2">
      <c r="A34" s="769"/>
      <c r="B34" s="770"/>
      <c r="C34" s="770"/>
      <c r="D34" s="770"/>
      <c r="E34" s="284"/>
      <c r="F34" s="284"/>
      <c r="G34" s="284"/>
      <c r="H34" s="285"/>
      <c r="I34" s="283"/>
    </row>
    <row r="35" spans="1:9" ht="13.5" thickBot="1" x14ac:dyDescent="0.25">
      <c r="A35" s="759" t="s">
        <v>7</v>
      </c>
      <c r="B35" s="760"/>
      <c r="C35" s="760"/>
      <c r="D35" s="760"/>
      <c r="E35" s="294">
        <f>SUM(E12,E21)</f>
        <v>30794</v>
      </c>
      <c r="F35" s="294">
        <f>SUM(F12,F21)</f>
        <v>32682</v>
      </c>
      <c r="G35" s="294">
        <f>SUM(G12,G21)</f>
        <v>22798</v>
      </c>
      <c r="H35" s="295"/>
      <c r="I35" s="291"/>
    </row>
    <row r="36" spans="1:9" x14ac:dyDescent="0.2">
      <c r="A36" s="283"/>
      <c r="B36" s="283"/>
      <c r="C36" s="283"/>
      <c r="D36" s="283"/>
      <c r="E36" s="283"/>
      <c r="F36" s="283"/>
      <c r="G36" s="283"/>
      <c r="H36" s="283"/>
      <c r="I36" s="283"/>
    </row>
    <row r="37" spans="1:9" x14ac:dyDescent="0.2">
      <c r="A37" s="283"/>
      <c r="B37" s="283"/>
      <c r="C37" s="283"/>
      <c r="D37" s="283"/>
      <c r="E37" s="283"/>
      <c r="F37" s="283"/>
      <c r="G37" s="283"/>
      <c r="H37" s="283"/>
      <c r="I37" s="283"/>
    </row>
  </sheetData>
  <mergeCells count="18">
    <mergeCell ref="A2:H2"/>
    <mergeCell ref="A5:H5"/>
    <mergeCell ref="G10:H10"/>
    <mergeCell ref="A33:D33"/>
    <mergeCell ref="A34:D34"/>
    <mergeCell ref="A21:D21"/>
    <mergeCell ref="A7:I7"/>
    <mergeCell ref="A11:D11"/>
    <mergeCell ref="A12:D12"/>
    <mergeCell ref="A13:D13"/>
    <mergeCell ref="A20:D20"/>
    <mergeCell ref="A35:D35"/>
    <mergeCell ref="A22:D22"/>
    <mergeCell ref="A23:D23"/>
    <mergeCell ref="A24:D24"/>
    <mergeCell ref="A25:D25"/>
    <mergeCell ref="A28:D28"/>
    <mergeCell ref="A29:D29"/>
  </mergeCells>
  <phoneticPr fontId="0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6"/>
  <sheetViews>
    <sheetView workbookViewId="0">
      <selection activeCell="G28" sqref="G28"/>
    </sheetView>
  </sheetViews>
  <sheetFormatPr defaultRowHeight="12.75" x14ac:dyDescent="0.2"/>
  <cols>
    <col min="1" max="1" width="55.7109375" customWidth="1"/>
  </cols>
  <sheetData>
    <row r="1" spans="1:4" x14ac:dyDescent="0.2">
      <c r="A1" s="667" t="s">
        <v>499</v>
      </c>
      <c r="B1" s="667"/>
      <c r="C1" s="667"/>
      <c r="D1" s="667"/>
    </row>
    <row r="2" spans="1:4" x14ac:dyDescent="0.2">
      <c r="A2" s="578"/>
      <c r="B2" s="578"/>
    </row>
    <row r="3" spans="1:4" x14ac:dyDescent="0.2">
      <c r="A3" s="667" t="s">
        <v>500</v>
      </c>
      <c r="B3" s="667"/>
      <c r="C3" s="667"/>
      <c r="D3" s="667"/>
    </row>
    <row r="4" spans="1:4" x14ac:dyDescent="0.2">
      <c r="A4" s="668" t="s">
        <v>451</v>
      </c>
      <c r="B4" s="668"/>
      <c r="C4" s="668"/>
      <c r="D4" s="668"/>
    </row>
    <row r="5" spans="1:4" x14ac:dyDescent="0.2">
      <c r="A5" s="17"/>
      <c r="B5" s="17"/>
    </row>
    <row r="6" spans="1:4" ht="13.5" thickBot="1" x14ac:dyDescent="0.25">
      <c r="A6" s="5"/>
      <c r="B6" s="658" t="s">
        <v>396</v>
      </c>
      <c r="C6" s="658"/>
      <c r="D6" s="658"/>
    </row>
    <row r="7" spans="1:4" ht="13.5" thickBot="1" x14ac:dyDescent="0.25">
      <c r="A7" s="1" t="s">
        <v>2</v>
      </c>
      <c r="B7" s="1" t="s">
        <v>304</v>
      </c>
      <c r="C7" s="167" t="s">
        <v>305</v>
      </c>
      <c r="D7" s="167" t="s">
        <v>306</v>
      </c>
    </row>
    <row r="8" spans="1:4" x14ac:dyDescent="0.2">
      <c r="A8" s="6"/>
      <c r="B8" s="489"/>
      <c r="C8" s="494"/>
      <c r="D8" s="498"/>
    </row>
    <row r="9" spans="1:4" x14ac:dyDescent="0.2">
      <c r="A9" s="11" t="s">
        <v>501</v>
      </c>
      <c r="B9" s="490">
        <f>SUM(B11,B18)</f>
        <v>0</v>
      </c>
      <c r="C9" s="490">
        <f>SUM(C11,C18)</f>
        <v>0</v>
      </c>
      <c r="D9" s="490">
        <f>SUM(D11,D18)</f>
        <v>0</v>
      </c>
    </row>
    <row r="10" spans="1:4" x14ac:dyDescent="0.2">
      <c r="A10" s="2" t="s">
        <v>57</v>
      </c>
      <c r="B10" s="307"/>
      <c r="C10" s="307"/>
      <c r="D10" s="499"/>
    </row>
    <row r="11" spans="1:4" x14ac:dyDescent="0.2">
      <c r="A11" s="2" t="s">
        <v>504</v>
      </c>
      <c r="B11" s="490">
        <v>0</v>
      </c>
      <c r="C11" s="307">
        <v>0</v>
      </c>
      <c r="D11" s="499">
        <v>0</v>
      </c>
    </row>
    <row r="12" spans="1:4" x14ac:dyDescent="0.2">
      <c r="A12" s="261" t="s">
        <v>411</v>
      </c>
      <c r="B12" s="491"/>
      <c r="C12" s="307"/>
      <c r="D12" s="499"/>
    </row>
    <row r="13" spans="1:4" x14ac:dyDescent="0.2">
      <c r="A13" s="3"/>
      <c r="B13" s="492"/>
      <c r="C13" s="307"/>
      <c r="D13" s="499"/>
    </row>
    <row r="14" spans="1:4" x14ac:dyDescent="0.2">
      <c r="A14" s="2"/>
      <c r="B14" s="307"/>
      <c r="C14" s="307"/>
      <c r="D14" s="499"/>
    </row>
    <row r="15" spans="1:4" x14ac:dyDescent="0.2">
      <c r="A15" s="2"/>
      <c r="B15" s="307"/>
      <c r="C15" s="307"/>
      <c r="D15" s="499"/>
    </row>
    <row r="16" spans="1:4" x14ac:dyDescent="0.2">
      <c r="A16" s="2"/>
      <c r="B16" s="307"/>
      <c r="C16" s="307"/>
      <c r="D16" s="499"/>
    </row>
    <row r="17" spans="1:4" x14ac:dyDescent="0.2">
      <c r="A17" s="2"/>
      <c r="B17" s="307"/>
      <c r="C17" s="307"/>
      <c r="D17" s="499"/>
    </row>
    <row r="18" spans="1:4" x14ac:dyDescent="0.2">
      <c r="A18" s="18" t="s">
        <v>505</v>
      </c>
      <c r="B18" s="493">
        <v>0</v>
      </c>
      <c r="C18" s="496">
        <v>0</v>
      </c>
      <c r="D18" s="501">
        <v>0</v>
      </c>
    </row>
    <row r="19" spans="1:4" x14ac:dyDescent="0.2">
      <c r="A19" s="2"/>
      <c r="B19" s="307"/>
      <c r="C19" s="307"/>
      <c r="D19" s="499"/>
    </row>
    <row r="20" spans="1:4" x14ac:dyDescent="0.2">
      <c r="A20" s="2"/>
      <c r="B20" s="307"/>
      <c r="C20" s="307"/>
      <c r="D20" s="499"/>
    </row>
    <row r="21" spans="1:4" x14ac:dyDescent="0.2">
      <c r="A21" s="2"/>
      <c r="B21" s="307"/>
      <c r="C21" s="496"/>
      <c r="D21" s="501"/>
    </row>
    <row r="22" spans="1:4" x14ac:dyDescent="0.2">
      <c r="A22" s="11" t="s">
        <v>502</v>
      </c>
      <c r="B22" s="490">
        <f>SUM(B23:B24)</f>
        <v>419</v>
      </c>
      <c r="C22" s="490">
        <f>SUM(C23:C24)</f>
        <v>419</v>
      </c>
      <c r="D22" s="490">
        <f>SUM(D23:D24)</f>
        <v>419</v>
      </c>
    </row>
    <row r="23" spans="1:4" x14ac:dyDescent="0.2">
      <c r="A23" s="261" t="s">
        <v>412</v>
      </c>
      <c r="B23" s="491">
        <v>0</v>
      </c>
      <c r="C23" s="307">
        <v>0</v>
      </c>
      <c r="D23" s="499">
        <v>0</v>
      </c>
    </row>
    <row r="24" spans="1:4" x14ac:dyDescent="0.2">
      <c r="A24" s="18" t="s">
        <v>503</v>
      </c>
      <c r="B24" s="493">
        <v>419</v>
      </c>
      <c r="C24" s="497">
        <v>419</v>
      </c>
      <c r="D24" s="502">
        <v>419</v>
      </c>
    </row>
    <row r="25" spans="1:4" ht="13.5" thickBot="1" x14ac:dyDescent="0.25">
      <c r="A25" s="437"/>
      <c r="B25" s="443"/>
      <c r="C25" s="443"/>
      <c r="D25" s="500"/>
    </row>
    <row r="26" spans="1:4" ht="13.5" thickBot="1" x14ac:dyDescent="0.25">
      <c r="A26" s="165" t="s">
        <v>12</v>
      </c>
      <c r="B26" s="445">
        <f>SUM(B9,B22)</f>
        <v>419</v>
      </c>
      <c r="C26" s="445">
        <f>SUM(C9,C22)</f>
        <v>419</v>
      </c>
      <c r="D26" s="445">
        <f>SUM(D9,D22)</f>
        <v>419</v>
      </c>
    </row>
  </sheetData>
  <mergeCells count="4">
    <mergeCell ref="A1:D1"/>
    <mergeCell ref="A3:D3"/>
    <mergeCell ref="A4:D4"/>
    <mergeCell ref="B6:D6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796D-73D7-41BC-AD89-E79D24A16C39}">
  <dimension ref="A1:I17"/>
  <sheetViews>
    <sheetView workbookViewId="0">
      <selection activeCell="H24" sqref="H24"/>
    </sheetView>
  </sheetViews>
  <sheetFormatPr defaultRowHeight="12.75" x14ac:dyDescent="0.2"/>
  <sheetData>
    <row r="1" spans="1:9" x14ac:dyDescent="0.2">
      <c r="A1" s="609" t="s">
        <v>508</v>
      </c>
      <c r="B1" s="609"/>
      <c r="C1" s="609"/>
      <c r="D1" s="609"/>
      <c r="E1" s="609"/>
      <c r="F1" s="609"/>
      <c r="G1" s="609"/>
      <c r="H1" s="609"/>
      <c r="I1" s="609"/>
    </row>
    <row r="4" spans="1:9" x14ac:dyDescent="0.2">
      <c r="A4" s="609" t="s">
        <v>509</v>
      </c>
      <c r="B4" s="609"/>
      <c r="C4" s="609"/>
      <c r="D4" s="609"/>
      <c r="E4" s="609"/>
      <c r="F4" s="609"/>
      <c r="G4" s="609"/>
      <c r="H4" s="609"/>
      <c r="I4" s="609"/>
    </row>
    <row r="7" spans="1:9" ht="13.5" thickBot="1" x14ac:dyDescent="0.25">
      <c r="G7" s="658" t="s">
        <v>396</v>
      </c>
      <c r="H7" s="658"/>
      <c r="I7" s="658"/>
    </row>
    <row r="8" spans="1:9" ht="13.5" thickBot="1" x14ac:dyDescent="0.25">
      <c r="A8" s="664" t="s">
        <v>32</v>
      </c>
      <c r="B8" s="666"/>
      <c r="C8" s="664" t="s">
        <v>510</v>
      </c>
      <c r="D8" s="665"/>
      <c r="E8" s="665"/>
      <c r="F8" s="666"/>
      <c r="G8" s="419" t="s">
        <v>304</v>
      </c>
      <c r="H8" s="419" t="s">
        <v>305</v>
      </c>
      <c r="I8" s="419" t="s">
        <v>306</v>
      </c>
    </row>
    <row r="9" spans="1:9" x14ac:dyDescent="0.2">
      <c r="A9" s="784"/>
      <c r="B9" s="785"/>
      <c r="C9" s="784"/>
      <c r="D9" s="786"/>
      <c r="E9" s="786"/>
      <c r="F9" s="785"/>
      <c r="G9" s="582"/>
      <c r="H9" s="582"/>
      <c r="I9" s="582"/>
    </row>
    <row r="10" spans="1:9" x14ac:dyDescent="0.2">
      <c r="A10" s="788" t="s">
        <v>20</v>
      </c>
      <c r="B10" s="790"/>
      <c r="C10" s="788" t="s">
        <v>511</v>
      </c>
      <c r="D10" s="789"/>
      <c r="E10" s="789"/>
      <c r="F10" s="790"/>
      <c r="G10" s="405">
        <v>218</v>
      </c>
      <c r="H10" s="405">
        <v>206</v>
      </c>
      <c r="I10" s="405">
        <v>206</v>
      </c>
    </row>
    <row r="11" spans="1:9" x14ac:dyDescent="0.2">
      <c r="A11" s="782"/>
      <c r="B11" s="783"/>
      <c r="C11" s="788" t="s">
        <v>512</v>
      </c>
      <c r="D11" s="789"/>
      <c r="E11" s="789"/>
      <c r="F11" s="790"/>
      <c r="G11" s="405">
        <v>0</v>
      </c>
      <c r="H11" s="405">
        <v>0</v>
      </c>
      <c r="I11" s="405">
        <v>0</v>
      </c>
    </row>
    <row r="12" spans="1:9" x14ac:dyDescent="0.2">
      <c r="A12" s="782"/>
      <c r="B12" s="783"/>
      <c r="C12" s="782"/>
      <c r="D12" s="787"/>
      <c r="E12" s="787"/>
      <c r="F12" s="783"/>
      <c r="G12" s="405"/>
      <c r="H12" s="405"/>
      <c r="I12" s="405"/>
    </row>
    <row r="13" spans="1:9" ht="13.5" thickBot="1" x14ac:dyDescent="0.25">
      <c r="A13" s="649"/>
      <c r="B13" s="651"/>
      <c r="C13" s="649"/>
      <c r="D13" s="650"/>
      <c r="E13" s="650"/>
      <c r="F13" s="651"/>
      <c r="G13" s="323"/>
      <c r="H13" s="323"/>
      <c r="I13" s="248"/>
    </row>
    <row r="14" spans="1:9" ht="13.5" thickBot="1" x14ac:dyDescent="0.25">
      <c r="A14" s="780" t="s">
        <v>7</v>
      </c>
      <c r="B14" s="781"/>
      <c r="C14" s="777"/>
      <c r="D14" s="778"/>
      <c r="E14" s="778"/>
      <c r="F14" s="779"/>
      <c r="G14" s="581">
        <f>SUM(G10:G13)</f>
        <v>218</v>
      </c>
      <c r="H14" s="581">
        <f t="shared" ref="H14:I14" si="0">SUM(H10:H13)</f>
        <v>206</v>
      </c>
      <c r="I14" s="581">
        <f t="shared" si="0"/>
        <v>206</v>
      </c>
    </row>
    <row r="15" spans="1:9" x14ac:dyDescent="0.2">
      <c r="A15" s="252"/>
      <c r="B15" s="252"/>
      <c r="C15" s="252"/>
      <c r="D15" s="252"/>
      <c r="E15" s="252"/>
      <c r="F15" s="252"/>
      <c r="G15" s="252"/>
      <c r="H15" s="252"/>
      <c r="I15" s="252"/>
    </row>
    <row r="16" spans="1:9" x14ac:dyDescent="0.2">
      <c r="A16" s="252"/>
      <c r="B16" s="252"/>
      <c r="C16" s="252"/>
      <c r="D16" s="252"/>
      <c r="E16" s="252"/>
      <c r="F16" s="252"/>
      <c r="G16" s="252"/>
      <c r="H16" s="252"/>
      <c r="I16" s="252"/>
    </row>
    <row r="17" spans="1:9" x14ac:dyDescent="0.2">
      <c r="A17" s="252"/>
      <c r="B17" s="252"/>
      <c r="C17" s="252"/>
      <c r="D17" s="252"/>
      <c r="E17" s="252"/>
      <c r="F17" s="252"/>
      <c r="G17" s="252"/>
      <c r="H17" s="252"/>
      <c r="I17" s="252"/>
    </row>
  </sheetData>
  <mergeCells count="17">
    <mergeCell ref="A1:I1"/>
    <mergeCell ref="A4:I4"/>
    <mergeCell ref="A8:B8"/>
    <mergeCell ref="C8:F8"/>
    <mergeCell ref="C10:F10"/>
    <mergeCell ref="A10:B10"/>
    <mergeCell ref="C14:F14"/>
    <mergeCell ref="A14:B14"/>
    <mergeCell ref="G7:I7"/>
    <mergeCell ref="A12:B12"/>
    <mergeCell ref="A13:B13"/>
    <mergeCell ref="A9:B9"/>
    <mergeCell ref="C9:F9"/>
    <mergeCell ref="C12:F12"/>
    <mergeCell ref="C13:F13"/>
    <mergeCell ref="C11:F11"/>
    <mergeCell ref="A11:B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8"/>
  <sheetViews>
    <sheetView topLeftCell="B1" zoomScaleNormal="100" zoomScaleSheetLayoutView="100" workbookViewId="0">
      <selection activeCell="C13" sqref="C13"/>
    </sheetView>
  </sheetViews>
  <sheetFormatPr defaultRowHeight="12.75" x14ac:dyDescent="0.2"/>
  <cols>
    <col min="1" max="1" width="11.5703125" hidden="1" customWidth="1"/>
    <col min="2" max="2" width="82.42578125" customWidth="1"/>
    <col min="3" max="3" width="9.5703125" customWidth="1"/>
    <col min="4" max="4" width="12.85546875" bestFit="1" customWidth="1"/>
  </cols>
  <sheetData>
    <row r="2" spans="1:5" x14ac:dyDescent="0.2">
      <c r="B2" s="609" t="s">
        <v>5</v>
      </c>
      <c r="C2" s="609"/>
      <c r="D2" s="609"/>
      <c r="E2" s="609"/>
    </row>
    <row r="3" spans="1:5" x14ac:dyDescent="0.2">
      <c r="B3" s="9"/>
      <c r="C3" s="9"/>
    </row>
    <row r="4" spans="1:5" x14ac:dyDescent="0.2">
      <c r="A4" s="610" t="s">
        <v>444</v>
      </c>
      <c r="B4" s="610"/>
      <c r="C4" s="610"/>
      <c r="D4" s="610"/>
      <c r="E4" s="610"/>
    </row>
    <row r="5" spans="1:5" ht="15" x14ac:dyDescent="0.2">
      <c r="A5" s="43"/>
      <c r="B5" s="43"/>
      <c r="C5" s="43"/>
      <c r="D5" s="43"/>
    </row>
    <row r="6" spans="1:5" ht="15.75" x14ac:dyDescent="0.25">
      <c r="A6" s="58" t="s">
        <v>31</v>
      </c>
      <c r="B6" s="58"/>
      <c r="C6" s="58"/>
      <c r="D6" s="58"/>
      <c r="E6" s="4"/>
    </row>
    <row r="7" spans="1:5" ht="15" x14ac:dyDescent="0.2">
      <c r="A7" s="43"/>
      <c r="B7" s="43"/>
      <c r="C7" s="43"/>
      <c r="D7" s="43"/>
    </row>
    <row r="8" spans="1:5" ht="15.75" thickBot="1" x14ac:dyDescent="0.25">
      <c r="A8" s="43"/>
      <c r="B8" s="43"/>
      <c r="C8" s="43"/>
      <c r="D8" s="43"/>
    </row>
    <row r="9" spans="1:5" ht="16.5" thickBot="1" x14ac:dyDescent="0.3">
      <c r="A9" s="80"/>
      <c r="B9" s="81" t="s">
        <v>32</v>
      </c>
      <c r="C9" s="655" t="s">
        <v>33</v>
      </c>
      <c r="D9" s="656"/>
      <c r="E9" s="657"/>
    </row>
    <row r="10" spans="1:5" ht="17.25" thickTop="1" thickBot="1" x14ac:dyDescent="0.3">
      <c r="A10" s="82"/>
      <c r="B10" s="59" t="s">
        <v>79</v>
      </c>
      <c r="C10" s="118" t="s">
        <v>304</v>
      </c>
      <c r="D10" s="35" t="s">
        <v>305</v>
      </c>
      <c r="E10" s="35" t="s">
        <v>306</v>
      </c>
    </row>
    <row r="11" spans="1:5" ht="15.75" thickTop="1" x14ac:dyDescent="0.2">
      <c r="A11" s="83"/>
      <c r="B11" s="60"/>
      <c r="C11" s="84"/>
      <c r="D11" s="457"/>
      <c r="E11" s="458"/>
    </row>
    <row r="12" spans="1:5" ht="15.75" x14ac:dyDescent="0.25">
      <c r="A12" s="85"/>
      <c r="B12" s="62" t="s">
        <v>55</v>
      </c>
      <c r="C12" s="86"/>
      <c r="D12" s="459"/>
      <c r="E12" s="432"/>
    </row>
    <row r="13" spans="1:5" ht="15" x14ac:dyDescent="0.2">
      <c r="A13" s="85"/>
      <c r="B13" s="119" t="s">
        <v>135</v>
      </c>
      <c r="C13" s="460">
        <v>3325464</v>
      </c>
      <c r="D13" s="460">
        <v>3338030</v>
      </c>
      <c r="E13" s="460">
        <v>3338030</v>
      </c>
    </row>
    <row r="14" spans="1:5" ht="15" x14ac:dyDescent="0.2">
      <c r="A14" s="85"/>
      <c r="B14" s="119" t="s">
        <v>136</v>
      </c>
      <c r="C14" s="460">
        <v>15328300</v>
      </c>
      <c r="D14" s="460">
        <v>15355533</v>
      </c>
      <c r="E14" s="460">
        <v>15355533</v>
      </c>
    </row>
    <row r="15" spans="1:5" ht="15" x14ac:dyDescent="0.2">
      <c r="A15" s="88"/>
      <c r="B15" s="119" t="s">
        <v>137</v>
      </c>
      <c r="C15" s="460">
        <v>5249628</v>
      </c>
      <c r="D15" s="460">
        <v>5760317</v>
      </c>
      <c r="E15" s="460">
        <v>5760317</v>
      </c>
    </row>
    <row r="16" spans="1:5" ht="15" x14ac:dyDescent="0.2">
      <c r="A16" s="85"/>
      <c r="B16" s="119" t="s">
        <v>138</v>
      </c>
      <c r="C16" s="460">
        <v>1800000</v>
      </c>
      <c r="D16" s="460">
        <v>1800000</v>
      </c>
      <c r="E16" s="460">
        <v>1800000</v>
      </c>
    </row>
    <row r="17" spans="1:5" ht="15" hidden="1" x14ac:dyDescent="0.2">
      <c r="A17" s="85"/>
      <c r="B17" s="119"/>
      <c r="C17" s="462"/>
      <c r="D17" s="460">
        <v>3325464</v>
      </c>
      <c r="E17" s="460">
        <v>3325464</v>
      </c>
    </row>
    <row r="18" spans="1:5" ht="15" hidden="1" x14ac:dyDescent="0.2">
      <c r="A18" s="89"/>
      <c r="B18" s="119"/>
      <c r="C18" s="462"/>
      <c r="D18" s="460">
        <v>3325464</v>
      </c>
      <c r="E18" s="460">
        <v>3325464</v>
      </c>
    </row>
    <row r="19" spans="1:5" ht="15" hidden="1" x14ac:dyDescent="0.2">
      <c r="A19" s="85"/>
      <c r="B19" s="119"/>
      <c r="C19" s="462"/>
      <c r="D19" s="460">
        <v>3325464</v>
      </c>
      <c r="E19" s="460">
        <v>3325464</v>
      </c>
    </row>
    <row r="20" spans="1:5" ht="15" x14ac:dyDescent="0.2">
      <c r="A20" s="85"/>
      <c r="B20" s="300" t="s">
        <v>322</v>
      </c>
      <c r="C20" s="460">
        <v>0</v>
      </c>
      <c r="D20" s="460">
        <v>953551</v>
      </c>
      <c r="E20" s="460">
        <v>953551</v>
      </c>
    </row>
    <row r="21" spans="1:5" ht="15" x14ac:dyDescent="0.2">
      <c r="A21" s="85"/>
      <c r="B21" s="300" t="s">
        <v>360</v>
      </c>
      <c r="C21" s="460">
        <v>0</v>
      </c>
      <c r="D21" s="460">
        <v>0</v>
      </c>
      <c r="E21" s="460">
        <v>0</v>
      </c>
    </row>
    <row r="22" spans="1:5" ht="15.75" thickBot="1" x14ac:dyDescent="0.25">
      <c r="A22" s="90"/>
      <c r="B22" s="119"/>
      <c r="C22" s="466"/>
      <c r="D22" s="460"/>
      <c r="E22" s="460"/>
    </row>
    <row r="23" spans="1:5" ht="15.75" thickBot="1" x14ac:dyDescent="0.25">
      <c r="A23" s="85"/>
      <c r="B23" s="409" t="s">
        <v>361</v>
      </c>
      <c r="C23" s="468">
        <f>SUM(C13:C22)</f>
        <v>25703392</v>
      </c>
      <c r="D23" s="468">
        <v>27207431</v>
      </c>
      <c r="E23" s="468">
        <v>27207431</v>
      </c>
    </row>
    <row r="24" spans="1:5" ht="16.5" thickBot="1" x14ac:dyDescent="0.3">
      <c r="A24" s="91"/>
      <c r="B24" s="120"/>
      <c r="C24" s="469"/>
      <c r="D24" s="470"/>
      <c r="E24" s="471"/>
    </row>
    <row r="25" spans="1:5" ht="16.5" thickBot="1" x14ac:dyDescent="0.3">
      <c r="A25" s="91"/>
      <c r="B25" s="326" t="s">
        <v>139</v>
      </c>
      <c r="C25" s="472">
        <v>0</v>
      </c>
      <c r="D25" s="472">
        <v>0</v>
      </c>
      <c r="E25" s="472">
        <v>0</v>
      </c>
    </row>
    <row r="26" spans="1:5" ht="15" x14ac:dyDescent="0.2">
      <c r="A26" s="85"/>
      <c r="B26" s="121"/>
      <c r="C26" s="473"/>
      <c r="D26" s="394"/>
      <c r="E26" s="465"/>
    </row>
    <row r="27" spans="1:5" ht="15" x14ac:dyDescent="0.2">
      <c r="A27" s="85"/>
      <c r="B27" s="119"/>
      <c r="C27" s="462"/>
      <c r="D27" s="392"/>
      <c r="E27" s="461"/>
    </row>
    <row r="28" spans="1:5" ht="15.75" x14ac:dyDescent="0.25">
      <c r="A28" s="92"/>
      <c r="B28" s="63"/>
      <c r="C28" s="93"/>
      <c r="D28" s="474"/>
      <c r="E28" s="475"/>
    </row>
    <row r="29" spans="1:5" ht="15" x14ac:dyDescent="0.2">
      <c r="A29" s="85"/>
      <c r="B29" s="61"/>
      <c r="C29" s="87"/>
      <c r="D29" s="392"/>
      <c r="E29" s="461"/>
    </row>
    <row r="30" spans="1:5" ht="15" x14ac:dyDescent="0.2">
      <c r="A30" s="85"/>
      <c r="B30" s="61"/>
      <c r="C30" s="87"/>
      <c r="D30" s="392"/>
      <c r="E30" s="461"/>
    </row>
    <row r="31" spans="1:5" ht="15" x14ac:dyDescent="0.2">
      <c r="A31" s="85"/>
      <c r="B31" s="61"/>
      <c r="C31" s="87"/>
      <c r="D31" s="392"/>
      <c r="E31" s="461"/>
    </row>
    <row r="32" spans="1:5" s="12" customFormat="1" ht="15.75" x14ac:dyDescent="0.25">
      <c r="A32" s="94"/>
      <c r="B32" s="61"/>
      <c r="C32" s="87"/>
      <c r="D32" s="476"/>
      <c r="E32" s="477"/>
    </row>
    <row r="33" spans="1:5" ht="15" x14ac:dyDescent="0.2">
      <c r="A33" s="85"/>
      <c r="B33" s="61"/>
      <c r="C33" s="87"/>
      <c r="D33" s="392"/>
      <c r="E33" s="461"/>
    </row>
    <row r="34" spans="1:5" ht="15.75" x14ac:dyDescent="0.25">
      <c r="A34" s="92"/>
      <c r="B34" s="63"/>
      <c r="C34" s="93"/>
      <c r="D34" s="474"/>
      <c r="E34" s="475"/>
    </row>
    <row r="35" spans="1:5" ht="15.75" x14ac:dyDescent="0.25">
      <c r="A35" s="92"/>
      <c r="B35" s="63"/>
      <c r="C35" s="93"/>
      <c r="D35" s="474"/>
      <c r="E35" s="475"/>
    </row>
    <row r="36" spans="1:5" s="39" customFormat="1" ht="15.75" x14ac:dyDescent="0.25">
      <c r="A36" s="92"/>
      <c r="B36" s="63"/>
      <c r="C36" s="93"/>
      <c r="D36" s="474"/>
      <c r="E36" s="475"/>
    </row>
    <row r="37" spans="1:5" ht="15" x14ac:dyDescent="0.2">
      <c r="A37" s="85"/>
      <c r="B37" s="61"/>
      <c r="C37" s="87"/>
      <c r="D37" s="392"/>
      <c r="E37" s="461"/>
    </row>
    <row r="38" spans="1:5" ht="16.5" thickBot="1" x14ac:dyDescent="0.3">
      <c r="A38" s="653"/>
      <c r="B38" s="654"/>
      <c r="C38" s="478"/>
      <c r="D38" s="479"/>
      <c r="E38" s="480"/>
    </row>
    <row r="39" spans="1:5" s="12" customFormat="1" ht="16.5" thickBot="1" x14ac:dyDescent="0.3">
      <c r="A39" s="95"/>
      <c r="B39" s="408" t="s">
        <v>12</v>
      </c>
      <c r="C39" s="468">
        <f>SUM(C23:C25)</f>
        <v>25703392</v>
      </c>
      <c r="D39" s="468">
        <f>SUM(D23:D25)</f>
        <v>27207431</v>
      </c>
      <c r="E39" s="468">
        <f>SUM(E23:E25)</f>
        <v>27207431</v>
      </c>
    </row>
    <row r="40" spans="1:5" ht="15" x14ac:dyDescent="0.2">
      <c r="A40" s="36"/>
      <c r="B40" s="36"/>
      <c r="C40" s="36"/>
      <c r="D40" s="43"/>
    </row>
    <row r="41" spans="1:5" ht="15" x14ac:dyDescent="0.2">
      <c r="A41" s="36"/>
      <c r="B41" s="36"/>
      <c r="C41" s="36"/>
      <c r="D41" s="43"/>
    </row>
    <row r="42" spans="1:5" x14ac:dyDescent="0.2">
      <c r="A42" s="5"/>
      <c r="B42" s="5"/>
      <c r="C42" s="5"/>
    </row>
    <row r="43" spans="1:5" x14ac:dyDescent="0.2">
      <c r="A43" s="5"/>
      <c r="B43" s="5"/>
      <c r="C43" s="5"/>
    </row>
    <row r="44" spans="1:5" x14ac:dyDescent="0.2">
      <c r="A44" s="5"/>
      <c r="B44" s="5"/>
      <c r="C44" s="5"/>
    </row>
    <row r="45" spans="1:5" x14ac:dyDescent="0.2">
      <c r="A45" s="5"/>
      <c r="B45" s="5"/>
      <c r="C45" s="5"/>
    </row>
    <row r="46" spans="1:5" x14ac:dyDescent="0.2">
      <c r="A46" s="5"/>
      <c r="B46" s="5"/>
      <c r="C46" s="5"/>
    </row>
    <row r="47" spans="1:5" x14ac:dyDescent="0.2">
      <c r="A47" s="5"/>
      <c r="B47" s="5"/>
      <c r="C47" s="5"/>
    </row>
    <row r="48" spans="1:5" x14ac:dyDescent="0.2">
      <c r="A48" s="5"/>
      <c r="B48" s="5"/>
      <c r="C48" s="5"/>
    </row>
  </sheetData>
  <mergeCells count="4">
    <mergeCell ref="A38:B38"/>
    <mergeCell ref="C9:E9"/>
    <mergeCell ref="B2:E2"/>
    <mergeCell ref="A4:E4"/>
  </mergeCells>
  <phoneticPr fontId="1" type="noConversion"/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0"/>
  <sheetViews>
    <sheetView workbookViewId="0">
      <selection activeCell="B20" sqref="B20"/>
    </sheetView>
  </sheetViews>
  <sheetFormatPr defaultRowHeight="12.75" x14ac:dyDescent="0.2"/>
  <cols>
    <col min="2" max="2" width="35.28515625" customWidth="1"/>
    <col min="3" max="3" width="10.28515625" customWidth="1"/>
  </cols>
  <sheetData>
    <row r="2" spans="1:9" x14ac:dyDescent="0.2">
      <c r="A2" s="609" t="s">
        <v>34</v>
      </c>
      <c r="B2" s="609"/>
      <c r="C2" s="609"/>
      <c r="D2" s="609"/>
      <c r="E2" s="609"/>
      <c r="F2" s="609"/>
    </row>
    <row r="3" spans="1:9" ht="15" x14ac:dyDescent="0.2">
      <c r="A3" s="43"/>
      <c r="B3" s="43"/>
      <c r="C3" s="43"/>
      <c r="D3" s="43"/>
      <c r="E3" s="43"/>
      <c r="F3" s="43"/>
    </row>
    <row r="4" spans="1:9" ht="15" x14ac:dyDescent="0.2">
      <c r="A4" s="43"/>
      <c r="B4" s="43"/>
      <c r="C4" s="43"/>
      <c r="D4" s="43"/>
      <c r="E4" s="43"/>
      <c r="F4" s="43"/>
    </row>
    <row r="5" spans="1:9" x14ac:dyDescent="0.2">
      <c r="A5" s="609" t="s">
        <v>445</v>
      </c>
      <c r="B5" s="609"/>
      <c r="C5" s="609"/>
      <c r="D5" s="609"/>
      <c r="E5" s="609"/>
      <c r="F5" s="609"/>
      <c r="G5" s="13"/>
      <c r="H5" s="13"/>
      <c r="I5" s="13"/>
    </row>
    <row r="6" spans="1:9" ht="15" x14ac:dyDescent="0.2">
      <c r="A6" s="43"/>
      <c r="B6" s="43"/>
      <c r="C6" s="43"/>
      <c r="D6" s="43"/>
      <c r="E6" s="43"/>
      <c r="F6" s="43"/>
    </row>
    <row r="7" spans="1:9" ht="15" x14ac:dyDescent="0.2">
      <c r="A7" s="43"/>
      <c r="B7" s="43"/>
      <c r="C7" s="43"/>
      <c r="D7" s="43"/>
      <c r="E7" s="43"/>
      <c r="F7" s="43"/>
    </row>
    <row r="8" spans="1:9" ht="15" x14ac:dyDescent="0.2">
      <c r="A8" s="43"/>
      <c r="B8" s="43"/>
      <c r="C8" s="43"/>
      <c r="D8" s="252"/>
      <c r="E8" s="43"/>
      <c r="F8" s="43"/>
    </row>
    <row r="9" spans="1:9" ht="15.75" thickBot="1" x14ac:dyDescent="0.25">
      <c r="A9" s="43"/>
      <c r="B9" s="43"/>
      <c r="C9" s="43"/>
      <c r="D9" s="658" t="s">
        <v>396</v>
      </c>
      <c r="E9" s="658"/>
      <c r="F9" s="43"/>
    </row>
    <row r="10" spans="1:9" ht="16.5" thickBot="1" x14ac:dyDescent="0.3">
      <c r="A10" s="43"/>
      <c r="B10" s="37" t="s">
        <v>0</v>
      </c>
      <c r="C10" s="65" t="s">
        <v>304</v>
      </c>
      <c r="D10" s="35" t="s">
        <v>305</v>
      </c>
      <c r="E10" s="410" t="s">
        <v>306</v>
      </c>
      <c r="F10" s="43"/>
    </row>
    <row r="11" spans="1:9" ht="15" x14ac:dyDescent="0.2">
      <c r="A11" s="43"/>
      <c r="B11" s="32"/>
      <c r="C11" s="552"/>
      <c r="D11" s="517"/>
      <c r="E11" s="518"/>
      <c r="F11" s="43"/>
    </row>
    <row r="12" spans="1:9" ht="15" x14ac:dyDescent="0.2">
      <c r="A12" s="43"/>
      <c r="B12" s="33" t="s">
        <v>21</v>
      </c>
      <c r="C12" s="553">
        <v>500</v>
      </c>
      <c r="D12" s="392">
        <v>471</v>
      </c>
      <c r="E12" s="461">
        <v>471</v>
      </c>
      <c r="F12" s="43"/>
    </row>
    <row r="13" spans="1:9" ht="15" x14ac:dyDescent="0.2">
      <c r="A13" s="43"/>
      <c r="B13" s="33" t="s">
        <v>29</v>
      </c>
      <c r="C13" s="553">
        <v>18000</v>
      </c>
      <c r="D13" s="392">
        <v>20461</v>
      </c>
      <c r="E13" s="461">
        <v>20461</v>
      </c>
    </row>
    <row r="14" spans="1:9" ht="15" x14ac:dyDescent="0.2">
      <c r="A14" s="43"/>
      <c r="B14" s="33" t="s">
        <v>362</v>
      </c>
      <c r="C14" s="553">
        <v>0</v>
      </c>
      <c r="D14" s="392">
        <v>0</v>
      </c>
      <c r="E14" s="461">
        <v>0</v>
      </c>
      <c r="F14" s="43"/>
    </row>
    <row r="15" spans="1:9" ht="15" x14ac:dyDescent="0.2">
      <c r="A15" s="43"/>
      <c r="B15" s="33" t="s">
        <v>20</v>
      </c>
      <c r="C15" s="553">
        <v>900</v>
      </c>
      <c r="D15" s="392">
        <v>947</v>
      </c>
      <c r="E15" s="461">
        <v>853</v>
      </c>
      <c r="F15" s="43"/>
    </row>
    <row r="16" spans="1:9" ht="15.75" thickBot="1" x14ac:dyDescent="0.25">
      <c r="A16" s="43"/>
      <c r="B16" s="34" t="s">
        <v>363</v>
      </c>
      <c r="C16" s="554">
        <v>100</v>
      </c>
      <c r="D16" s="393">
        <v>86</v>
      </c>
      <c r="E16" s="467">
        <v>86</v>
      </c>
      <c r="F16" s="43"/>
    </row>
    <row r="17" spans="1:6" s="12" customFormat="1" ht="16.5" thickBot="1" x14ac:dyDescent="0.3">
      <c r="A17" s="64"/>
      <c r="B17" s="35" t="s">
        <v>30</v>
      </c>
      <c r="C17" s="555">
        <f>SUM(C11:C16)</f>
        <v>19500</v>
      </c>
      <c r="D17" s="555">
        <f>SUM(D11:D16)</f>
        <v>21965</v>
      </c>
      <c r="E17" s="555">
        <f>SUM(E11:E16)</f>
        <v>21871</v>
      </c>
      <c r="F17" s="64"/>
    </row>
    <row r="18" spans="1:6" ht="15" x14ac:dyDescent="0.2">
      <c r="A18" s="43"/>
      <c r="B18" s="66"/>
      <c r="C18" s="66"/>
      <c r="D18" s="43"/>
      <c r="E18" s="43"/>
      <c r="F18" s="43"/>
    </row>
    <row r="19" spans="1:6" ht="15" x14ac:dyDescent="0.2">
      <c r="A19" s="43"/>
      <c r="B19" s="43"/>
      <c r="C19" s="43"/>
      <c r="D19" s="43"/>
      <c r="E19" s="43"/>
      <c r="F19" s="43"/>
    </row>
    <row r="20" spans="1:6" ht="15" x14ac:dyDescent="0.2">
      <c r="A20" s="43"/>
      <c r="B20" s="43"/>
      <c r="C20" s="43"/>
      <c r="D20" s="43"/>
      <c r="E20" s="43"/>
      <c r="F20" s="43"/>
    </row>
  </sheetData>
  <mergeCells count="3">
    <mergeCell ref="A5:F5"/>
    <mergeCell ref="A2:F2"/>
    <mergeCell ref="D9:E9"/>
  </mergeCells>
  <phoneticPr fontId="1" type="noConversion"/>
  <pageMargins left="0.75" right="0.75" top="1" bottom="1" header="0.5" footer="0.5"/>
  <pageSetup paperSize="9" scale="91" orientation="landscape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36"/>
  <sheetViews>
    <sheetView workbookViewId="0">
      <selection activeCell="J17" sqref="J17"/>
    </sheetView>
  </sheetViews>
  <sheetFormatPr defaultRowHeight="12.75" x14ac:dyDescent="0.2"/>
  <cols>
    <col min="8" max="8" width="8.140625" customWidth="1"/>
  </cols>
  <sheetData>
    <row r="2" spans="1:10" ht="12.75" customHeight="1" x14ac:dyDescent="0.2">
      <c r="A2" s="609" t="s">
        <v>156</v>
      </c>
      <c r="B2" s="609"/>
      <c r="C2" s="609"/>
      <c r="D2" s="609"/>
      <c r="E2" s="609"/>
      <c r="F2" s="609"/>
      <c r="G2" s="609"/>
      <c r="H2" s="609"/>
      <c r="I2" s="609"/>
      <c r="J2" s="609"/>
    </row>
    <row r="5" spans="1:10" x14ac:dyDescent="0.2">
      <c r="A5" s="609" t="s">
        <v>85</v>
      </c>
      <c r="B5" s="609"/>
      <c r="C5" s="609"/>
      <c r="D5" s="609"/>
      <c r="E5" s="609"/>
      <c r="F5" s="609"/>
      <c r="G5" s="609"/>
      <c r="H5" s="609"/>
      <c r="I5" s="609"/>
      <c r="J5" s="609"/>
    </row>
    <row r="7" spans="1:10" ht="12.75" customHeight="1" x14ac:dyDescent="0.2">
      <c r="A7" s="609" t="s">
        <v>447</v>
      </c>
      <c r="B7" s="609"/>
      <c r="C7" s="609"/>
      <c r="D7" s="609"/>
      <c r="E7" s="609"/>
      <c r="F7" s="609"/>
      <c r="G7" s="609"/>
      <c r="H7" s="609"/>
      <c r="I7" s="609"/>
      <c r="J7" s="609"/>
    </row>
    <row r="8" spans="1:10" x14ac:dyDescent="0.2">
      <c r="I8" s="14"/>
    </row>
    <row r="9" spans="1:10" ht="13.5" thickBot="1" x14ac:dyDescent="0.25">
      <c r="H9" s="658" t="s">
        <v>396</v>
      </c>
      <c r="I9" s="658"/>
      <c r="J9" s="658"/>
    </row>
    <row r="10" spans="1:10" ht="13.5" thickBot="1" x14ac:dyDescent="0.25">
      <c r="A10" s="28" t="s">
        <v>86</v>
      </c>
      <c r="B10" s="75"/>
      <c r="C10" s="75"/>
      <c r="D10" s="75"/>
      <c r="E10" s="75"/>
      <c r="F10" s="75"/>
      <c r="G10" s="75"/>
      <c r="H10" s="167" t="s">
        <v>304</v>
      </c>
      <c r="I10" s="167" t="s">
        <v>305</v>
      </c>
      <c r="J10" s="30" t="s">
        <v>306</v>
      </c>
    </row>
    <row r="11" spans="1:10" ht="13.5" thickBot="1" x14ac:dyDescent="0.25">
      <c r="A11" s="76" t="s">
        <v>87</v>
      </c>
      <c r="B11" s="75"/>
      <c r="C11" s="75"/>
      <c r="D11" s="75"/>
      <c r="E11" s="75"/>
      <c r="F11" s="75"/>
      <c r="G11" s="75"/>
      <c r="H11" s="413">
        <v>0</v>
      </c>
      <c r="I11" s="444">
        <v>0</v>
      </c>
      <c r="J11" s="481">
        <v>0</v>
      </c>
    </row>
    <row r="12" spans="1:10" ht="15.75" thickBot="1" x14ac:dyDescent="0.25">
      <c r="A12" s="76" t="s">
        <v>88</v>
      </c>
      <c r="B12" s="75"/>
      <c r="C12" s="75"/>
      <c r="D12" s="77"/>
      <c r="E12" s="75"/>
      <c r="F12" s="75"/>
      <c r="G12" s="75"/>
      <c r="H12" s="413">
        <v>6272</v>
      </c>
      <c r="I12" s="444">
        <v>6272</v>
      </c>
      <c r="J12" s="481">
        <v>6272</v>
      </c>
    </row>
    <row r="13" spans="1:10" ht="15.75" thickBot="1" x14ac:dyDescent="0.25">
      <c r="A13" s="301" t="s">
        <v>448</v>
      </c>
      <c r="B13" s="75"/>
      <c r="C13" s="75"/>
      <c r="D13" s="77"/>
      <c r="E13" s="75"/>
      <c r="F13" s="75"/>
      <c r="G13" s="75"/>
      <c r="H13" s="413">
        <v>15000</v>
      </c>
      <c r="I13" s="444">
        <v>15000</v>
      </c>
      <c r="J13" s="481">
        <v>15000</v>
      </c>
    </row>
    <row r="14" spans="1:10" ht="15.75" thickBot="1" x14ac:dyDescent="0.25">
      <c r="A14" s="301" t="s">
        <v>323</v>
      </c>
      <c r="B14" s="75"/>
      <c r="C14" s="75"/>
      <c r="D14" s="77"/>
      <c r="E14" s="75"/>
      <c r="F14" s="75"/>
      <c r="G14" s="75"/>
      <c r="H14" s="413">
        <v>0</v>
      </c>
      <c r="I14" s="444">
        <v>0</v>
      </c>
      <c r="J14" s="481">
        <v>0</v>
      </c>
    </row>
    <row r="15" spans="1:10" ht="15.75" thickBot="1" x14ac:dyDescent="0.25">
      <c r="A15" s="301" t="s">
        <v>364</v>
      </c>
      <c r="B15" s="75"/>
      <c r="C15" s="75"/>
      <c r="D15" s="77"/>
      <c r="E15" s="75"/>
      <c r="F15" s="75"/>
      <c r="G15" s="75"/>
      <c r="H15" s="413">
        <v>0</v>
      </c>
      <c r="I15" s="444">
        <v>0</v>
      </c>
      <c r="J15" s="481">
        <v>0</v>
      </c>
    </row>
    <row r="16" spans="1:10" ht="15.75" thickBot="1" x14ac:dyDescent="0.25">
      <c r="A16" s="301" t="s">
        <v>140</v>
      </c>
      <c r="B16" s="75"/>
      <c r="C16" s="75"/>
      <c r="D16" s="77"/>
      <c r="E16" s="75"/>
      <c r="F16" s="75"/>
      <c r="G16" s="75"/>
      <c r="H16" s="413">
        <v>0</v>
      </c>
      <c r="I16" s="444">
        <v>0</v>
      </c>
      <c r="J16" s="481">
        <v>0</v>
      </c>
    </row>
    <row r="17" spans="1:10" ht="13.5" thickBot="1" x14ac:dyDescent="0.25">
      <c r="A17" s="28" t="s">
        <v>12</v>
      </c>
      <c r="B17" s="75"/>
      <c r="C17" s="75"/>
      <c r="D17" s="75"/>
      <c r="E17" s="75"/>
      <c r="F17" s="75"/>
      <c r="G17" s="75"/>
      <c r="H17" s="411">
        <f>SUM(H11:H16)</f>
        <v>21272</v>
      </c>
      <c r="I17" s="411">
        <f>SUM(I11:I16)</f>
        <v>21272</v>
      </c>
      <c r="J17" s="411">
        <f>SUM(J11:J16)</f>
        <v>21272</v>
      </c>
    </row>
    <row r="36" spans="10:10" ht="15" x14ac:dyDescent="0.2">
      <c r="J36" s="43"/>
    </row>
  </sheetData>
  <mergeCells count="4">
    <mergeCell ref="A2:J2"/>
    <mergeCell ref="A5:J5"/>
    <mergeCell ref="A7:J7"/>
    <mergeCell ref="H9:J9"/>
  </mergeCells>
  <phoneticPr fontId="0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1"/>
  <sheetViews>
    <sheetView workbookViewId="0">
      <selection activeCell="K32" sqref="K32"/>
    </sheetView>
  </sheetViews>
  <sheetFormatPr defaultRowHeight="12.75" x14ac:dyDescent="0.2"/>
  <cols>
    <col min="8" max="8" width="12.7109375" customWidth="1"/>
    <col min="9" max="9" width="7.85546875" customWidth="1"/>
  </cols>
  <sheetData>
    <row r="2" spans="1:13" x14ac:dyDescent="0.2">
      <c r="A2" s="609" t="s">
        <v>37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3" x14ac:dyDescent="0.2">
      <c r="B3" s="67"/>
      <c r="C3" s="67"/>
      <c r="D3" s="67"/>
      <c r="E3" s="67"/>
      <c r="F3" s="67"/>
      <c r="G3" s="67"/>
      <c r="H3" s="67"/>
      <c r="I3" s="67"/>
      <c r="J3" s="67"/>
    </row>
    <row r="4" spans="1:13" x14ac:dyDescent="0.2">
      <c r="B4" s="52"/>
      <c r="C4" s="52"/>
      <c r="D4" s="52"/>
      <c r="E4" s="52"/>
      <c r="F4" s="52"/>
      <c r="G4" s="52"/>
      <c r="H4" s="52"/>
      <c r="I4" s="52"/>
      <c r="J4" s="52"/>
    </row>
    <row r="5" spans="1:13" x14ac:dyDescent="0.2">
      <c r="A5" s="609" t="s">
        <v>83</v>
      </c>
      <c r="B5" s="609"/>
      <c r="C5" s="609"/>
      <c r="D5" s="609"/>
      <c r="E5" s="609"/>
      <c r="F5" s="609"/>
      <c r="G5" s="609"/>
      <c r="H5" s="609"/>
      <c r="I5" s="609"/>
      <c r="J5" s="609"/>
      <c r="K5" s="609"/>
    </row>
    <row r="6" spans="1:13" x14ac:dyDescent="0.2">
      <c r="A6" s="609" t="s">
        <v>84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</row>
    <row r="7" spans="1:13" x14ac:dyDescent="0.2">
      <c r="A7" s="609" t="s">
        <v>450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</row>
    <row r="8" spans="1:13" x14ac:dyDescent="0.2">
      <c r="B8" s="52"/>
      <c r="C8" s="52"/>
      <c r="D8" s="52"/>
      <c r="E8" s="52"/>
      <c r="F8" s="52"/>
      <c r="G8" s="52"/>
      <c r="H8" s="52"/>
      <c r="I8" s="52"/>
      <c r="J8" s="52"/>
    </row>
    <row r="9" spans="1:13" ht="13.5" thickBot="1" x14ac:dyDescent="0.25">
      <c r="B9" s="52"/>
      <c r="C9" s="52"/>
      <c r="D9" s="52"/>
      <c r="E9" s="52"/>
      <c r="F9" s="52"/>
      <c r="G9" s="52"/>
      <c r="H9" s="52"/>
      <c r="I9" s="658" t="s">
        <v>396</v>
      </c>
      <c r="J9" s="658"/>
      <c r="K9" s="658"/>
    </row>
    <row r="10" spans="1:13" s="12" customFormat="1" ht="13.5" thickBot="1" x14ac:dyDescent="0.25">
      <c r="B10" s="28" t="s">
        <v>40</v>
      </c>
      <c r="C10" s="29"/>
      <c r="D10" s="29"/>
      <c r="E10" s="29"/>
      <c r="F10" s="29"/>
      <c r="G10" s="29"/>
      <c r="H10" s="30"/>
      <c r="I10" s="167" t="s">
        <v>304</v>
      </c>
      <c r="J10" s="167" t="s">
        <v>305</v>
      </c>
      <c r="K10" s="412" t="s">
        <v>306</v>
      </c>
      <c r="L10"/>
      <c r="M10"/>
    </row>
    <row r="11" spans="1:13" ht="13.5" thickBot="1" x14ac:dyDescent="0.25">
      <c r="B11" s="68"/>
      <c r="C11" s="557" t="s">
        <v>449</v>
      </c>
      <c r="D11" s="53"/>
      <c r="E11" s="53"/>
      <c r="F11" s="53"/>
      <c r="G11" s="53"/>
      <c r="H11" s="69"/>
      <c r="I11" s="482">
        <v>0</v>
      </c>
      <c r="J11" s="483">
        <v>242</v>
      </c>
      <c r="K11" s="481">
        <v>242</v>
      </c>
    </row>
    <row r="12" spans="1:13" ht="13.5" thickBot="1" x14ac:dyDescent="0.25">
      <c r="B12" s="57"/>
      <c r="C12" s="303" t="s">
        <v>324</v>
      </c>
      <c r="D12" s="54"/>
      <c r="E12" s="54"/>
      <c r="F12" s="54"/>
      <c r="G12" s="54"/>
      <c r="H12" s="70"/>
      <c r="I12" s="413">
        <v>2695</v>
      </c>
      <c r="J12" s="413">
        <v>5996</v>
      </c>
      <c r="K12" s="414">
        <v>5996</v>
      </c>
    </row>
    <row r="13" spans="1:13" ht="13.5" thickBot="1" x14ac:dyDescent="0.25">
      <c r="B13" s="71"/>
      <c r="C13" s="55" t="s">
        <v>80</v>
      </c>
      <c r="D13" s="55"/>
      <c r="E13" s="55"/>
      <c r="F13" s="55"/>
      <c r="G13" s="55"/>
      <c r="H13" s="72"/>
      <c r="I13" s="415">
        <v>150</v>
      </c>
      <c r="J13" s="413">
        <v>282</v>
      </c>
      <c r="K13" s="414">
        <v>282</v>
      </c>
    </row>
    <row r="14" spans="1:13" ht="13.5" thickBot="1" x14ac:dyDescent="0.25">
      <c r="B14" s="122"/>
      <c r="C14" s="305" t="s">
        <v>325</v>
      </c>
      <c r="D14" s="123"/>
      <c r="E14" s="123"/>
      <c r="F14" s="123"/>
      <c r="G14" s="123"/>
      <c r="H14" s="124"/>
      <c r="I14" s="415"/>
      <c r="J14" s="413"/>
      <c r="K14" s="414"/>
    </row>
    <row r="15" spans="1:13" ht="13.5" thickBot="1" x14ac:dyDescent="0.25">
      <c r="B15" s="122"/>
      <c r="C15" s="305" t="s">
        <v>365</v>
      </c>
      <c r="D15" s="123"/>
      <c r="E15" s="123"/>
      <c r="F15" s="123"/>
      <c r="G15" s="123"/>
      <c r="H15" s="124"/>
      <c r="I15" s="415"/>
      <c r="J15" s="413"/>
      <c r="K15" s="414"/>
    </row>
    <row r="16" spans="1:13" ht="13.5" thickBot="1" x14ac:dyDescent="0.25">
      <c r="B16" s="122"/>
      <c r="C16" s="123" t="s">
        <v>141</v>
      </c>
      <c r="D16" s="123"/>
      <c r="E16" s="123"/>
      <c r="F16" s="123"/>
      <c r="G16" s="123"/>
      <c r="H16" s="124"/>
      <c r="I16" s="415"/>
      <c r="J16" s="413"/>
      <c r="K16" s="414"/>
    </row>
    <row r="17" spans="2:13" ht="13.5" thickBot="1" x14ac:dyDescent="0.25">
      <c r="B17" s="122"/>
      <c r="C17" s="305" t="s">
        <v>326</v>
      </c>
      <c r="D17" s="123"/>
      <c r="E17" s="123"/>
      <c r="F17" s="123"/>
      <c r="G17" s="123"/>
      <c r="H17" s="124"/>
      <c r="I17" s="415"/>
      <c r="J17" s="413"/>
      <c r="K17" s="414"/>
    </row>
    <row r="18" spans="2:13" s="12" customFormat="1" ht="13.5" thickBot="1" x14ac:dyDescent="0.25">
      <c r="B18" s="28" t="s">
        <v>1</v>
      </c>
      <c r="C18" s="29"/>
      <c r="D18" s="29"/>
      <c r="E18" s="29"/>
      <c r="F18" s="29"/>
      <c r="G18" s="29"/>
      <c r="H18" s="30"/>
      <c r="I18" s="416">
        <f>SUM(I11:I17)</f>
        <v>2845</v>
      </c>
      <c r="J18" s="416">
        <f>SUM(J11:J17)</f>
        <v>6520</v>
      </c>
      <c r="K18" s="416">
        <f>SUM(K11:K17)</f>
        <v>6520</v>
      </c>
      <c r="L18"/>
      <c r="M18"/>
    </row>
    <row r="19" spans="2:13" x14ac:dyDescent="0.2">
      <c r="B19" s="73"/>
      <c r="C19" s="73"/>
      <c r="D19" s="73"/>
      <c r="E19" s="73"/>
      <c r="F19" s="73"/>
      <c r="G19" s="73"/>
      <c r="H19" s="73"/>
      <c r="I19" s="73"/>
      <c r="J19" s="52"/>
    </row>
    <row r="20" spans="2:13" x14ac:dyDescent="0.2">
      <c r="B20" s="74"/>
      <c r="C20" s="74"/>
      <c r="D20" s="74"/>
      <c r="E20" s="74"/>
      <c r="F20" s="74"/>
      <c r="G20" s="74"/>
      <c r="H20" s="74"/>
      <c r="I20" s="74"/>
      <c r="J20" s="52"/>
    </row>
    <row r="21" spans="2:13" ht="15" x14ac:dyDescent="0.2">
      <c r="B21" s="43"/>
      <c r="C21" s="43"/>
      <c r="D21" s="43"/>
      <c r="E21" s="43"/>
      <c r="F21" s="43"/>
      <c r="G21" s="43"/>
      <c r="H21" s="43"/>
      <c r="I21" s="43"/>
      <c r="J21" s="43"/>
    </row>
  </sheetData>
  <mergeCells count="5">
    <mergeCell ref="I9:K9"/>
    <mergeCell ref="A2:K2"/>
    <mergeCell ref="A5:K5"/>
    <mergeCell ref="A6:K6"/>
    <mergeCell ref="A7:K7"/>
  </mergeCells>
  <phoneticPr fontId="1" type="noConversion"/>
  <pageMargins left="0.75" right="0.75" top="1" bottom="1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38"/>
  <sheetViews>
    <sheetView tabSelected="1" zoomScaleNormal="100" zoomScaleSheetLayoutView="84"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N36" sqref="N36"/>
    </sheetView>
  </sheetViews>
  <sheetFormatPr defaultRowHeight="12.75" x14ac:dyDescent="0.2"/>
  <cols>
    <col min="1" max="1" width="27.7109375" customWidth="1"/>
    <col min="2" max="2" width="7.85546875" customWidth="1"/>
    <col min="3" max="3" width="6.42578125" customWidth="1"/>
    <col min="4" max="4" width="7.28515625" customWidth="1"/>
    <col min="5" max="5" width="6.7109375" customWidth="1"/>
    <col min="6" max="7" width="6.28515625" customWidth="1"/>
    <col min="8" max="8" width="4.140625" customWidth="1"/>
    <col min="9" max="9" width="4.28515625" customWidth="1"/>
    <col min="10" max="10" width="4.7109375" customWidth="1"/>
    <col min="11" max="11" width="3.7109375" customWidth="1"/>
    <col min="12" max="12" width="4.140625" customWidth="1"/>
    <col min="13" max="13" width="4.5703125" customWidth="1"/>
    <col min="14" max="14" width="6.85546875" customWidth="1"/>
    <col min="15" max="15" width="6.42578125" customWidth="1"/>
    <col min="16" max="16" width="6.7109375" customWidth="1"/>
    <col min="17" max="17" width="5.42578125" customWidth="1"/>
    <col min="18" max="18" width="6.5703125" customWidth="1"/>
    <col min="19" max="19" width="7.85546875" customWidth="1"/>
    <col min="20" max="20" width="6" customWidth="1"/>
    <col min="21" max="21" width="5.28515625" customWidth="1"/>
    <col min="22" max="22" width="5.7109375" customWidth="1"/>
    <col min="23" max="23" width="7.7109375" customWidth="1"/>
    <col min="24" max="25" width="6.85546875" customWidth="1"/>
    <col min="26" max="26" width="5.140625" customWidth="1"/>
    <col min="27" max="27" width="6" customWidth="1"/>
    <col min="28" max="28" width="5.28515625" customWidth="1"/>
    <col min="29" max="29" width="5" customWidth="1"/>
    <col min="30" max="30" width="5.5703125" customWidth="1"/>
    <col min="31" max="31" width="5.28515625" customWidth="1"/>
    <col min="32" max="32" width="6.140625" customWidth="1"/>
    <col min="33" max="33" width="5.140625" customWidth="1"/>
    <col min="34" max="34" width="5.85546875" customWidth="1"/>
    <col min="35" max="35" width="5" customWidth="1"/>
    <col min="36" max="36" width="5.42578125" customWidth="1"/>
    <col min="37" max="37" width="5.7109375" customWidth="1"/>
    <col min="38" max="38" width="5.42578125" customWidth="1"/>
    <col min="39" max="39" width="5.85546875" customWidth="1"/>
    <col min="40" max="40" width="6.42578125" customWidth="1"/>
    <col min="41" max="41" width="5.140625" customWidth="1"/>
    <col min="42" max="42" width="5" customWidth="1"/>
    <col min="43" max="43" width="5.7109375" customWidth="1"/>
    <col min="44" max="46" width="4.42578125" customWidth="1"/>
  </cols>
  <sheetData>
    <row r="1" spans="1:46" x14ac:dyDescent="0.2">
      <c r="A1" s="610" t="s">
        <v>39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</row>
    <row r="2" spans="1:46" ht="15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</row>
    <row r="3" spans="1:46" x14ac:dyDescent="0.2">
      <c r="A3" s="610" t="s">
        <v>493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0"/>
      <c r="AK3" s="610"/>
      <c r="AL3" s="610"/>
      <c r="AM3" s="610"/>
      <c r="AN3" s="610"/>
      <c r="AO3" s="610"/>
      <c r="AP3" s="610"/>
      <c r="AQ3" s="610"/>
      <c r="AR3" s="610"/>
      <c r="AS3" s="610"/>
    </row>
    <row r="4" spans="1:46" ht="15.75" thickBo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658" t="s">
        <v>396</v>
      </c>
      <c r="AS4" s="658"/>
      <c r="AT4" s="658"/>
    </row>
    <row r="5" spans="1:46" ht="15.75" customHeight="1" thickBot="1" x14ac:dyDescent="0.25">
      <c r="A5" s="417" t="s">
        <v>89</v>
      </c>
      <c r="B5" s="659" t="s">
        <v>267</v>
      </c>
      <c r="C5" s="660"/>
      <c r="D5" s="661"/>
      <c r="E5" s="664" t="s">
        <v>397</v>
      </c>
      <c r="F5" s="665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665"/>
      <c r="R5" s="665"/>
      <c r="S5" s="666"/>
      <c r="T5" s="664" t="s">
        <v>9</v>
      </c>
      <c r="U5" s="665"/>
      <c r="V5" s="665"/>
      <c r="W5" s="665"/>
      <c r="X5" s="665"/>
      <c r="Y5" s="665"/>
      <c r="Z5" s="665"/>
      <c r="AA5" s="665"/>
      <c r="AB5" s="665"/>
      <c r="AC5" s="665"/>
      <c r="AD5" s="665"/>
      <c r="AE5" s="665"/>
      <c r="AF5" s="665"/>
      <c r="AG5" s="665"/>
      <c r="AH5" s="665"/>
      <c r="AI5" s="665"/>
      <c r="AJ5" s="665"/>
      <c r="AK5" s="665"/>
      <c r="AL5" s="665"/>
      <c r="AM5" s="665"/>
      <c r="AN5" s="665"/>
      <c r="AO5" s="665"/>
      <c r="AP5" s="665"/>
      <c r="AQ5" s="665"/>
      <c r="AR5" s="665"/>
      <c r="AS5" s="665"/>
      <c r="AT5" s="666"/>
    </row>
    <row r="6" spans="1:46" ht="15.75" customHeight="1" thickBot="1" x14ac:dyDescent="0.25">
      <c r="A6" s="418"/>
      <c r="B6" s="662"/>
      <c r="C6" s="658"/>
      <c r="D6" s="663"/>
      <c r="E6" s="664" t="s">
        <v>398</v>
      </c>
      <c r="F6" s="665"/>
      <c r="G6" s="666"/>
      <c r="H6" s="664" t="s">
        <v>516</v>
      </c>
      <c r="I6" s="665"/>
      <c r="J6" s="666"/>
      <c r="K6" s="664"/>
      <c r="L6" s="665"/>
      <c r="M6" s="666"/>
      <c r="N6" s="664" t="s">
        <v>399</v>
      </c>
      <c r="O6" s="665"/>
      <c r="P6" s="666"/>
      <c r="Q6" s="664" t="s">
        <v>400</v>
      </c>
      <c r="R6" s="665"/>
      <c r="S6" s="666"/>
      <c r="T6" s="664" t="s">
        <v>6</v>
      </c>
      <c r="U6" s="665"/>
      <c r="V6" s="666"/>
      <c r="W6" s="664" t="s">
        <v>401</v>
      </c>
      <c r="X6" s="665"/>
      <c r="Y6" s="666"/>
      <c r="Z6" s="664" t="s">
        <v>4</v>
      </c>
      <c r="AA6" s="665"/>
      <c r="AB6" s="666"/>
      <c r="AC6" s="664" t="s">
        <v>402</v>
      </c>
      <c r="AD6" s="665"/>
      <c r="AE6" s="666"/>
      <c r="AF6" s="664" t="s">
        <v>403</v>
      </c>
      <c r="AG6" s="665"/>
      <c r="AH6" s="666"/>
      <c r="AI6" s="664" t="s">
        <v>515</v>
      </c>
      <c r="AJ6" s="665"/>
      <c r="AK6" s="666"/>
      <c r="AL6" s="664" t="s">
        <v>404</v>
      </c>
      <c r="AM6" s="665"/>
      <c r="AN6" s="666"/>
      <c r="AO6" s="664" t="s">
        <v>513</v>
      </c>
      <c r="AP6" s="665"/>
      <c r="AQ6" s="666"/>
      <c r="AR6" s="664" t="s">
        <v>514</v>
      </c>
      <c r="AS6" s="665"/>
      <c r="AT6" s="666"/>
    </row>
    <row r="7" spans="1:46" ht="13.5" thickBot="1" x14ac:dyDescent="0.25">
      <c r="A7" s="358"/>
      <c r="B7" s="110" t="s">
        <v>304</v>
      </c>
      <c r="C7" s="110" t="s">
        <v>305</v>
      </c>
      <c r="D7" s="110" t="s">
        <v>306</v>
      </c>
      <c r="E7" s="419" t="s">
        <v>304</v>
      </c>
      <c r="F7" s="419" t="s">
        <v>305</v>
      </c>
      <c r="G7" s="419" t="s">
        <v>306</v>
      </c>
      <c r="H7" s="419" t="s">
        <v>304</v>
      </c>
      <c r="I7" s="419" t="s">
        <v>305</v>
      </c>
      <c r="J7" s="419" t="s">
        <v>306</v>
      </c>
      <c r="K7" s="419" t="s">
        <v>304</v>
      </c>
      <c r="L7" s="419" t="s">
        <v>305</v>
      </c>
      <c r="M7" s="419" t="s">
        <v>306</v>
      </c>
      <c r="N7" s="419" t="s">
        <v>304</v>
      </c>
      <c r="O7" s="419" t="s">
        <v>305</v>
      </c>
      <c r="P7" s="419" t="s">
        <v>306</v>
      </c>
      <c r="Q7" s="419" t="s">
        <v>304</v>
      </c>
      <c r="R7" s="419" t="s">
        <v>305</v>
      </c>
      <c r="S7" s="419" t="s">
        <v>306</v>
      </c>
      <c r="T7" s="419" t="s">
        <v>304</v>
      </c>
      <c r="U7" s="419" t="s">
        <v>305</v>
      </c>
      <c r="V7" s="419" t="s">
        <v>306</v>
      </c>
      <c r="W7" s="419" t="s">
        <v>304</v>
      </c>
      <c r="X7" s="419" t="s">
        <v>305</v>
      </c>
      <c r="Y7" s="419" t="s">
        <v>306</v>
      </c>
      <c r="Z7" s="419" t="s">
        <v>304</v>
      </c>
      <c r="AA7" s="419" t="s">
        <v>305</v>
      </c>
      <c r="AB7" s="419" t="s">
        <v>306</v>
      </c>
      <c r="AC7" s="419" t="s">
        <v>304</v>
      </c>
      <c r="AD7" s="419" t="s">
        <v>305</v>
      </c>
      <c r="AE7" s="419" t="s">
        <v>306</v>
      </c>
      <c r="AF7" s="419" t="s">
        <v>304</v>
      </c>
      <c r="AG7" s="419" t="s">
        <v>305</v>
      </c>
      <c r="AH7" s="419" t="s">
        <v>306</v>
      </c>
      <c r="AI7" s="419" t="s">
        <v>304</v>
      </c>
      <c r="AJ7" s="419" t="s">
        <v>305</v>
      </c>
      <c r="AK7" s="110" t="s">
        <v>306</v>
      </c>
      <c r="AL7" s="110" t="s">
        <v>304</v>
      </c>
      <c r="AM7" s="110" t="s">
        <v>305</v>
      </c>
      <c r="AN7" s="110" t="s">
        <v>306</v>
      </c>
      <c r="AO7" s="110" t="s">
        <v>304</v>
      </c>
      <c r="AP7" s="110" t="s">
        <v>305</v>
      </c>
      <c r="AQ7" s="110" t="s">
        <v>306</v>
      </c>
      <c r="AR7" s="110" t="s">
        <v>304</v>
      </c>
      <c r="AS7" s="110" t="s">
        <v>305</v>
      </c>
      <c r="AT7" s="110" t="s">
        <v>306</v>
      </c>
    </row>
    <row r="8" spans="1:46" ht="15.75" thickBot="1" x14ac:dyDescent="0.25">
      <c r="A8" s="420" t="s">
        <v>91</v>
      </c>
      <c r="B8" s="421">
        <f>SUM(E8,H8,K8,N8,Q8,T8,W8,Z8,AC8,AF8,AI8,AL8,AO8,AR8)</f>
        <v>64</v>
      </c>
      <c r="C8" s="421">
        <f>SUM(F8,I8,L8,O8,R8,U8,X8,AA8,AD8,AG8,AJ8,AM8,AP8,AS8)</f>
        <v>5168</v>
      </c>
      <c r="D8" s="423">
        <f>SUM(G8,J8,M8,P8,S8,V8,Y8,AB8,AE8,AH8,AK8,AN8,AQ8,AT8)</f>
        <v>5168</v>
      </c>
      <c r="E8" s="421">
        <v>0</v>
      </c>
      <c r="F8" s="422">
        <v>4875</v>
      </c>
      <c r="G8" s="423">
        <v>4875</v>
      </c>
      <c r="H8" s="421"/>
      <c r="I8" s="422"/>
      <c r="J8" s="423"/>
      <c r="K8" s="421"/>
      <c r="L8" s="422"/>
      <c r="M8" s="423"/>
      <c r="N8" s="421"/>
      <c r="O8" s="427"/>
      <c r="P8" s="423"/>
      <c r="Q8" s="421"/>
      <c r="R8" s="422"/>
      <c r="S8" s="302"/>
      <c r="T8" s="421"/>
      <c r="U8" s="428"/>
      <c r="V8" s="329"/>
      <c r="W8" s="421"/>
      <c r="X8" s="422"/>
      <c r="Y8" s="423"/>
      <c r="Z8" s="421">
        <v>64</v>
      </c>
      <c r="AA8" s="422">
        <v>293</v>
      </c>
      <c r="AB8" s="423">
        <v>293</v>
      </c>
      <c r="AC8" s="421"/>
      <c r="AD8" s="422"/>
      <c r="AE8" s="423"/>
      <c r="AF8" s="421"/>
      <c r="AG8" s="422"/>
      <c r="AH8" s="423"/>
      <c r="AI8" s="421"/>
      <c r="AJ8" s="422"/>
      <c r="AK8" s="423"/>
      <c r="AL8" s="421"/>
      <c r="AM8" s="422"/>
      <c r="AN8" s="423"/>
      <c r="AO8" s="424"/>
      <c r="AP8" s="264"/>
      <c r="AQ8" s="265"/>
      <c r="AR8" s="421"/>
      <c r="AS8" s="429"/>
      <c r="AT8" s="430"/>
    </row>
    <row r="9" spans="1:46" ht="13.5" thickBot="1" x14ac:dyDescent="0.25">
      <c r="A9" s="420" t="s">
        <v>92</v>
      </c>
      <c r="B9" s="421">
        <f t="shared" ref="B9:C33" si="0">SUM(E9,H9,K9,N9,Q9,T9,W9,Z9,AC9,AF9,AI9,AL9,AO9,AR9)</f>
        <v>11526</v>
      </c>
      <c r="C9" s="421">
        <f t="shared" si="0"/>
        <v>12334</v>
      </c>
      <c r="D9" s="423">
        <f t="shared" ref="D9:D33" si="1">SUM(G9,J9,M9,P9,S9,V9,Y9,AB9,AE9,AH9,AK9,AN9,AQ9,AT9)</f>
        <v>10958</v>
      </c>
      <c r="E9" s="424"/>
      <c r="F9" s="264"/>
      <c r="G9" s="265"/>
      <c r="H9" s="424"/>
      <c r="I9" s="264"/>
      <c r="J9" s="265"/>
      <c r="K9" s="424"/>
      <c r="L9" s="264"/>
      <c r="M9" s="265"/>
      <c r="N9" s="424"/>
      <c r="O9" s="356"/>
      <c r="P9" s="265"/>
      <c r="Q9" s="424"/>
      <c r="R9" s="264"/>
      <c r="S9" s="302"/>
      <c r="T9" s="424">
        <v>5924</v>
      </c>
      <c r="U9" s="266">
        <v>5994</v>
      </c>
      <c r="V9" s="302">
        <v>5994</v>
      </c>
      <c r="W9" s="424">
        <v>1062</v>
      </c>
      <c r="X9" s="264">
        <v>1155</v>
      </c>
      <c r="Y9" s="265">
        <v>1155</v>
      </c>
      <c r="Z9" s="424">
        <v>1952</v>
      </c>
      <c r="AA9" s="264">
        <v>3425</v>
      </c>
      <c r="AB9" s="265">
        <v>3425</v>
      </c>
      <c r="AC9" s="424">
        <v>360</v>
      </c>
      <c r="AD9" s="264">
        <v>384</v>
      </c>
      <c r="AE9" s="265">
        <v>384</v>
      </c>
      <c r="AF9" s="424"/>
      <c r="AG9" s="264"/>
      <c r="AH9" s="265"/>
      <c r="AI9" s="424"/>
      <c r="AJ9" s="264"/>
      <c r="AK9" s="265"/>
      <c r="AL9" s="424"/>
      <c r="AM9" s="264"/>
      <c r="AN9" s="265"/>
      <c r="AO9" s="424"/>
      <c r="AP9" s="264"/>
      <c r="AQ9" s="265"/>
      <c r="AR9" s="425">
        <v>2228</v>
      </c>
      <c r="AS9" s="486">
        <v>1376</v>
      </c>
      <c r="AT9" s="487">
        <v>0</v>
      </c>
    </row>
    <row r="10" spans="1:46" ht="15.75" thickBot="1" x14ac:dyDescent="0.25">
      <c r="A10" s="244" t="s">
        <v>93</v>
      </c>
      <c r="B10" s="421">
        <f t="shared" si="0"/>
        <v>12436</v>
      </c>
      <c r="C10" s="421">
        <f t="shared" si="0"/>
        <v>12471</v>
      </c>
      <c r="D10" s="423">
        <f t="shared" si="1"/>
        <v>3642</v>
      </c>
      <c r="E10" s="425">
        <v>12254</v>
      </c>
      <c r="F10" s="267">
        <v>9942</v>
      </c>
      <c r="G10" s="268">
        <v>1113</v>
      </c>
      <c r="H10" s="425"/>
      <c r="I10" s="267"/>
      <c r="J10" s="268"/>
      <c r="K10" s="425"/>
      <c r="L10" s="267"/>
      <c r="M10" s="268"/>
      <c r="N10" s="425"/>
      <c r="O10" s="327"/>
      <c r="P10" s="268"/>
      <c r="Q10" s="425"/>
      <c r="R10" s="267"/>
      <c r="S10" s="304"/>
      <c r="T10" s="425"/>
      <c r="U10" s="269"/>
      <c r="V10" s="304"/>
      <c r="W10" s="425"/>
      <c r="X10" s="267"/>
      <c r="Y10" s="268"/>
      <c r="Z10" s="425">
        <v>182</v>
      </c>
      <c r="AA10" s="267">
        <v>2529</v>
      </c>
      <c r="AB10" s="268">
        <v>2529</v>
      </c>
      <c r="AC10" s="425"/>
      <c r="AD10" s="267"/>
      <c r="AE10" s="268"/>
      <c r="AF10" s="425"/>
      <c r="AG10" s="267"/>
      <c r="AH10" s="268"/>
      <c r="AI10" s="425"/>
      <c r="AJ10" s="267"/>
      <c r="AK10" s="268"/>
      <c r="AL10" s="425"/>
      <c r="AM10" s="267"/>
      <c r="AN10" s="268"/>
      <c r="AO10" s="425"/>
      <c r="AP10" s="267"/>
      <c r="AQ10" s="268"/>
      <c r="AR10" s="425"/>
      <c r="AS10" s="359"/>
      <c r="AT10" s="431"/>
    </row>
    <row r="11" spans="1:46" ht="15.75" thickBot="1" x14ac:dyDescent="0.25">
      <c r="A11" s="244" t="s">
        <v>94</v>
      </c>
      <c r="B11" s="421">
        <f t="shared" si="0"/>
        <v>2794</v>
      </c>
      <c r="C11" s="421">
        <f t="shared" si="0"/>
        <v>2794</v>
      </c>
      <c r="D11" s="423">
        <f t="shared" si="1"/>
        <v>2015</v>
      </c>
      <c r="E11" s="425"/>
      <c r="F11" s="267"/>
      <c r="G11" s="268"/>
      <c r="H11" s="425"/>
      <c r="I11" s="267"/>
      <c r="J11" s="268"/>
      <c r="K11" s="425"/>
      <c r="L11" s="267"/>
      <c r="M11" s="268"/>
      <c r="N11" s="425"/>
      <c r="O11" s="327"/>
      <c r="P11" s="268"/>
      <c r="Q11" s="425"/>
      <c r="R11" s="267"/>
      <c r="S11" s="304"/>
      <c r="T11" s="425"/>
      <c r="U11" s="269"/>
      <c r="V11" s="304"/>
      <c r="W11" s="425"/>
      <c r="X11" s="267"/>
      <c r="Y11" s="268"/>
      <c r="Z11" s="425">
        <v>2794</v>
      </c>
      <c r="AA11" s="267">
        <v>2794</v>
      </c>
      <c r="AB11" s="268">
        <v>2015</v>
      </c>
      <c r="AC11" s="425"/>
      <c r="AD11" s="267"/>
      <c r="AE11" s="268"/>
      <c r="AF11" s="425"/>
      <c r="AG11" s="267"/>
      <c r="AH11" s="268"/>
      <c r="AI11" s="425"/>
      <c r="AJ11" s="267"/>
      <c r="AK11" s="268"/>
      <c r="AL11" s="425"/>
      <c r="AM11" s="267"/>
      <c r="AN11" s="268"/>
      <c r="AO11" s="425"/>
      <c r="AP11" s="267"/>
      <c r="AQ11" s="268"/>
      <c r="AR11" s="425"/>
      <c r="AS11" s="359"/>
      <c r="AT11" s="431"/>
    </row>
    <row r="12" spans="1:46" ht="15.75" thickBot="1" x14ac:dyDescent="0.25">
      <c r="A12" s="244" t="s">
        <v>95</v>
      </c>
      <c r="B12" s="421">
        <f t="shared" si="0"/>
        <v>3802</v>
      </c>
      <c r="C12" s="421">
        <f t="shared" si="0"/>
        <v>4093</v>
      </c>
      <c r="D12" s="423">
        <f t="shared" si="1"/>
        <v>4093</v>
      </c>
      <c r="E12" s="425">
        <v>0</v>
      </c>
      <c r="F12" s="267">
        <v>9</v>
      </c>
      <c r="G12" s="268">
        <v>9</v>
      </c>
      <c r="H12" s="425"/>
      <c r="I12" s="267"/>
      <c r="J12" s="268"/>
      <c r="K12" s="425"/>
      <c r="L12" s="267"/>
      <c r="M12" s="268"/>
      <c r="N12" s="425"/>
      <c r="O12" s="327"/>
      <c r="P12" s="268"/>
      <c r="Q12" s="425"/>
      <c r="R12" s="267"/>
      <c r="S12" s="304"/>
      <c r="T12" s="425">
        <v>2246</v>
      </c>
      <c r="U12" s="269">
        <v>2196</v>
      </c>
      <c r="V12" s="304">
        <v>2196</v>
      </c>
      <c r="W12" s="425">
        <v>456</v>
      </c>
      <c r="X12" s="267">
        <v>439</v>
      </c>
      <c r="Y12" s="268">
        <v>439</v>
      </c>
      <c r="Z12" s="425">
        <v>1100</v>
      </c>
      <c r="AA12" s="267">
        <v>1449</v>
      </c>
      <c r="AB12" s="268">
        <v>1449</v>
      </c>
      <c r="AC12" s="425"/>
      <c r="AD12" s="267"/>
      <c r="AE12" s="268"/>
      <c r="AF12" s="425"/>
      <c r="AG12" s="267"/>
      <c r="AH12" s="268"/>
      <c r="AI12" s="425"/>
      <c r="AJ12" s="267"/>
      <c r="AK12" s="268"/>
      <c r="AL12" s="425"/>
      <c r="AM12" s="267"/>
      <c r="AN12" s="268"/>
      <c r="AO12" s="425"/>
      <c r="AP12" s="267"/>
      <c r="AQ12" s="268"/>
      <c r="AR12" s="425"/>
      <c r="AS12" s="359"/>
      <c r="AT12" s="431"/>
    </row>
    <row r="13" spans="1:46" ht="15.75" thickBot="1" x14ac:dyDescent="0.25">
      <c r="A13" s="244" t="s">
        <v>96</v>
      </c>
      <c r="B13" s="421">
        <f t="shared" si="0"/>
        <v>0</v>
      </c>
      <c r="C13" s="421">
        <f t="shared" si="0"/>
        <v>234</v>
      </c>
      <c r="D13" s="423">
        <f t="shared" si="1"/>
        <v>234</v>
      </c>
      <c r="E13" s="424">
        <v>0</v>
      </c>
      <c r="F13" s="264">
        <v>53</v>
      </c>
      <c r="G13" s="265">
        <v>53</v>
      </c>
      <c r="H13" s="424"/>
      <c r="I13" s="264"/>
      <c r="J13" s="265"/>
      <c r="K13" s="425"/>
      <c r="L13" s="267"/>
      <c r="M13" s="268"/>
      <c r="N13" s="425"/>
      <c r="O13" s="327"/>
      <c r="P13" s="268"/>
      <c r="Q13" s="425"/>
      <c r="R13" s="267"/>
      <c r="S13" s="304"/>
      <c r="T13" s="425"/>
      <c r="U13" s="269"/>
      <c r="V13" s="304"/>
      <c r="W13" s="425"/>
      <c r="X13" s="267"/>
      <c r="Y13" s="268"/>
      <c r="Z13" s="425">
        <v>0</v>
      </c>
      <c r="AA13" s="267">
        <v>181</v>
      </c>
      <c r="AB13" s="268">
        <v>181</v>
      </c>
      <c r="AC13" s="425"/>
      <c r="AD13" s="267"/>
      <c r="AE13" s="268"/>
      <c r="AF13" s="425"/>
      <c r="AG13" s="267"/>
      <c r="AH13" s="268"/>
      <c r="AI13" s="425"/>
      <c r="AJ13" s="267"/>
      <c r="AK13" s="268"/>
      <c r="AL13" s="425"/>
      <c r="AM13" s="267"/>
      <c r="AN13" s="268"/>
      <c r="AO13" s="425"/>
      <c r="AP13" s="267"/>
      <c r="AQ13" s="268"/>
      <c r="AR13" s="425"/>
      <c r="AS13" s="359"/>
      <c r="AT13" s="431"/>
    </row>
    <row r="14" spans="1:46" ht="15.75" thickBot="1" x14ac:dyDescent="0.25">
      <c r="A14" s="244" t="s">
        <v>409</v>
      </c>
      <c r="B14" s="421">
        <f t="shared" si="0"/>
        <v>100</v>
      </c>
      <c r="C14" s="421">
        <f t="shared" si="0"/>
        <v>100</v>
      </c>
      <c r="D14" s="423">
        <f t="shared" si="1"/>
        <v>100</v>
      </c>
      <c r="E14" s="425"/>
      <c r="F14" s="267"/>
      <c r="G14" s="268"/>
      <c r="H14" s="425"/>
      <c r="I14" s="267"/>
      <c r="J14" s="268"/>
      <c r="K14" s="425"/>
      <c r="L14" s="267"/>
      <c r="M14" s="268"/>
      <c r="N14" s="425"/>
      <c r="O14" s="327"/>
      <c r="P14" s="268"/>
      <c r="Q14" s="425"/>
      <c r="R14" s="267"/>
      <c r="S14" s="304"/>
      <c r="T14" s="425"/>
      <c r="U14" s="269"/>
      <c r="V14" s="304"/>
      <c r="W14" s="425"/>
      <c r="X14" s="267"/>
      <c r="Y14" s="268"/>
      <c r="Z14" s="425"/>
      <c r="AA14" s="267"/>
      <c r="AB14" s="268"/>
      <c r="AC14" s="425"/>
      <c r="AD14" s="267"/>
      <c r="AE14" s="268"/>
      <c r="AF14" s="425">
        <v>100</v>
      </c>
      <c r="AG14" s="267">
        <v>100</v>
      </c>
      <c r="AH14" s="268">
        <v>100</v>
      </c>
      <c r="AI14" s="425"/>
      <c r="AJ14" s="267"/>
      <c r="AK14" s="268"/>
      <c r="AL14" s="425"/>
      <c r="AM14" s="267"/>
      <c r="AN14" s="268"/>
      <c r="AO14" s="425"/>
      <c r="AP14" s="267"/>
      <c r="AQ14" s="268"/>
      <c r="AR14" s="425"/>
      <c r="AS14" s="359"/>
      <c r="AT14" s="431"/>
    </row>
    <row r="15" spans="1:46" ht="15.75" thickBot="1" x14ac:dyDescent="0.25">
      <c r="A15" s="244" t="s">
        <v>97</v>
      </c>
      <c r="B15" s="421">
        <f t="shared" si="0"/>
        <v>776</v>
      </c>
      <c r="C15" s="421">
        <f t="shared" si="0"/>
        <v>535</v>
      </c>
      <c r="D15" s="423">
        <f t="shared" si="1"/>
        <v>428</v>
      </c>
      <c r="E15" s="425"/>
      <c r="F15" s="267"/>
      <c r="G15" s="268"/>
      <c r="H15" s="425"/>
      <c r="I15" s="267"/>
      <c r="J15" s="268"/>
      <c r="K15" s="425"/>
      <c r="L15" s="267"/>
      <c r="M15" s="268"/>
      <c r="N15" s="425"/>
      <c r="O15" s="327"/>
      <c r="P15" s="268"/>
      <c r="Q15" s="425"/>
      <c r="R15" s="267"/>
      <c r="S15" s="304"/>
      <c r="T15" s="425"/>
      <c r="U15" s="269"/>
      <c r="V15" s="304"/>
      <c r="W15" s="425"/>
      <c r="X15" s="267"/>
      <c r="Y15" s="268"/>
      <c r="Z15" s="425"/>
      <c r="AA15" s="267"/>
      <c r="AB15" s="268"/>
      <c r="AC15" s="425"/>
      <c r="AD15" s="267"/>
      <c r="AE15" s="268"/>
      <c r="AF15" s="425"/>
      <c r="AG15" s="267"/>
      <c r="AH15" s="268"/>
      <c r="AI15" s="425">
        <v>776</v>
      </c>
      <c r="AJ15" s="267">
        <v>535</v>
      </c>
      <c r="AK15" s="268">
        <v>428</v>
      </c>
      <c r="AL15" s="425"/>
      <c r="AM15" s="267"/>
      <c r="AN15" s="268"/>
      <c r="AO15" s="425"/>
      <c r="AP15" s="267"/>
      <c r="AQ15" s="268"/>
      <c r="AR15" s="425"/>
      <c r="AS15" s="359"/>
      <c r="AT15" s="431"/>
    </row>
    <row r="16" spans="1:46" ht="15.75" thickBot="1" x14ac:dyDescent="0.25">
      <c r="A16" s="244" t="s">
        <v>98</v>
      </c>
      <c r="B16" s="421">
        <f t="shared" si="0"/>
        <v>239</v>
      </c>
      <c r="C16" s="421">
        <f t="shared" si="0"/>
        <v>214</v>
      </c>
      <c r="D16" s="423">
        <f t="shared" si="1"/>
        <v>205</v>
      </c>
      <c r="E16" s="425"/>
      <c r="F16" s="267"/>
      <c r="G16" s="268"/>
      <c r="H16" s="425"/>
      <c r="I16" s="267"/>
      <c r="J16" s="268"/>
      <c r="K16" s="425"/>
      <c r="L16" s="267"/>
      <c r="M16" s="268"/>
      <c r="N16" s="425"/>
      <c r="O16" s="327"/>
      <c r="P16" s="268"/>
      <c r="Q16" s="425"/>
      <c r="R16" s="267"/>
      <c r="S16" s="304"/>
      <c r="T16" s="425"/>
      <c r="U16" s="269"/>
      <c r="V16" s="304"/>
      <c r="W16" s="425"/>
      <c r="X16" s="267"/>
      <c r="Y16" s="268"/>
      <c r="Z16" s="425">
        <v>239</v>
      </c>
      <c r="AA16" s="267">
        <v>214</v>
      </c>
      <c r="AB16" s="268">
        <v>205</v>
      </c>
      <c r="AC16" s="425"/>
      <c r="AD16" s="267"/>
      <c r="AE16" s="268"/>
      <c r="AF16" s="425"/>
      <c r="AG16" s="267"/>
      <c r="AH16" s="268"/>
      <c r="AI16" s="425"/>
      <c r="AJ16" s="267"/>
      <c r="AK16" s="268"/>
      <c r="AL16" s="425"/>
      <c r="AM16" s="267"/>
      <c r="AN16" s="268"/>
      <c r="AO16" s="425"/>
      <c r="AP16" s="267"/>
      <c r="AQ16" s="268"/>
      <c r="AR16" s="425"/>
      <c r="AS16" s="359"/>
      <c r="AT16" s="431"/>
    </row>
    <row r="17" spans="1:46" ht="15.75" thickBot="1" x14ac:dyDescent="0.25">
      <c r="A17" s="244" t="s">
        <v>99</v>
      </c>
      <c r="B17" s="421">
        <f t="shared" si="0"/>
        <v>0</v>
      </c>
      <c r="C17" s="421">
        <f t="shared" si="0"/>
        <v>0</v>
      </c>
      <c r="D17" s="423">
        <f t="shared" si="1"/>
        <v>0</v>
      </c>
      <c r="E17" s="425"/>
      <c r="F17" s="267"/>
      <c r="G17" s="268"/>
      <c r="H17" s="425"/>
      <c r="I17" s="267"/>
      <c r="J17" s="268"/>
      <c r="K17" s="425"/>
      <c r="L17" s="267"/>
      <c r="M17" s="268"/>
      <c r="N17" s="425"/>
      <c r="O17" s="327"/>
      <c r="P17" s="268"/>
      <c r="Q17" s="425"/>
      <c r="R17" s="267"/>
      <c r="S17" s="304"/>
      <c r="T17" s="425"/>
      <c r="U17" s="269"/>
      <c r="V17" s="304"/>
      <c r="W17" s="425"/>
      <c r="X17" s="267"/>
      <c r="Y17" s="268"/>
      <c r="Z17" s="425"/>
      <c r="AA17" s="267"/>
      <c r="AB17" s="268"/>
      <c r="AC17" s="425"/>
      <c r="AD17" s="267"/>
      <c r="AE17" s="268"/>
      <c r="AF17" s="425"/>
      <c r="AG17" s="267"/>
      <c r="AH17" s="268"/>
      <c r="AI17" s="425"/>
      <c r="AJ17" s="267"/>
      <c r="AK17" s="268"/>
      <c r="AL17" s="425"/>
      <c r="AM17" s="267"/>
      <c r="AN17" s="268"/>
      <c r="AO17" s="425"/>
      <c r="AP17" s="267"/>
      <c r="AQ17" s="268"/>
      <c r="AR17" s="425"/>
      <c r="AS17" s="359"/>
      <c r="AT17" s="431"/>
    </row>
    <row r="18" spans="1:46" ht="15.75" thickBot="1" x14ac:dyDescent="0.25">
      <c r="A18" s="244" t="s">
        <v>100</v>
      </c>
      <c r="B18" s="421">
        <f t="shared" si="0"/>
        <v>0</v>
      </c>
      <c r="C18" s="421">
        <f t="shared" si="0"/>
        <v>299</v>
      </c>
      <c r="D18" s="423">
        <f t="shared" si="1"/>
        <v>299</v>
      </c>
      <c r="E18" s="425"/>
      <c r="F18" s="267"/>
      <c r="G18" s="268"/>
      <c r="H18" s="425"/>
      <c r="I18" s="267"/>
      <c r="J18" s="268"/>
      <c r="K18" s="425"/>
      <c r="L18" s="267"/>
      <c r="M18" s="268"/>
      <c r="N18" s="425"/>
      <c r="O18" s="327"/>
      <c r="P18" s="268"/>
      <c r="Q18" s="425"/>
      <c r="R18" s="267"/>
      <c r="S18" s="304"/>
      <c r="T18" s="425"/>
      <c r="U18" s="269"/>
      <c r="V18" s="304"/>
      <c r="W18" s="425"/>
      <c r="X18" s="267"/>
      <c r="Y18" s="268"/>
      <c r="Z18" s="425"/>
      <c r="AA18" s="267"/>
      <c r="AB18" s="268"/>
      <c r="AC18" s="425"/>
      <c r="AD18" s="267"/>
      <c r="AE18" s="268"/>
      <c r="AF18" s="425"/>
      <c r="AG18" s="267"/>
      <c r="AH18" s="268"/>
      <c r="AI18" s="425">
        <v>0</v>
      </c>
      <c r="AJ18" s="267">
        <v>299</v>
      </c>
      <c r="AK18" s="268">
        <v>299</v>
      </c>
      <c r="AL18" s="425"/>
      <c r="AM18" s="267"/>
      <c r="AN18" s="268"/>
      <c r="AO18" s="425"/>
      <c r="AP18" s="267"/>
      <c r="AQ18" s="268"/>
      <c r="AR18" s="425"/>
      <c r="AS18" s="359"/>
      <c r="AT18" s="431"/>
    </row>
    <row r="19" spans="1:46" ht="15.75" thickBot="1" x14ac:dyDescent="0.25">
      <c r="A19" s="244" t="s">
        <v>355</v>
      </c>
      <c r="B19" s="421">
        <f t="shared" si="0"/>
        <v>2695</v>
      </c>
      <c r="C19" s="421">
        <f t="shared" si="0"/>
        <v>5048</v>
      </c>
      <c r="D19" s="423">
        <f t="shared" si="1"/>
        <v>5048</v>
      </c>
      <c r="E19" s="425"/>
      <c r="F19" s="267"/>
      <c r="G19" s="268"/>
      <c r="H19" s="425"/>
      <c r="I19" s="267"/>
      <c r="J19" s="268"/>
      <c r="K19" s="425"/>
      <c r="L19" s="267"/>
      <c r="M19" s="268"/>
      <c r="N19" s="425"/>
      <c r="O19" s="327"/>
      <c r="P19" s="268"/>
      <c r="Q19" s="425"/>
      <c r="R19" s="267"/>
      <c r="S19" s="304"/>
      <c r="T19" s="425">
        <v>2446</v>
      </c>
      <c r="U19" s="269">
        <v>4566</v>
      </c>
      <c r="V19" s="304">
        <v>4566</v>
      </c>
      <c r="W19" s="425">
        <v>249</v>
      </c>
      <c r="X19" s="267">
        <v>451</v>
      </c>
      <c r="Y19" s="268">
        <v>451</v>
      </c>
      <c r="Z19" s="425">
        <v>0</v>
      </c>
      <c r="AA19" s="267">
        <v>31</v>
      </c>
      <c r="AB19" s="268">
        <v>31</v>
      </c>
      <c r="AC19" s="425"/>
      <c r="AD19" s="267"/>
      <c r="AE19" s="268"/>
      <c r="AF19" s="425"/>
      <c r="AG19" s="267"/>
      <c r="AH19" s="268"/>
      <c r="AI19" s="425"/>
      <c r="AJ19" s="267"/>
      <c r="AK19" s="268"/>
      <c r="AL19" s="425"/>
      <c r="AM19" s="267"/>
      <c r="AN19" s="268"/>
      <c r="AO19" s="425"/>
      <c r="AP19" s="267"/>
      <c r="AQ19" s="268"/>
      <c r="AR19" s="425"/>
      <c r="AS19" s="359"/>
      <c r="AT19" s="431"/>
    </row>
    <row r="20" spans="1:46" ht="15.75" thickBot="1" x14ac:dyDescent="0.25">
      <c r="A20" s="244" t="s">
        <v>101</v>
      </c>
      <c r="B20" s="421">
        <f t="shared" si="0"/>
        <v>1876</v>
      </c>
      <c r="C20" s="421">
        <f t="shared" si="0"/>
        <v>2010</v>
      </c>
      <c r="D20" s="423">
        <f t="shared" si="1"/>
        <v>1909</v>
      </c>
      <c r="E20" s="425">
        <v>270</v>
      </c>
      <c r="F20" s="267">
        <v>270</v>
      </c>
      <c r="G20" s="268">
        <v>169</v>
      </c>
      <c r="H20" s="425"/>
      <c r="I20" s="267"/>
      <c r="J20" s="268"/>
      <c r="K20" s="425"/>
      <c r="L20" s="267"/>
      <c r="M20" s="268"/>
      <c r="N20" s="425"/>
      <c r="O20" s="327"/>
      <c r="P20" s="268"/>
      <c r="Q20" s="425"/>
      <c r="R20" s="267"/>
      <c r="S20" s="304"/>
      <c r="T20" s="425"/>
      <c r="U20" s="269"/>
      <c r="V20" s="304"/>
      <c r="W20" s="425"/>
      <c r="X20" s="267"/>
      <c r="Y20" s="268"/>
      <c r="Z20" s="425">
        <v>169</v>
      </c>
      <c r="AA20" s="267">
        <v>155</v>
      </c>
      <c r="AB20" s="268">
        <v>155</v>
      </c>
      <c r="AC20" s="425"/>
      <c r="AD20" s="267"/>
      <c r="AE20" s="268"/>
      <c r="AF20" s="425">
        <v>1437</v>
      </c>
      <c r="AG20" s="267">
        <v>1585</v>
      </c>
      <c r="AH20" s="268">
        <v>1585</v>
      </c>
      <c r="AI20" s="425"/>
      <c r="AJ20" s="267"/>
      <c r="AK20" s="268"/>
      <c r="AL20" s="425"/>
      <c r="AM20" s="267"/>
      <c r="AN20" s="268"/>
      <c r="AO20" s="425"/>
      <c r="AP20" s="267"/>
      <c r="AQ20" s="268"/>
      <c r="AR20" s="425"/>
      <c r="AS20" s="359"/>
      <c r="AT20" s="431"/>
    </row>
    <row r="21" spans="1:46" ht="15.75" thickBot="1" x14ac:dyDescent="0.25">
      <c r="A21" s="244" t="s">
        <v>74</v>
      </c>
      <c r="B21" s="421">
        <f t="shared" si="0"/>
        <v>2059</v>
      </c>
      <c r="C21" s="421">
        <f t="shared" si="0"/>
        <v>2387</v>
      </c>
      <c r="D21" s="423">
        <f t="shared" si="1"/>
        <v>2387</v>
      </c>
      <c r="E21" s="425"/>
      <c r="F21" s="267"/>
      <c r="G21" s="268"/>
      <c r="H21" s="425"/>
      <c r="I21" s="267"/>
      <c r="J21" s="268"/>
      <c r="K21" s="425"/>
      <c r="L21" s="267"/>
      <c r="M21" s="268"/>
      <c r="N21" s="425"/>
      <c r="O21" s="327"/>
      <c r="P21" s="268"/>
      <c r="Q21" s="425"/>
      <c r="R21" s="267"/>
      <c r="S21" s="304"/>
      <c r="T21" s="425"/>
      <c r="U21" s="269"/>
      <c r="V21" s="304"/>
      <c r="W21" s="425"/>
      <c r="X21" s="267"/>
      <c r="Y21" s="268"/>
      <c r="Z21" s="425">
        <v>622</v>
      </c>
      <c r="AA21" s="267">
        <v>802</v>
      </c>
      <c r="AB21" s="268">
        <v>802</v>
      </c>
      <c r="AC21" s="425"/>
      <c r="AD21" s="267"/>
      <c r="AE21" s="268"/>
      <c r="AF21" s="425">
        <v>1437</v>
      </c>
      <c r="AG21" s="267">
        <v>1585</v>
      </c>
      <c r="AH21" s="268">
        <v>1585</v>
      </c>
      <c r="AI21" s="425"/>
      <c r="AJ21" s="267"/>
      <c r="AK21" s="268"/>
      <c r="AL21" s="425"/>
      <c r="AM21" s="267"/>
      <c r="AN21" s="268"/>
      <c r="AO21" s="425"/>
      <c r="AP21" s="267"/>
      <c r="AQ21" s="268"/>
      <c r="AR21" s="425"/>
      <c r="AS21" s="359"/>
      <c r="AT21" s="431"/>
    </row>
    <row r="22" spans="1:46" ht="15.75" thickBot="1" x14ac:dyDescent="0.25">
      <c r="A22" s="244" t="s">
        <v>102</v>
      </c>
      <c r="B22" s="421">
        <f t="shared" si="0"/>
        <v>3499</v>
      </c>
      <c r="C22" s="421">
        <f t="shared" si="0"/>
        <v>3731</v>
      </c>
      <c r="D22" s="423">
        <f t="shared" si="1"/>
        <v>2777</v>
      </c>
      <c r="E22" s="425">
        <v>3270</v>
      </c>
      <c r="F22" s="267">
        <v>3270</v>
      </c>
      <c r="G22" s="268">
        <v>2316</v>
      </c>
      <c r="H22" s="425"/>
      <c r="I22" s="267"/>
      <c r="J22" s="268"/>
      <c r="K22" s="425"/>
      <c r="L22" s="267"/>
      <c r="M22" s="268"/>
      <c r="N22" s="425"/>
      <c r="O22" s="327"/>
      <c r="P22" s="268"/>
      <c r="Q22" s="425"/>
      <c r="R22" s="267"/>
      <c r="S22" s="304"/>
      <c r="T22" s="425"/>
      <c r="U22" s="269"/>
      <c r="V22" s="304"/>
      <c r="W22" s="425"/>
      <c r="X22" s="267"/>
      <c r="Y22" s="268"/>
      <c r="Z22" s="425">
        <v>229</v>
      </c>
      <c r="AA22" s="267">
        <v>461</v>
      </c>
      <c r="AB22" s="268">
        <v>461</v>
      </c>
      <c r="AC22" s="425"/>
      <c r="AD22" s="267"/>
      <c r="AE22" s="268"/>
      <c r="AF22" s="425"/>
      <c r="AG22" s="267"/>
      <c r="AH22" s="268"/>
      <c r="AI22" s="425"/>
      <c r="AJ22" s="267"/>
      <c r="AK22" s="268"/>
      <c r="AL22" s="425"/>
      <c r="AM22" s="267"/>
      <c r="AN22" s="268"/>
      <c r="AO22" s="425"/>
      <c r="AP22" s="267"/>
      <c r="AQ22" s="268"/>
      <c r="AR22" s="425"/>
      <c r="AS22" s="359"/>
      <c r="AT22" s="431"/>
    </row>
    <row r="23" spans="1:46" ht="15.75" thickBot="1" x14ac:dyDescent="0.25">
      <c r="A23" s="244" t="s">
        <v>103</v>
      </c>
      <c r="B23" s="421">
        <f t="shared" si="0"/>
        <v>360</v>
      </c>
      <c r="C23" s="421">
        <f t="shared" si="0"/>
        <v>396</v>
      </c>
      <c r="D23" s="423">
        <f t="shared" si="1"/>
        <v>396</v>
      </c>
      <c r="E23" s="425"/>
      <c r="F23" s="267"/>
      <c r="G23" s="268"/>
      <c r="H23" s="425"/>
      <c r="I23" s="267"/>
      <c r="J23" s="268"/>
      <c r="K23" s="425"/>
      <c r="L23" s="267"/>
      <c r="M23" s="268"/>
      <c r="N23" s="425"/>
      <c r="O23" s="327"/>
      <c r="P23" s="268"/>
      <c r="Q23" s="425"/>
      <c r="R23" s="267"/>
      <c r="S23" s="304"/>
      <c r="T23" s="425"/>
      <c r="U23" s="269"/>
      <c r="V23" s="304"/>
      <c r="W23" s="425"/>
      <c r="X23" s="267"/>
      <c r="Y23" s="268"/>
      <c r="Z23" s="425">
        <v>360</v>
      </c>
      <c r="AA23" s="267">
        <v>396</v>
      </c>
      <c r="AB23" s="268">
        <v>396</v>
      </c>
      <c r="AC23" s="425"/>
      <c r="AD23" s="267"/>
      <c r="AE23" s="268"/>
      <c r="AF23" s="425"/>
      <c r="AG23" s="267"/>
      <c r="AH23" s="268"/>
      <c r="AI23" s="425"/>
      <c r="AJ23" s="267"/>
      <c r="AK23" s="268"/>
      <c r="AL23" s="425"/>
      <c r="AM23" s="267"/>
      <c r="AN23" s="268"/>
      <c r="AO23" s="425"/>
      <c r="AP23" s="267"/>
      <c r="AQ23" s="268"/>
      <c r="AR23" s="425"/>
      <c r="AS23" s="359"/>
      <c r="AT23" s="431"/>
    </row>
    <row r="24" spans="1:46" ht="15.75" thickBot="1" x14ac:dyDescent="0.25">
      <c r="A24" s="244" t="s">
        <v>104</v>
      </c>
      <c r="B24" s="421">
        <f t="shared" si="0"/>
        <v>5017</v>
      </c>
      <c r="C24" s="421">
        <f t="shared" si="0"/>
        <v>4765</v>
      </c>
      <c r="D24" s="423">
        <f t="shared" si="1"/>
        <v>4765</v>
      </c>
      <c r="E24" s="425"/>
      <c r="F24" s="267"/>
      <c r="G24" s="268"/>
      <c r="H24" s="425"/>
      <c r="I24" s="267"/>
      <c r="J24" s="268"/>
      <c r="K24" s="425"/>
      <c r="L24" s="267"/>
      <c r="M24" s="268"/>
      <c r="N24" s="425"/>
      <c r="O24" s="327"/>
      <c r="P24" s="268"/>
      <c r="Q24" s="425"/>
      <c r="R24" s="267"/>
      <c r="S24" s="304"/>
      <c r="T24" s="425">
        <v>2939</v>
      </c>
      <c r="U24" s="269">
        <v>2888</v>
      </c>
      <c r="V24" s="304">
        <v>2888</v>
      </c>
      <c r="W24" s="425">
        <v>581</v>
      </c>
      <c r="X24" s="267">
        <v>576</v>
      </c>
      <c r="Y24" s="268">
        <v>576</v>
      </c>
      <c r="Z24" s="425">
        <v>1497</v>
      </c>
      <c r="AA24" s="267">
        <v>1301</v>
      </c>
      <c r="AB24" s="268">
        <v>1301</v>
      </c>
      <c r="AC24" s="425"/>
      <c r="AD24" s="267"/>
      <c r="AE24" s="268"/>
      <c r="AF24" s="425"/>
      <c r="AG24" s="267"/>
      <c r="AH24" s="268"/>
      <c r="AI24" s="425"/>
      <c r="AJ24" s="267"/>
      <c r="AK24" s="268"/>
      <c r="AL24" s="425"/>
      <c r="AM24" s="267"/>
      <c r="AN24" s="268"/>
      <c r="AO24" s="425"/>
      <c r="AP24" s="267"/>
      <c r="AQ24" s="268"/>
      <c r="AR24" s="425"/>
      <c r="AS24" s="359"/>
      <c r="AT24" s="431"/>
    </row>
    <row r="25" spans="1:46" ht="15.75" thickBot="1" x14ac:dyDescent="0.25">
      <c r="A25" s="244" t="s">
        <v>299</v>
      </c>
      <c r="B25" s="421">
        <f t="shared" si="0"/>
        <v>21302</v>
      </c>
      <c r="C25" s="421">
        <f t="shared" si="0"/>
        <v>21278</v>
      </c>
      <c r="D25" s="423">
        <f t="shared" si="1"/>
        <v>19361</v>
      </c>
      <c r="E25" s="425"/>
      <c r="F25" s="267"/>
      <c r="G25" s="268"/>
      <c r="H25" s="425"/>
      <c r="I25" s="267"/>
      <c r="J25" s="268"/>
      <c r="K25" s="425"/>
      <c r="L25" s="267"/>
      <c r="M25" s="268"/>
      <c r="N25" s="425">
        <v>419</v>
      </c>
      <c r="O25" s="327">
        <v>419</v>
      </c>
      <c r="P25" s="268">
        <v>419</v>
      </c>
      <c r="Q25" s="425"/>
      <c r="R25" s="267"/>
      <c r="S25" s="304"/>
      <c r="T25" s="425"/>
      <c r="U25" s="269"/>
      <c r="V25" s="304"/>
      <c r="W25" s="425"/>
      <c r="X25" s="267"/>
      <c r="Y25" s="268"/>
      <c r="Z25" s="425"/>
      <c r="AA25" s="267"/>
      <c r="AB25" s="268"/>
      <c r="AC25" s="425">
        <v>3292</v>
      </c>
      <c r="AD25" s="267">
        <v>3268</v>
      </c>
      <c r="AE25" s="268">
        <v>2502</v>
      </c>
      <c r="AF25" s="425"/>
      <c r="AG25" s="267"/>
      <c r="AH25" s="268"/>
      <c r="AI25" s="425"/>
      <c r="AJ25" s="267"/>
      <c r="AK25" s="268"/>
      <c r="AL25" s="425"/>
      <c r="AM25" s="267"/>
      <c r="AN25" s="268"/>
      <c r="AO25" s="484">
        <v>17591</v>
      </c>
      <c r="AP25" s="488">
        <v>17591</v>
      </c>
      <c r="AQ25" s="485">
        <v>16440</v>
      </c>
      <c r="AR25" s="425"/>
      <c r="AS25" s="359"/>
      <c r="AT25" s="431"/>
    </row>
    <row r="26" spans="1:46" ht="15.75" thickBot="1" x14ac:dyDescent="0.25">
      <c r="A26" s="244" t="s">
        <v>300</v>
      </c>
      <c r="B26" s="571">
        <f t="shared" si="0"/>
        <v>127</v>
      </c>
      <c r="C26" s="421">
        <f t="shared" si="0"/>
        <v>90</v>
      </c>
      <c r="D26" s="423">
        <f t="shared" si="1"/>
        <v>90</v>
      </c>
      <c r="E26" s="425"/>
      <c r="F26" s="267"/>
      <c r="G26" s="268"/>
      <c r="H26" s="425"/>
      <c r="I26" s="267"/>
      <c r="J26" s="268"/>
      <c r="K26" s="425"/>
      <c r="L26" s="267"/>
      <c r="M26" s="268"/>
      <c r="N26" s="425"/>
      <c r="O26" s="327"/>
      <c r="P26" s="268"/>
      <c r="Q26" s="425"/>
      <c r="R26" s="267"/>
      <c r="S26" s="304"/>
      <c r="T26" s="425"/>
      <c r="U26" s="269"/>
      <c r="V26" s="304"/>
      <c r="W26" s="425"/>
      <c r="X26" s="267"/>
      <c r="Y26" s="268"/>
      <c r="Z26" s="425">
        <v>127</v>
      </c>
      <c r="AA26" s="267">
        <v>90</v>
      </c>
      <c r="AB26" s="268">
        <v>90</v>
      </c>
      <c r="AC26" s="425"/>
      <c r="AD26" s="267"/>
      <c r="AE26" s="268"/>
      <c r="AF26" s="425"/>
      <c r="AG26" s="267"/>
      <c r="AH26" s="268"/>
      <c r="AI26" s="425"/>
      <c r="AJ26" s="267"/>
      <c r="AK26" s="268"/>
      <c r="AL26" s="425"/>
      <c r="AM26" s="267"/>
      <c r="AN26" s="268"/>
      <c r="AO26" s="425"/>
      <c r="AP26" s="267"/>
      <c r="AQ26" s="268"/>
      <c r="AR26" s="425"/>
      <c r="AS26" s="359"/>
      <c r="AT26" s="431"/>
    </row>
    <row r="27" spans="1:46" ht="15.75" thickBot="1" x14ac:dyDescent="0.25">
      <c r="A27" s="246" t="s">
        <v>301</v>
      </c>
      <c r="B27" s="571">
        <f t="shared" si="0"/>
        <v>330</v>
      </c>
      <c r="C27" s="421">
        <f t="shared" si="0"/>
        <v>0</v>
      </c>
      <c r="D27" s="423">
        <f t="shared" si="1"/>
        <v>0</v>
      </c>
      <c r="E27" s="426"/>
      <c r="F27" s="270"/>
      <c r="G27" s="271"/>
      <c r="H27" s="426"/>
      <c r="I27" s="270"/>
      <c r="J27" s="271"/>
      <c r="K27" s="426"/>
      <c r="L27" s="270"/>
      <c r="M27" s="271"/>
      <c r="N27" s="426"/>
      <c r="O27" s="357"/>
      <c r="P27" s="271"/>
      <c r="Q27" s="426"/>
      <c r="R27" s="270"/>
      <c r="S27" s="330"/>
      <c r="T27" s="426"/>
      <c r="U27" s="272"/>
      <c r="V27" s="330"/>
      <c r="W27" s="426"/>
      <c r="X27" s="270"/>
      <c r="Y27" s="271"/>
      <c r="Z27" s="426">
        <v>330</v>
      </c>
      <c r="AA27" s="270">
        <v>0</v>
      </c>
      <c r="AB27" s="271">
        <v>0</v>
      </c>
      <c r="AC27" s="426"/>
      <c r="AD27" s="270"/>
      <c r="AE27" s="271"/>
      <c r="AF27" s="426"/>
      <c r="AG27" s="270"/>
      <c r="AH27" s="271"/>
      <c r="AI27" s="426"/>
      <c r="AJ27" s="270"/>
      <c r="AK27" s="271"/>
      <c r="AL27" s="426"/>
      <c r="AM27" s="270"/>
      <c r="AN27" s="271"/>
      <c r="AO27" s="426"/>
      <c r="AP27" s="270"/>
      <c r="AQ27" s="271"/>
      <c r="AR27" s="425"/>
      <c r="AS27" s="359"/>
      <c r="AT27" s="431"/>
    </row>
    <row r="28" spans="1:46" ht="15.75" thickBot="1" x14ac:dyDescent="0.25">
      <c r="A28" s="246" t="s">
        <v>302</v>
      </c>
      <c r="B28" s="571">
        <f t="shared" si="0"/>
        <v>1039</v>
      </c>
      <c r="C28" s="421">
        <f t="shared" si="0"/>
        <v>743</v>
      </c>
      <c r="D28" s="423">
        <f t="shared" si="1"/>
        <v>443</v>
      </c>
      <c r="E28" s="426"/>
      <c r="F28" s="270"/>
      <c r="G28" s="271"/>
      <c r="H28" s="426"/>
      <c r="I28" s="270"/>
      <c r="J28" s="271"/>
      <c r="K28" s="426"/>
      <c r="L28" s="270"/>
      <c r="M28" s="271"/>
      <c r="N28" s="426"/>
      <c r="O28" s="357"/>
      <c r="P28" s="271"/>
      <c r="Q28" s="426"/>
      <c r="R28" s="270"/>
      <c r="S28" s="330"/>
      <c r="T28" s="426"/>
      <c r="U28" s="272"/>
      <c r="V28" s="330"/>
      <c r="W28" s="426"/>
      <c r="X28" s="270"/>
      <c r="Y28" s="271"/>
      <c r="Z28" s="426"/>
      <c r="AA28" s="270"/>
      <c r="AB28" s="271"/>
      <c r="AC28" s="426"/>
      <c r="AD28" s="270"/>
      <c r="AE28" s="271"/>
      <c r="AF28" s="426">
        <v>1039</v>
      </c>
      <c r="AG28" s="270">
        <v>743</v>
      </c>
      <c r="AH28" s="271">
        <v>443</v>
      </c>
      <c r="AI28" s="426"/>
      <c r="AJ28" s="270"/>
      <c r="AK28" s="271"/>
      <c r="AL28" s="426"/>
      <c r="AM28" s="270"/>
      <c r="AN28" s="271"/>
      <c r="AO28" s="426"/>
      <c r="AP28" s="270"/>
      <c r="AQ28" s="271"/>
      <c r="AR28" s="425"/>
      <c r="AS28" s="359"/>
      <c r="AT28" s="431"/>
    </row>
    <row r="29" spans="1:46" ht="15.75" thickBot="1" x14ac:dyDescent="0.25">
      <c r="A29" s="246" t="s">
        <v>366</v>
      </c>
      <c r="B29" s="571">
        <f t="shared" si="0"/>
        <v>0</v>
      </c>
      <c r="C29" s="421">
        <f t="shared" si="0"/>
        <v>0</v>
      </c>
      <c r="D29" s="423">
        <f t="shared" si="1"/>
        <v>0</v>
      </c>
      <c r="E29" s="426"/>
      <c r="F29" s="270"/>
      <c r="G29" s="271"/>
      <c r="H29" s="426"/>
      <c r="I29" s="270"/>
      <c r="J29" s="271"/>
      <c r="K29" s="426"/>
      <c r="L29" s="270"/>
      <c r="M29" s="271"/>
      <c r="N29" s="426"/>
      <c r="O29" s="357"/>
      <c r="P29" s="271"/>
      <c r="Q29" s="426"/>
      <c r="R29" s="270"/>
      <c r="S29" s="330"/>
      <c r="T29" s="426"/>
      <c r="U29" s="272"/>
      <c r="V29" s="330"/>
      <c r="W29" s="426"/>
      <c r="X29" s="270"/>
      <c r="Y29" s="271"/>
      <c r="Z29" s="426"/>
      <c r="AA29" s="270"/>
      <c r="AB29" s="271"/>
      <c r="AC29" s="426"/>
      <c r="AD29" s="270"/>
      <c r="AE29" s="271"/>
      <c r="AF29" s="426"/>
      <c r="AG29" s="270"/>
      <c r="AH29" s="271"/>
      <c r="AI29" s="426"/>
      <c r="AJ29" s="270"/>
      <c r="AK29" s="271"/>
      <c r="AL29" s="426"/>
      <c r="AM29" s="270"/>
      <c r="AN29" s="271"/>
      <c r="AO29" s="426"/>
      <c r="AP29" s="270"/>
      <c r="AQ29" s="271"/>
      <c r="AR29" s="425"/>
      <c r="AS29" s="359"/>
      <c r="AT29" s="431"/>
    </row>
    <row r="30" spans="1:46" ht="15.75" thickBot="1" x14ac:dyDescent="0.25">
      <c r="A30" s="246" t="s">
        <v>495</v>
      </c>
      <c r="B30" s="571">
        <f t="shared" si="0"/>
        <v>660</v>
      </c>
      <c r="C30" s="421">
        <f t="shared" si="0"/>
        <v>660</v>
      </c>
      <c r="D30" s="423">
        <f t="shared" si="1"/>
        <v>660</v>
      </c>
      <c r="E30" s="426"/>
      <c r="F30" s="270"/>
      <c r="G30" s="271"/>
      <c r="H30" s="426"/>
      <c r="I30" s="270"/>
      <c r="J30" s="271"/>
      <c r="K30" s="426"/>
      <c r="L30" s="270"/>
      <c r="M30" s="271"/>
      <c r="N30" s="426"/>
      <c r="O30" s="357"/>
      <c r="P30" s="271"/>
      <c r="Q30" s="426"/>
      <c r="R30" s="270"/>
      <c r="S30" s="330"/>
      <c r="T30" s="426"/>
      <c r="U30" s="272"/>
      <c r="V30" s="330"/>
      <c r="W30" s="426"/>
      <c r="X30" s="270"/>
      <c r="Y30" s="271"/>
      <c r="Z30" s="426"/>
      <c r="AA30" s="270"/>
      <c r="AB30" s="271"/>
      <c r="AC30" s="426">
        <v>660</v>
      </c>
      <c r="AD30" s="270">
        <v>660</v>
      </c>
      <c r="AE30" s="271">
        <v>660</v>
      </c>
      <c r="AF30" s="426"/>
      <c r="AG30" s="270"/>
      <c r="AH30" s="271"/>
      <c r="AI30" s="426"/>
      <c r="AJ30" s="270"/>
      <c r="AK30" s="271"/>
      <c r="AL30" s="426"/>
      <c r="AM30" s="270"/>
      <c r="AN30" s="271"/>
      <c r="AO30" s="426"/>
      <c r="AP30" s="270"/>
      <c r="AQ30" s="271"/>
      <c r="AR30" s="425"/>
      <c r="AS30" s="359"/>
      <c r="AT30" s="431"/>
    </row>
    <row r="31" spans="1:46" ht="15.75" thickBot="1" x14ac:dyDescent="0.25">
      <c r="A31" s="246" t="s">
        <v>303</v>
      </c>
      <c r="B31" s="571">
        <f t="shared" si="0"/>
        <v>0</v>
      </c>
      <c r="C31" s="421">
        <f t="shared" si="0"/>
        <v>1430</v>
      </c>
      <c r="D31" s="423">
        <f t="shared" si="1"/>
        <v>1430</v>
      </c>
      <c r="E31" s="426"/>
      <c r="F31" s="270"/>
      <c r="G31" s="271"/>
      <c r="H31" s="426"/>
      <c r="I31" s="270"/>
      <c r="J31" s="271"/>
      <c r="K31" s="426"/>
      <c r="L31" s="270"/>
      <c r="M31" s="271"/>
      <c r="N31" s="426"/>
      <c r="O31" s="357"/>
      <c r="P31" s="271"/>
      <c r="Q31" s="426"/>
      <c r="R31" s="270"/>
      <c r="S31" s="330"/>
      <c r="T31" s="426"/>
      <c r="U31" s="272"/>
      <c r="V31" s="330"/>
      <c r="W31" s="426"/>
      <c r="X31" s="270"/>
      <c r="Y31" s="271"/>
      <c r="Z31" s="426"/>
      <c r="AA31" s="267"/>
      <c r="AB31" s="268"/>
      <c r="AC31" s="425">
        <v>0</v>
      </c>
      <c r="AD31" s="267">
        <v>802</v>
      </c>
      <c r="AE31" s="268">
        <v>802</v>
      </c>
      <c r="AF31" s="426"/>
      <c r="AG31" s="270"/>
      <c r="AH31" s="271"/>
      <c r="AI31" s="426"/>
      <c r="AJ31" s="270"/>
      <c r="AK31" s="271"/>
      <c r="AL31" s="426">
        <v>0</v>
      </c>
      <c r="AM31" s="270">
        <v>628</v>
      </c>
      <c r="AN31" s="271">
        <v>628</v>
      </c>
      <c r="AO31" s="426"/>
      <c r="AP31" s="270"/>
      <c r="AQ31" s="271"/>
      <c r="AR31" s="425"/>
      <c r="AS31" s="359"/>
      <c r="AT31" s="431"/>
    </row>
    <row r="32" spans="1:46" ht="15.75" thickBot="1" x14ac:dyDescent="0.25">
      <c r="A32" s="244" t="s">
        <v>367</v>
      </c>
      <c r="B32" s="571">
        <f t="shared" si="0"/>
        <v>0</v>
      </c>
      <c r="C32" s="421">
        <f t="shared" si="0"/>
        <v>91</v>
      </c>
      <c r="D32" s="423">
        <f t="shared" si="1"/>
        <v>91</v>
      </c>
      <c r="E32" s="425"/>
      <c r="F32" s="267"/>
      <c r="G32" s="268"/>
      <c r="H32" s="425"/>
      <c r="I32" s="267"/>
      <c r="J32" s="268"/>
      <c r="K32" s="425"/>
      <c r="L32" s="267"/>
      <c r="M32" s="268"/>
      <c r="N32" s="425"/>
      <c r="O32" s="327"/>
      <c r="P32" s="268"/>
      <c r="Q32" s="425"/>
      <c r="R32" s="267"/>
      <c r="S32" s="304"/>
      <c r="T32" s="425"/>
      <c r="U32" s="269"/>
      <c r="V32" s="304"/>
      <c r="W32" s="425"/>
      <c r="X32" s="267"/>
      <c r="Y32" s="268"/>
      <c r="Z32" s="425">
        <v>0</v>
      </c>
      <c r="AA32" s="264">
        <v>91</v>
      </c>
      <c r="AB32" s="265">
        <v>91</v>
      </c>
      <c r="AC32" s="424"/>
      <c r="AD32" s="264"/>
      <c r="AE32" s="265"/>
      <c r="AF32" s="425"/>
      <c r="AG32" s="267"/>
      <c r="AH32" s="268"/>
      <c r="AI32" s="425"/>
      <c r="AJ32" s="327"/>
      <c r="AK32" s="268"/>
      <c r="AL32" s="425"/>
      <c r="AM32" s="267"/>
      <c r="AN32" s="304"/>
      <c r="AO32" s="425"/>
      <c r="AP32" s="267"/>
      <c r="AQ32" s="304"/>
      <c r="AR32" s="425"/>
      <c r="AS32" s="359"/>
      <c r="AT32" s="431"/>
    </row>
    <row r="33" spans="1:46" ht="15.75" thickBot="1" x14ac:dyDescent="0.25">
      <c r="A33" s="246" t="s">
        <v>494</v>
      </c>
      <c r="B33" s="571">
        <f t="shared" si="0"/>
        <v>15000</v>
      </c>
      <c r="C33" s="571">
        <f t="shared" si="0"/>
        <v>15000</v>
      </c>
      <c r="D33" s="572">
        <f t="shared" si="1"/>
        <v>15000</v>
      </c>
      <c r="E33" s="426">
        <v>15000</v>
      </c>
      <c r="F33" s="270">
        <v>14263</v>
      </c>
      <c r="G33" s="271">
        <v>14263</v>
      </c>
      <c r="H33" s="426"/>
      <c r="I33" s="270"/>
      <c r="J33" s="271"/>
      <c r="K33" s="426"/>
      <c r="L33" s="270"/>
      <c r="M33" s="271"/>
      <c r="N33" s="426"/>
      <c r="O33" s="357"/>
      <c r="P33" s="271"/>
      <c r="Q33" s="426"/>
      <c r="R33" s="270"/>
      <c r="S33" s="330"/>
      <c r="T33" s="426"/>
      <c r="U33" s="272"/>
      <c r="V33" s="330"/>
      <c r="W33" s="426"/>
      <c r="X33" s="270"/>
      <c r="Y33" s="271"/>
      <c r="Z33" s="426">
        <v>0</v>
      </c>
      <c r="AA33" s="270">
        <v>737</v>
      </c>
      <c r="AB33" s="271">
        <v>737</v>
      </c>
      <c r="AC33" s="426"/>
      <c r="AD33" s="270"/>
      <c r="AE33" s="271"/>
      <c r="AF33" s="426"/>
      <c r="AG33" s="270"/>
      <c r="AH33" s="271"/>
      <c r="AI33" s="426"/>
      <c r="AJ33" s="357"/>
      <c r="AK33" s="271"/>
      <c r="AL33" s="426"/>
      <c r="AM33" s="270"/>
      <c r="AN33" s="330"/>
      <c r="AO33" s="426"/>
      <c r="AP33" s="270"/>
      <c r="AQ33" s="330"/>
      <c r="AR33" s="426"/>
      <c r="AS33" s="573"/>
      <c r="AT33" s="574"/>
    </row>
    <row r="34" spans="1:46" ht="13.5" thickBot="1" x14ac:dyDescent="0.25">
      <c r="A34" s="575" t="s">
        <v>1</v>
      </c>
      <c r="B34" s="576">
        <f t="shared" ref="B34:AT34" si="2">SUM(B8:B33)</f>
        <v>85701</v>
      </c>
      <c r="C34" s="576">
        <f t="shared" si="2"/>
        <v>95871</v>
      </c>
      <c r="D34" s="576">
        <f t="shared" si="2"/>
        <v>81499</v>
      </c>
      <c r="E34" s="576">
        <f t="shared" si="2"/>
        <v>30794</v>
      </c>
      <c r="F34" s="576">
        <f t="shared" si="2"/>
        <v>32682</v>
      </c>
      <c r="G34" s="576">
        <f t="shared" si="2"/>
        <v>22798</v>
      </c>
      <c r="H34" s="576">
        <f t="shared" si="2"/>
        <v>0</v>
      </c>
      <c r="I34" s="576">
        <f t="shared" si="2"/>
        <v>0</v>
      </c>
      <c r="J34" s="576">
        <f t="shared" si="2"/>
        <v>0</v>
      </c>
      <c r="K34" s="576">
        <f t="shared" si="2"/>
        <v>0</v>
      </c>
      <c r="L34" s="576">
        <f t="shared" si="2"/>
        <v>0</v>
      </c>
      <c r="M34" s="576">
        <f t="shared" si="2"/>
        <v>0</v>
      </c>
      <c r="N34" s="576">
        <f t="shared" si="2"/>
        <v>419</v>
      </c>
      <c r="O34" s="576">
        <f t="shared" si="2"/>
        <v>419</v>
      </c>
      <c r="P34" s="576">
        <f t="shared" si="2"/>
        <v>419</v>
      </c>
      <c r="Q34" s="576">
        <f t="shared" si="2"/>
        <v>0</v>
      </c>
      <c r="R34" s="576">
        <f t="shared" si="2"/>
        <v>0</v>
      </c>
      <c r="S34" s="576">
        <f t="shared" si="2"/>
        <v>0</v>
      </c>
      <c r="T34" s="576">
        <f t="shared" si="2"/>
        <v>13555</v>
      </c>
      <c r="U34" s="576">
        <f t="shared" si="2"/>
        <v>15644</v>
      </c>
      <c r="V34" s="576">
        <f t="shared" si="2"/>
        <v>15644</v>
      </c>
      <c r="W34" s="576">
        <f t="shared" si="2"/>
        <v>2348</v>
      </c>
      <c r="X34" s="576">
        <f t="shared" si="2"/>
        <v>2621</v>
      </c>
      <c r="Y34" s="576">
        <f t="shared" si="2"/>
        <v>2621</v>
      </c>
      <c r="Z34" s="576">
        <f t="shared" si="2"/>
        <v>9665</v>
      </c>
      <c r="AA34" s="576">
        <f t="shared" si="2"/>
        <v>14949</v>
      </c>
      <c r="AB34" s="576">
        <f t="shared" si="2"/>
        <v>14161</v>
      </c>
      <c r="AC34" s="576">
        <f t="shared" si="2"/>
        <v>4312</v>
      </c>
      <c r="AD34" s="576">
        <f t="shared" si="2"/>
        <v>5114</v>
      </c>
      <c r="AE34" s="576">
        <f t="shared" si="2"/>
        <v>4348</v>
      </c>
      <c r="AF34" s="576">
        <f t="shared" si="2"/>
        <v>4013</v>
      </c>
      <c r="AG34" s="576">
        <f t="shared" si="2"/>
        <v>4013</v>
      </c>
      <c r="AH34" s="576">
        <f t="shared" si="2"/>
        <v>3713</v>
      </c>
      <c r="AI34" s="576">
        <f t="shared" si="2"/>
        <v>776</v>
      </c>
      <c r="AJ34" s="576">
        <f t="shared" si="2"/>
        <v>834</v>
      </c>
      <c r="AK34" s="576">
        <f t="shared" si="2"/>
        <v>727</v>
      </c>
      <c r="AL34" s="576">
        <f t="shared" si="2"/>
        <v>0</v>
      </c>
      <c r="AM34" s="576">
        <f t="shared" si="2"/>
        <v>628</v>
      </c>
      <c r="AN34" s="576">
        <f t="shared" si="2"/>
        <v>628</v>
      </c>
      <c r="AO34" s="576">
        <f t="shared" si="2"/>
        <v>17591</v>
      </c>
      <c r="AP34" s="576">
        <f t="shared" si="2"/>
        <v>17591</v>
      </c>
      <c r="AQ34" s="576">
        <f t="shared" si="2"/>
        <v>16440</v>
      </c>
      <c r="AR34" s="576">
        <f t="shared" si="2"/>
        <v>2228</v>
      </c>
      <c r="AS34" s="576">
        <f t="shared" si="2"/>
        <v>1376</v>
      </c>
      <c r="AT34" s="577">
        <f t="shared" si="2"/>
        <v>0</v>
      </c>
    </row>
    <row r="35" spans="1:46" ht="1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</row>
    <row r="36" spans="1:46" ht="1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</row>
    <row r="37" spans="1:46" ht="1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6" ht="15" x14ac:dyDescent="0.2">
      <c r="AI38" s="43"/>
      <c r="AJ38" s="43"/>
      <c r="AK38" s="43"/>
      <c r="AL38" s="43"/>
    </row>
  </sheetData>
  <mergeCells count="20">
    <mergeCell ref="AR4:AT4"/>
    <mergeCell ref="H6:J6"/>
    <mergeCell ref="K6:M6"/>
    <mergeCell ref="N6:P6"/>
    <mergeCell ref="A1:AS1"/>
    <mergeCell ref="A3:AS3"/>
    <mergeCell ref="B5:D6"/>
    <mergeCell ref="E6:G6"/>
    <mergeCell ref="Q6:S6"/>
    <mergeCell ref="E5:S5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T5:AT5"/>
  </mergeCells>
  <phoneticPr fontId="1" type="noConversion"/>
  <pageMargins left="0.75" right="0.75" top="1" bottom="1" header="0.5" footer="0.5"/>
  <pageSetup paperSize="8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workbookViewId="0">
      <selection activeCell="A37" sqref="A37"/>
    </sheetView>
  </sheetViews>
  <sheetFormatPr defaultRowHeight="12.75" x14ac:dyDescent="0.2"/>
  <cols>
    <col min="1" max="1" width="64" customWidth="1"/>
    <col min="2" max="2" width="10.42578125" customWidth="1"/>
  </cols>
  <sheetData>
    <row r="1" spans="1:4" x14ac:dyDescent="0.2">
      <c r="A1" s="667"/>
      <c r="B1" s="667"/>
    </row>
    <row r="2" spans="1:4" x14ac:dyDescent="0.2">
      <c r="A2" s="667" t="s">
        <v>23</v>
      </c>
      <c r="B2" s="667"/>
      <c r="C2" s="667"/>
      <c r="D2" s="667"/>
    </row>
    <row r="3" spans="1:4" x14ac:dyDescent="0.2">
      <c r="A3" s="16"/>
      <c r="B3" s="16"/>
    </row>
    <row r="4" spans="1:4" x14ac:dyDescent="0.2">
      <c r="A4" s="667" t="s">
        <v>10</v>
      </c>
      <c r="B4" s="667"/>
      <c r="C4" s="667"/>
      <c r="D4" s="667"/>
    </row>
    <row r="5" spans="1:4" x14ac:dyDescent="0.2">
      <c r="A5" s="668" t="s">
        <v>451</v>
      </c>
      <c r="B5" s="668"/>
      <c r="C5" s="668"/>
      <c r="D5" s="668"/>
    </row>
    <row r="6" spans="1:4" x14ac:dyDescent="0.2">
      <c r="A6" s="17"/>
      <c r="B6" s="17"/>
    </row>
    <row r="7" spans="1:4" ht="13.5" thickBot="1" x14ac:dyDescent="0.25">
      <c r="A7" s="5"/>
      <c r="B7" s="658" t="s">
        <v>396</v>
      </c>
      <c r="C7" s="658"/>
      <c r="D7" s="658"/>
    </row>
    <row r="8" spans="1:4" ht="13.5" thickBot="1" x14ac:dyDescent="0.25">
      <c r="A8" s="1" t="s">
        <v>2</v>
      </c>
      <c r="B8" s="1" t="s">
        <v>304</v>
      </c>
      <c r="C8" s="167" t="s">
        <v>305</v>
      </c>
      <c r="D8" s="167" t="s">
        <v>306</v>
      </c>
    </row>
    <row r="9" spans="1:4" x14ac:dyDescent="0.2">
      <c r="A9" s="6"/>
      <c r="B9" s="489"/>
      <c r="C9" s="494"/>
      <c r="D9" s="498"/>
    </row>
    <row r="10" spans="1:4" s="12" customFormat="1" x14ac:dyDescent="0.2">
      <c r="A10" s="11" t="s">
        <v>11</v>
      </c>
      <c r="B10" s="490">
        <f>SUM(B12,B19)</f>
        <v>4013</v>
      </c>
      <c r="C10" s="490">
        <f>SUM(C12,C19)</f>
        <v>4013</v>
      </c>
      <c r="D10" s="490">
        <f>SUM(D12,D19)</f>
        <v>3713</v>
      </c>
    </row>
    <row r="11" spans="1:4" x14ac:dyDescent="0.2">
      <c r="A11" s="2" t="s">
        <v>57</v>
      </c>
      <c r="B11" s="307"/>
      <c r="C11" s="307"/>
      <c r="D11" s="499"/>
    </row>
    <row r="12" spans="1:4" x14ac:dyDescent="0.2">
      <c r="A12" s="2" t="s">
        <v>58</v>
      </c>
      <c r="B12" s="490">
        <v>3913</v>
      </c>
      <c r="C12" s="307">
        <v>3913</v>
      </c>
      <c r="D12" s="499">
        <v>3613</v>
      </c>
    </row>
    <row r="13" spans="1:4" x14ac:dyDescent="0.2">
      <c r="A13" s="261" t="s">
        <v>411</v>
      </c>
      <c r="B13" s="491"/>
      <c r="C13" s="307"/>
      <c r="D13" s="499"/>
    </row>
    <row r="14" spans="1:4" hidden="1" x14ac:dyDescent="0.2">
      <c r="A14" s="3"/>
      <c r="B14" s="492"/>
      <c r="C14" s="495"/>
      <c r="D14" s="500"/>
    </row>
    <row r="15" spans="1:4" hidden="1" x14ac:dyDescent="0.2">
      <c r="A15" s="2"/>
      <c r="B15" s="307"/>
      <c r="C15" s="495"/>
      <c r="D15" s="500"/>
    </row>
    <row r="16" spans="1:4" hidden="1" x14ac:dyDescent="0.2">
      <c r="A16" s="2"/>
      <c r="B16" s="307"/>
      <c r="C16" s="495"/>
      <c r="D16" s="500"/>
    </row>
    <row r="17" spans="1:4" hidden="1" x14ac:dyDescent="0.2">
      <c r="A17" s="2"/>
      <c r="B17" s="307"/>
      <c r="C17" s="495"/>
      <c r="D17" s="500"/>
    </row>
    <row r="18" spans="1:4" hidden="1" x14ac:dyDescent="0.2">
      <c r="A18" s="2"/>
      <c r="B18" s="307"/>
      <c r="C18" s="495"/>
      <c r="D18" s="500"/>
    </row>
    <row r="19" spans="1:4" x14ac:dyDescent="0.2">
      <c r="A19" s="18" t="s">
        <v>410</v>
      </c>
      <c r="B19" s="493">
        <v>100</v>
      </c>
      <c r="C19" s="496">
        <v>100</v>
      </c>
      <c r="D19" s="501">
        <v>100</v>
      </c>
    </row>
    <row r="20" spans="1:4" hidden="1" x14ac:dyDescent="0.2">
      <c r="A20" s="2"/>
      <c r="B20" s="307"/>
      <c r="C20" s="495"/>
      <c r="D20" s="500"/>
    </row>
    <row r="21" spans="1:4" hidden="1" x14ac:dyDescent="0.2">
      <c r="A21" s="2"/>
      <c r="B21" s="307"/>
      <c r="C21" s="495"/>
      <c r="D21" s="500"/>
    </row>
    <row r="22" spans="1:4" x14ac:dyDescent="0.2">
      <c r="A22" s="2"/>
      <c r="B22" s="307"/>
      <c r="C22" s="496"/>
      <c r="D22" s="501"/>
    </row>
    <row r="23" spans="1:4" s="12" customFormat="1" x14ac:dyDescent="0.2">
      <c r="A23" s="11" t="s">
        <v>59</v>
      </c>
      <c r="B23" s="490">
        <f>SUM(B24:B25)</f>
        <v>4312</v>
      </c>
      <c r="C23" s="490">
        <f>SUM(C24:C25)</f>
        <v>4312</v>
      </c>
      <c r="D23" s="490">
        <f>SUM(D24:D25)</f>
        <v>3546</v>
      </c>
    </row>
    <row r="24" spans="1:4" x14ac:dyDescent="0.2">
      <c r="A24" s="261" t="s">
        <v>412</v>
      </c>
      <c r="B24" s="491">
        <v>2474</v>
      </c>
      <c r="C24" s="307">
        <v>2474</v>
      </c>
      <c r="D24" s="499">
        <v>1815</v>
      </c>
    </row>
    <row r="25" spans="1:4" s="14" customFormat="1" x14ac:dyDescent="0.2">
      <c r="A25" s="18" t="s">
        <v>81</v>
      </c>
      <c r="B25" s="493">
        <v>1838</v>
      </c>
      <c r="C25" s="497">
        <v>1838</v>
      </c>
      <c r="D25" s="502">
        <v>1731</v>
      </c>
    </row>
    <row r="26" spans="1:4" ht="13.5" thickBot="1" x14ac:dyDescent="0.25">
      <c r="A26" s="437"/>
      <c r="B26" s="443"/>
      <c r="C26" s="443"/>
      <c r="D26" s="500"/>
    </row>
    <row r="27" spans="1:4" ht="13.5" thickBot="1" x14ac:dyDescent="0.25">
      <c r="A27" s="165" t="s">
        <v>12</v>
      </c>
      <c r="B27" s="445">
        <f>SUM(B10,B23)</f>
        <v>8325</v>
      </c>
      <c r="C27" s="445">
        <f>SUM(C10,C23)</f>
        <v>8325</v>
      </c>
      <c r="D27" s="445">
        <f>SUM(D10,D23)</f>
        <v>7259</v>
      </c>
    </row>
    <row r="28" spans="1:4" x14ac:dyDescent="0.2">
      <c r="A28" s="5"/>
      <c r="B28" s="5"/>
    </row>
    <row r="29" spans="1:4" x14ac:dyDescent="0.2">
      <c r="A29" s="7"/>
      <c r="B29" s="7"/>
    </row>
    <row r="30" spans="1:4" x14ac:dyDescent="0.2">
      <c r="A30" s="5"/>
      <c r="B30" s="5"/>
    </row>
    <row r="31" spans="1:4" x14ac:dyDescent="0.2">
      <c r="A31" s="7"/>
      <c r="B31" s="7"/>
    </row>
    <row r="32" spans="1:4" x14ac:dyDescent="0.2">
      <c r="A32" s="7"/>
      <c r="B32" s="10"/>
    </row>
    <row r="33" spans="1:2" x14ac:dyDescent="0.2">
      <c r="A33" s="5"/>
      <c r="B33" s="5"/>
    </row>
    <row r="34" spans="1:2" x14ac:dyDescent="0.2">
      <c r="A34" s="5"/>
      <c r="B34" s="5"/>
    </row>
    <row r="35" spans="1:2" x14ac:dyDescent="0.2">
      <c r="A35" s="7"/>
      <c r="B35" s="7"/>
    </row>
    <row r="36" spans="1:2" x14ac:dyDescent="0.2">
      <c r="A36" s="5"/>
      <c r="B36" s="5"/>
    </row>
    <row r="37" spans="1:2" x14ac:dyDescent="0.2">
      <c r="A37" s="7"/>
      <c r="B37" s="7"/>
    </row>
    <row r="38" spans="1:2" x14ac:dyDescent="0.2">
      <c r="A38" s="5"/>
      <c r="B38" s="5"/>
    </row>
    <row r="39" spans="1:2" x14ac:dyDescent="0.2">
      <c r="A39" s="5"/>
      <c r="B39" s="5"/>
    </row>
    <row r="40" spans="1:2" x14ac:dyDescent="0.2">
      <c r="A40" s="16"/>
      <c r="B40" s="5"/>
    </row>
    <row r="41" spans="1:2" x14ac:dyDescent="0.2">
      <c r="A41" s="7"/>
      <c r="B41" s="7"/>
    </row>
    <row r="42" spans="1:2" x14ac:dyDescent="0.2">
      <c r="A42" s="5"/>
      <c r="B42" s="5"/>
    </row>
    <row r="43" spans="1:2" x14ac:dyDescent="0.2">
      <c r="A43" s="5"/>
      <c r="B43" s="5"/>
    </row>
    <row r="44" spans="1:2" x14ac:dyDescent="0.2">
      <c r="A44" s="5"/>
      <c r="B44" s="5"/>
    </row>
    <row r="45" spans="1:2" x14ac:dyDescent="0.2">
      <c r="A45" s="5"/>
      <c r="B45" s="5"/>
    </row>
    <row r="46" spans="1:2" x14ac:dyDescent="0.2">
      <c r="A46" s="5"/>
      <c r="B46" s="5"/>
    </row>
    <row r="47" spans="1:2" x14ac:dyDescent="0.2">
      <c r="A47" s="5"/>
      <c r="B47" s="5"/>
    </row>
    <row r="48" spans="1:2" x14ac:dyDescent="0.2">
      <c r="A48" s="5"/>
      <c r="B48" s="5"/>
    </row>
    <row r="49" spans="1:2" x14ac:dyDescent="0.2">
      <c r="A49" s="5"/>
      <c r="B49" s="5"/>
    </row>
    <row r="50" spans="1:2" x14ac:dyDescent="0.2">
      <c r="A50" s="5"/>
      <c r="B50" s="5"/>
    </row>
  </sheetData>
  <mergeCells count="5">
    <mergeCell ref="B7:D7"/>
    <mergeCell ref="A1:B1"/>
    <mergeCell ref="A2:D2"/>
    <mergeCell ref="A4:D4"/>
    <mergeCell ref="A5:D5"/>
  </mergeCells>
  <phoneticPr fontId="1" type="noConversion"/>
  <pageMargins left="0.75" right="0.75" top="1" bottom="1" header="0.5" footer="0.5"/>
  <pageSetup paperSize="9" scale="95" orientation="landscape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25"/>
  <sheetViews>
    <sheetView workbookViewId="0">
      <selection activeCell="G17" sqref="G17"/>
    </sheetView>
  </sheetViews>
  <sheetFormatPr defaultRowHeight="12.75" x14ac:dyDescent="0.2"/>
  <cols>
    <col min="6" max="6" width="8.28515625" customWidth="1"/>
    <col min="10" max="10" width="0" hidden="1" customWidth="1"/>
  </cols>
  <sheetData>
    <row r="2" spans="1:8" x14ac:dyDescent="0.2">
      <c r="A2" s="609" t="s">
        <v>38</v>
      </c>
      <c r="B2" s="609"/>
      <c r="C2" s="609"/>
      <c r="D2" s="609"/>
      <c r="E2" s="609"/>
      <c r="F2" s="609"/>
      <c r="G2" s="609"/>
      <c r="H2" s="609"/>
    </row>
    <row r="4" spans="1:8" x14ac:dyDescent="0.2">
      <c r="A4" s="609" t="s">
        <v>452</v>
      </c>
      <c r="B4" s="609"/>
      <c r="C4" s="609"/>
      <c r="D4" s="609"/>
      <c r="E4" s="609"/>
      <c r="F4" s="609"/>
      <c r="G4" s="609"/>
      <c r="H4" s="609"/>
    </row>
    <row r="8" spans="1:8" ht="13.5" thickBot="1" x14ac:dyDescent="0.25">
      <c r="G8" s="658" t="s">
        <v>396</v>
      </c>
      <c r="H8" s="658"/>
    </row>
    <row r="9" spans="1:8" ht="13.5" thickBot="1" x14ac:dyDescent="0.25">
      <c r="B9" s="669" t="s">
        <v>0</v>
      </c>
      <c r="C9" s="670"/>
      <c r="D9" s="670"/>
      <c r="E9" s="670"/>
      <c r="F9" s="306" t="s">
        <v>304</v>
      </c>
      <c r="G9" s="306" t="s">
        <v>305</v>
      </c>
      <c r="H9" s="165" t="s">
        <v>306</v>
      </c>
    </row>
    <row r="10" spans="1:8" x14ac:dyDescent="0.2">
      <c r="B10" s="671"/>
      <c r="C10" s="672"/>
      <c r="D10" s="672"/>
      <c r="E10" s="672"/>
      <c r="F10" s="166"/>
      <c r="G10" s="166"/>
      <c r="H10" s="166"/>
    </row>
    <row r="11" spans="1:8" x14ac:dyDescent="0.2">
      <c r="B11" s="236" t="s">
        <v>414</v>
      </c>
      <c r="C11" s="23"/>
      <c r="D11" s="23"/>
      <c r="E11" s="23"/>
      <c r="F11" s="275">
        <v>0</v>
      </c>
      <c r="G11" s="2">
        <v>60</v>
      </c>
      <c r="H11" s="2">
        <v>60</v>
      </c>
    </row>
    <row r="12" spans="1:8" x14ac:dyDescent="0.2">
      <c r="B12" s="236" t="s">
        <v>415</v>
      </c>
      <c r="C12" s="23"/>
      <c r="D12" s="23"/>
      <c r="E12" s="23"/>
      <c r="F12" s="275">
        <v>86</v>
      </c>
      <c r="G12" s="2">
        <v>86</v>
      </c>
      <c r="H12" s="2">
        <v>0</v>
      </c>
    </row>
    <row r="13" spans="1:8" x14ac:dyDescent="0.2">
      <c r="B13" s="236" t="s">
        <v>22</v>
      </c>
      <c r="C13" s="23"/>
      <c r="D13" s="23"/>
      <c r="E13" s="23"/>
      <c r="F13" s="275">
        <v>150</v>
      </c>
      <c r="G13" s="2">
        <v>299</v>
      </c>
      <c r="H13" s="2">
        <v>299</v>
      </c>
    </row>
    <row r="14" spans="1:8" x14ac:dyDescent="0.2">
      <c r="B14" s="236" t="s">
        <v>368</v>
      </c>
      <c r="C14" s="23"/>
      <c r="D14" s="23"/>
      <c r="E14" s="23"/>
      <c r="F14" s="275">
        <v>200</v>
      </c>
      <c r="G14" s="2">
        <v>200</v>
      </c>
      <c r="H14" s="2">
        <v>188</v>
      </c>
    </row>
    <row r="15" spans="1:8" x14ac:dyDescent="0.2">
      <c r="B15" s="236" t="s">
        <v>416</v>
      </c>
      <c r="C15" s="23"/>
      <c r="D15" s="23"/>
      <c r="E15" s="23"/>
      <c r="F15" s="275">
        <v>90</v>
      </c>
      <c r="G15" s="2">
        <v>90</v>
      </c>
      <c r="H15" s="2">
        <v>90</v>
      </c>
    </row>
    <row r="16" spans="1:8" x14ac:dyDescent="0.2">
      <c r="B16" s="236" t="s">
        <v>453</v>
      </c>
      <c r="C16" s="23"/>
      <c r="D16" s="23"/>
      <c r="E16" s="23"/>
      <c r="F16" s="275">
        <v>50</v>
      </c>
      <c r="G16" s="2">
        <v>9</v>
      </c>
      <c r="H16" s="2">
        <v>0</v>
      </c>
    </row>
    <row r="17" spans="2:8" x14ac:dyDescent="0.2">
      <c r="B17" s="236" t="s">
        <v>454</v>
      </c>
      <c r="C17" s="23"/>
      <c r="D17" s="23"/>
      <c r="E17" s="23"/>
      <c r="F17" s="274">
        <v>200</v>
      </c>
      <c r="G17" s="2">
        <v>90</v>
      </c>
      <c r="H17" s="2">
        <v>90</v>
      </c>
    </row>
    <row r="18" spans="2:8" x14ac:dyDescent="0.2">
      <c r="B18" s="236"/>
      <c r="C18" s="23"/>
      <c r="D18" s="23"/>
      <c r="E18" s="23"/>
      <c r="F18" s="275"/>
      <c r="G18" s="2"/>
      <c r="H18" s="2"/>
    </row>
    <row r="19" spans="2:8" x14ac:dyDescent="0.2">
      <c r="B19" s="22"/>
      <c r="C19" s="23"/>
      <c r="D19" s="23"/>
      <c r="E19" s="23"/>
      <c r="F19" s="274"/>
      <c r="G19" s="2"/>
      <c r="H19" s="2"/>
    </row>
    <row r="20" spans="2:8" x14ac:dyDescent="0.2">
      <c r="B20" s="22"/>
      <c r="C20" s="23"/>
      <c r="D20" s="23"/>
      <c r="E20" s="23"/>
      <c r="F20" s="274"/>
      <c r="G20" s="2"/>
      <c r="H20" s="2"/>
    </row>
    <row r="21" spans="2:8" x14ac:dyDescent="0.2">
      <c r="B21" s="25"/>
      <c r="C21" s="26"/>
      <c r="D21" s="26"/>
      <c r="E21" s="26"/>
      <c r="F21" s="273"/>
      <c r="G21" s="2"/>
      <c r="H21" s="2"/>
    </row>
    <row r="22" spans="2:8" x14ac:dyDescent="0.2">
      <c r="B22" s="22"/>
      <c r="C22" s="23"/>
      <c r="D22" s="23"/>
      <c r="E22" s="23"/>
      <c r="F22" s="307"/>
      <c r="G22" s="2"/>
      <c r="H22" s="2"/>
    </row>
    <row r="23" spans="2:8" x14ac:dyDescent="0.2">
      <c r="B23" s="22"/>
      <c r="C23" s="23"/>
      <c r="D23" s="23"/>
      <c r="E23" s="23"/>
      <c r="F23" s="307"/>
      <c r="G23" s="2"/>
      <c r="H23" s="2"/>
    </row>
    <row r="24" spans="2:8" ht="13.5" thickBot="1" x14ac:dyDescent="0.25">
      <c r="B24" s="441"/>
      <c r="C24" s="442"/>
      <c r="D24" s="442"/>
      <c r="E24" s="442"/>
      <c r="F24" s="443"/>
      <c r="G24" s="435"/>
      <c r="H24" s="157"/>
    </row>
    <row r="25" spans="2:8" ht="13.5" thickBot="1" x14ac:dyDescent="0.25">
      <c r="B25" s="673" t="s">
        <v>405</v>
      </c>
      <c r="C25" s="674"/>
      <c r="D25" s="674"/>
      <c r="E25" s="675"/>
      <c r="F25" s="445">
        <f>SUM(F10:F24)</f>
        <v>776</v>
      </c>
      <c r="G25" s="445">
        <f>SUM(G10:G24)</f>
        <v>834</v>
      </c>
      <c r="H25" s="445">
        <f>SUM(H10:H24)</f>
        <v>727</v>
      </c>
    </row>
  </sheetData>
  <mergeCells count="6">
    <mergeCell ref="B9:E9"/>
    <mergeCell ref="B10:E10"/>
    <mergeCell ref="A2:H2"/>
    <mergeCell ref="A4:H4"/>
    <mergeCell ref="B25:E25"/>
    <mergeCell ref="G8:H8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10</vt:i4>
      </vt:variant>
    </vt:vector>
  </HeadingPairs>
  <TitlesOfParts>
    <vt:vector size="37" baseType="lpstr">
      <vt:lpstr>1. sz. melléklet</vt:lpstr>
      <vt:lpstr>2. sz. melléklet</vt:lpstr>
      <vt:lpstr>3. sz. melléklet</vt:lpstr>
      <vt:lpstr>4. sz. melléklet</vt:lpstr>
      <vt:lpstr>5.sz.melléklet</vt:lpstr>
      <vt:lpstr>6. sz. melléklet</vt:lpstr>
      <vt:lpstr>7.sz. melléklet</vt:lpstr>
      <vt:lpstr>8.sz. melléklet</vt:lpstr>
      <vt:lpstr>9. sz. melléklet</vt:lpstr>
      <vt:lpstr>10. sz. melléklet</vt:lpstr>
      <vt:lpstr>11. sz. melléklet</vt:lpstr>
      <vt:lpstr>12.sz.melléklet</vt:lpstr>
      <vt:lpstr>13.sz.melléklet</vt:lpstr>
      <vt:lpstr>14.sz.melléklet</vt:lpstr>
      <vt:lpstr>15.sz.melléklet</vt:lpstr>
      <vt:lpstr>16.sz.melléklet</vt:lpstr>
      <vt:lpstr>17.sz.melléklet</vt:lpstr>
      <vt:lpstr>18.sz.melléklet</vt:lpstr>
      <vt:lpstr>19.sz.melléklet</vt:lpstr>
      <vt:lpstr>20.sz.melléklet</vt:lpstr>
      <vt:lpstr>21.sz.melléklet</vt:lpstr>
      <vt:lpstr>22.sz.melléklet</vt:lpstr>
      <vt:lpstr>23.sz.melléklet</vt:lpstr>
      <vt:lpstr>24.sz.melléklet</vt:lpstr>
      <vt:lpstr>9.1.sz.melléklet</vt:lpstr>
      <vt:lpstr>9.2.sz.melléklet</vt:lpstr>
      <vt:lpstr>25.sz.melléklet</vt:lpstr>
      <vt:lpstr>'1. sz. melléklet'!Nyomtatási_terület</vt:lpstr>
      <vt:lpstr>'10. sz. melléklet'!Nyomtatási_terület</vt:lpstr>
      <vt:lpstr>'11. sz. melléklet'!Nyomtatási_terület</vt:lpstr>
      <vt:lpstr>'2. sz. melléklet'!Nyomtatási_terület</vt:lpstr>
      <vt:lpstr>'3. sz. melléklet'!Nyomtatási_terület</vt:lpstr>
      <vt:lpstr>'4. sz. melléklet'!Nyomtatási_terület</vt:lpstr>
      <vt:lpstr>'6. sz. melléklet'!Nyomtatási_terület</vt:lpstr>
      <vt:lpstr>'7.sz. melléklet'!Nyomtatási_terület</vt:lpstr>
      <vt:lpstr>'8.sz.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2019-05-23T08:08:58Z</cp:lastPrinted>
  <dcterms:created xsi:type="dcterms:W3CDTF">1980-01-04T02:23:52Z</dcterms:created>
  <dcterms:modified xsi:type="dcterms:W3CDTF">2019-06-05T05:58:49Z</dcterms:modified>
</cp:coreProperties>
</file>