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E487E621-0057-48FB-945D-A75AF5685D71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6.1." sheetId="1" r:id="rId1"/>
    <sheet name="6.2." sheetId="2" r:id="rId2"/>
    <sheet name="6.3." sheetId="3" r:id="rId3"/>
    <sheet name="6.4.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C12" i="1"/>
  <c r="C34" i="1"/>
  <c r="C37" i="1" s="1"/>
  <c r="C32" i="1"/>
  <c r="C28" i="1"/>
  <c r="C24" i="1"/>
  <c r="C19" i="1"/>
  <c r="C36" i="1" l="1"/>
  <c r="C12" i="4" l="1"/>
  <c r="C12" i="3"/>
  <c r="C16" i="2"/>
  <c r="C11" i="2"/>
  <c r="C24" i="2" l="1"/>
  <c r="C12" i="2"/>
  <c r="C23" i="2" s="1"/>
  <c r="B19" i="1" l="1"/>
  <c r="B37" i="1" s="1"/>
  <c r="B34" i="1"/>
  <c r="B32" i="1"/>
  <c r="B28" i="1"/>
  <c r="B24" i="1"/>
  <c r="B12" i="1"/>
  <c r="C21" i="2" l="1"/>
  <c r="B21" i="2"/>
  <c r="C21" i="3" l="1"/>
  <c r="C17" i="3"/>
  <c r="C24" i="3" s="1"/>
  <c r="C13" i="3"/>
  <c r="C23" i="3" s="1"/>
  <c r="C13" i="4" l="1"/>
  <c r="C23" i="4" s="1"/>
  <c r="C17" i="4"/>
  <c r="C24" i="4" s="1"/>
  <c r="C21" i="4"/>
  <c r="B21" i="4" l="1"/>
  <c r="B17" i="4"/>
  <c r="B24" i="4" s="1"/>
  <c r="B13" i="4"/>
  <c r="B23" i="4" s="1"/>
  <c r="B21" i="3"/>
  <c r="B17" i="3"/>
  <c r="B13" i="3"/>
  <c r="B23" i="3" l="1"/>
  <c r="B24" i="3"/>
  <c r="B12" i="2"/>
  <c r="B23" i="2" s="1"/>
  <c r="B16" i="2"/>
  <c r="B24" i="2" s="1"/>
</calcChain>
</file>

<file path=xl/sharedStrings.xml><?xml version="1.0" encoding="utf-8"?>
<sst xmlns="http://schemas.openxmlformats.org/spreadsheetml/2006/main" count="108" uniqueCount="56">
  <si>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</si>
  <si>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</si>
  <si>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</si>
  <si>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</si>
  <si>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21. Kiadások összesen:</t>
  </si>
  <si>
    <t>20. Bevételek összesen:</t>
  </si>
  <si>
    <t>19. Felhalmozási célú kiadások összesen:</t>
  </si>
  <si>
    <t>16. Beruházások</t>
  </si>
  <si>
    <t>15. Felhalmozási célú bevételek összesen:</t>
  </si>
  <si>
    <t>II. Felhalmozási célú bevételek és kiadások</t>
  </si>
  <si>
    <t>11. Költségvetési tartalék</t>
  </si>
  <si>
    <t>10. Egyéb működési célú kiadások</t>
  </si>
  <si>
    <t>9. Ellátottak pénzbeli juttatásai</t>
  </si>
  <si>
    <t>8. Dologi kiadások</t>
  </si>
  <si>
    <t>7. Munkaadókat terhelő járulékok és szociális hozzájárulási adó</t>
  </si>
  <si>
    <t>6. Személyi juttatás</t>
  </si>
  <si>
    <t>5. Működési bevételek összesen:</t>
  </si>
  <si>
    <t>4. Működési célú pénzeszköz átvétel</t>
  </si>
  <si>
    <t>3. Működési bevételek</t>
  </si>
  <si>
    <t>2. Közhatalmi bevételek</t>
  </si>
  <si>
    <t>1. Működési célú támogatások államháztartáson belülről</t>
  </si>
  <si>
    <t>I. Működési bevételek és kiadások</t>
  </si>
  <si>
    <t>11. Kiadások összesen:</t>
  </si>
  <si>
    <t>10. Bevételek összesen: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</si>
  <si>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</si>
  <si>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</si>
  <si>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</si>
  <si>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</si>
  <si>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</si>
  <si>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</si>
  <si>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bevételek</t>
  </si>
  <si>
    <t>9. Felhalmozási célú kiadások összesen:</t>
  </si>
  <si>
    <t>8. Beruházás</t>
  </si>
  <si>
    <t>9. Kiadások összesen:</t>
  </si>
  <si>
    <t>8. Bevételek összesen:</t>
  </si>
  <si>
    <t>1. Működési bevétel</t>
  </si>
  <si>
    <t>adatok Ft-ban</t>
  </si>
  <si>
    <t>A Baracsi Polgármesteri Hivatal 2020. évi tervezett pénzügyi mérlege</t>
  </si>
  <si>
    <t>A Baracsi Négy Vándor Óvoda 2020. évi tervezett pénzügyi mérlege</t>
  </si>
  <si>
    <t>A Baracsi Népjóléti Intézmény 2020. évi tervezett pénzügyi mérlege</t>
  </si>
  <si>
    <t>Baracs Község Önkormányzata 2020. évi tervezett pénzügyi mérlege</t>
  </si>
  <si>
    <t>2020. évi eredeti</t>
  </si>
  <si>
    <t>2020. évi módosított</t>
  </si>
  <si>
    <t>9. Felújítás</t>
  </si>
  <si>
    <t>18. Egyéb felhalmozási kiadások</t>
  </si>
  <si>
    <t>17. Felújítások</t>
  </si>
  <si>
    <t>20. 2019. évi maradvány igénybe vétele</t>
  </si>
  <si>
    <t>III. Finanszírozási célú bevételek és kiadások</t>
  </si>
  <si>
    <t>12. Működési kiadások összesen:</t>
  </si>
  <si>
    <t>13. Felhalmozási célú támogatási kölcsönök visszatérülése</t>
  </si>
  <si>
    <t>14. Felhalmozási célú támogatások bevételei államháztartáson belülről</t>
  </si>
  <si>
    <t>21. Finanszírozási bevételek összesen</t>
  </si>
  <si>
    <t>22. Intézményfinanszírozás, állami támogatás megelőlegezés visszafizetése</t>
  </si>
  <si>
    <t>23. Finanszírozási kiadások összesen: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</si>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</sst>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/>
    <xf numFmtId="3" fontId="3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3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/>
    </xf>
    <xf numFmtId="0" fontId="3" fillId="0" borderId="0" xfId="0" applyFont="1"/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view="pageBreakPreview" zoomScale="85" zoomScaleNormal="100" zoomScaleSheetLayoutView="85" workbookViewId="0">
      <selection activeCell="A32" sqref="A32"/>
    </sheetView>
  </sheetViews>
  <sheetFormatPr defaultRowHeight="15" x14ac:dyDescent="0.25"/>
  <cols>
    <col min="1" max="1" width="62.140625" style="1" customWidth="1"/>
    <col min="2" max="2" width="20.7109375" style="1" customWidth="1"/>
    <col min="3" max="3" width="20.7109375" customWidth="1"/>
  </cols>
  <sheetData>
    <row r="1" spans="1:15" ht="50.2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/>
      <c r="B3" s="22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x14ac:dyDescent="0.25">
      <c r="A4" s="54" t="s">
        <v>40</v>
      </c>
      <c r="B4" s="54"/>
      <c r="C4" s="54"/>
      <c r="D4" s="13"/>
      <c r="E4" s="13"/>
    </row>
    <row r="5" spans="1:15" x14ac:dyDescent="0.25">
      <c r="A5" s="22"/>
      <c r="B5" s="22"/>
      <c r="C5" s="13" t="s">
        <v>36</v>
      </c>
      <c r="D5" s="13"/>
      <c r="E5" s="13"/>
    </row>
    <row r="6" spans="1:15" ht="15.75" thickBot="1" x14ac:dyDescent="0.3">
      <c r="A6" s="22"/>
      <c r="B6" s="19" t="s">
        <v>41</v>
      </c>
      <c r="C6" s="37" t="s">
        <v>42</v>
      </c>
      <c r="D6" s="13"/>
      <c r="E6" s="13"/>
    </row>
    <row r="7" spans="1:15" ht="15.75" thickBot="1" x14ac:dyDescent="0.3">
      <c r="A7" s="20" t="s">
        <v>21</v>
      </c>
      <c r="B7" s="19"/>
      <c r="C7" s="13"/>
      <c r="D7" s="13"/>
      <c r="E7" s="13"/>
    </row>
    <row r="8" spans="1:15" x14ac:dyDescent="0.25">
      <c r="A8" s="15" t="s">
        <v>20</v>
      </c>
      <c r="B8" s="18">
        <v>182330144</v>
      </c>
      <c r="C8" s="18">
        <v>209755325</v>
      </c>
      <c r="D8" s="13"/>
      <c r="E8" s="13"/>
    </row>
    <row r="9" spans="1:15" x14ac:dyDescent="0.25">
      <c r="A9" s="15" t="s">
        <v>19</v>
      </c>
      <c r="B9" s="14">
        <v>119500000</v>
      </c>
      <c r="C9" s="14">
        <v>76000000</v>
      </c>
      <c r="D9" s="13"/>
      <c r="E9" s="13"/>
    </row>
    <row r="10" spans="1:15" x14ac:dyDescent="0.25">
      <c r="A10" s="15" t="s">
        <v>18</v>
      </c>
      <c r="B10" s="14">
        <v>26950549</v>
      </c>
      <c r="C10" s="14">
        <v>24202203</v>
      </c>
      <c r="D10" s="13"/>
      <c r="E10" s="13"/>
    </row>
    <row r="11" spans="1:15" x14ac:dyDescent="0.25">
      <c r="A11" s="15" t="s">
        <v>17</v>
      </c>
      <c r="B11" s="14">
        <v>19108474</v>
      </c>
      <c r="C11" s="14">
        <v>16972253</v>
      </c>
      <c r="D11" s="13"/>
      <c r="E11" s="13"/>
    </row>
    <row r="12" spans="1:15" s="9" customFormat="1" x14ac:dyDescent="0.25">
      <c r="A12" s="17" t="s">
        <v>16</v>
      </c>
      <c r="B12" s="16">
        <f>SUM(B8:B11)</f>
        <v>347889167</v>
      </c>
      <c r="C12" s="16">
        <f>SUM(C8:C11)-1</f>
        <v>326929780</v>
      </c>
      <c r="D12" s="10"/>
      <c r="E12" s="10"/>
    </row>
    <row r="13" spans="1:15" x14ac:dyDescent="0.25">
      <c r="A13" s="15" t="s">
        <v>15</v>
      </c>
      <c r="B13" s="14">
        <v>46746448</v>
      </c>
      <c r="C13" s="14">
        <v>46837809</v>
      </c>
      <c r="D13" s="13"/>
      <c r="E13" s="13"/>
    </row>
    <row r="14" spans="1:15" x14ac:dyDescent="0.25">
      <c r="A14" s="15" t="s">
        <v>14</v>
      </c>
      <c r="B14" s="14">
        <v>7548088</v>
      </c>
      <c r="C14" s="14">
        <v>7675783</v>
      </c>
      <c r="D14" s="13"/>
      <c r="E14" s="13"/>
    </row>
    <row r="15" spans="1:15" x14ac:dyDescent="0.25">
      <c r="A15" s="15" t="s">
        <v>13</v>
      </c>
      <c r="B15" s="14">
        <v>64368947</v>
      </c>
      <c r="C15" s="14">
        <v>102561915</v>
      </c>
      <c r="D15" s="13"/>
      <c r="E15" s="13"/>
    </row>
    <row r="16" spans="1:15" x14ac:dyDescent="0.25">
      <c r="A16" s="15" t="s">
        <v>12</v>
      </c>
      <c r="B16" s="14">
        <v>5038800</v>
      </c>
      <c r="C16" s="14">
        <v>6534860</v>
      </c>
      <c r="D16" s="13"/>
      <c r="E16" s="13"/>
    </row>
    <row r="17" spans="1:5" x14ac:dyDescent="0.25">
      <c r="A17" s="15" t="s">
        <v>11</v>
      </c>
      <c r="B17" s="14">
        <v>14703497</v>
      </c>
      <c r="C17" s="14">
        <v>12449952</v>
      </c>
      <c r="D17" s="13"/>
      <c r="E17" s="13"/>
    </row>
    <row r="18" spans="1:5" x14ac:dyDescent="0.25">
      <c r="A18" s="15" t="s">
        <v>10</v>
      </c>
      <c r="B18" s="14">
        <v>1399597</v>
      </c>
      <c r="C18" s="14">
        <v>3749510</v>
      </c>
      <c r="D18" s="13"/>
      <c r="E18" s="13"/>
    </row>
    <row r="19" spans="1:5" s="9" customFormat="1" ht="15.75" thickBot="1" x14ac:dyDescent="0.3">
      <c r="A19" s="12" t="s">
        <v>48</v>
      </c>
      <c r="B19" s="11">
        <f>SUM(B13:B18)-1</f>
        <v>139805376</v>
      </c>
      <c r="C19" s="11">
        <f>SUM(C13:C18)</f>
        <v>179809829</v>
      </c>
      <c r="D19" s="10"/>
      <c r="E19" s="10"/>
    </row>
    <row r="20" spans="1:5" ht="15.75" thickBot="1" x14ac:dyDescent="0.3">
      <c r="C20" s="1"/>
    </row>
    <row r="21" spans="1:5" ht="15.75" thickBot="1" x14ac:dyDescent="0.3">
      <c r="A21" s="20" t="s">
        <v>9</v>
      </c>
      <c r="B21" s="19"/>
      <c r="C21" s="19"/>
      <c r="D21" s="13"/>
      <c r="E21" s="13"/>
    </row>
    <row r="22" spans="1:5" x14ac:dyDescent="0.25">
      <c r="A22" s="15" t="s">
        <v>49</v>
      </c>
      <c r="B22" s="18">
        <v>141608</v>
      </c>
      <c r="C22" s="18">
        <v>1911708</v>
      </c>
      <c r="D22" s="13"/>
      <c r="E22" s="13"/>
    </row>
    <row r="23" spans="1:5" x14ac:dyDescent="0.25">
      <c r="A23" s="15" t="s">
        <v>50</v>
      </c>
      <c r="B23" s="51">
        <v>0</v>
      </c>
      <c r="C23" s="51">
        <v>354210062</v>
      </c>
      <c r="D23" s="35"/>
      <c r="E23" s="35"/>
    </row>
    <row r="24" spans="1:5" s="9" customFormat="1" x14ac:dyDescent="0.25">
      <c r="A24" s="17" t="s">
        <v>8</v>
      </c>
      <c r="B24" s="16">
        <f>SUM(B22:B23)</f>
        <v>141608</v>
      </c>
      <c r="C24" s="16">
        <f>SUM(C22:C23)</f>
        <v>356121770</v>
      </c>
      <c r="D24" s="10"/>
      <c r="E24" s="10"/>
    </row>
    <row r="25" spans="1:5" x14ac:dyDescent="0.25">
      <c r="A25" s="15" t="s">
        <v>7</v>
      </c>
      <c r="B25" s="14">
        <v>3054995</v>
      </c>
      <c r="C25" s="14">
        <v>433086883</v>
      </c>
      <c r="D25" s="13"/>
      <c r="E25" s="13"/>
    </row>
    <row r="26" spans="1:5" x14ac:dyDescent="0.25">
      <c r="A26" s="15" t="s">
        <v>45</v>
      </c>
      <c r="B26" s="14">
        <v>0</v>
      </c>
      <c r="C26" s="14">
        <v>58747662</v>
      </c>
      <c r="D26" s="13"/>
      <c r="E26" s="13"/>
    </row>
    <row r="27" spans="1:5" x14ac:dyDescent="0.25">
      <c r="A27" s="15" t="s">
        <v>44</v>
      </c>
      <c r="B27" s="14">
        <v>3400000</v>
      </c>
      <c r="C27" s="43">
        <v>3400000</v>
      </c>
      <c r="D27" s="35"/>
      <c r="E27" s="35"/>
    </row>
    <row r="28" spans="1:5" s="9" customFormat="1" ht="15.75" thickBot="1" x14ac:dyDescent="0.3">
      <c r="A28" s="12" t="s">
        <v>6</v>
      </c>
      <c r="B28" s="11">
        <f>SUM(B25:B27)</f>
        <v>6454995</v>
      </c>
      <c r="C28" s="11">
        <f>SUM(C25:C27)</f>
        <v>495234545</v>
      </c>
      <c r="D28" s="10"/>
      <c r="E28" s="10"/>
    </row>
    <row r="29" spans="1:5" s="9" customFormat="1" ht="15.75" thickBot="1" x14ac:dyDescent="0.3">
      <c r="A29" s="40"/>
      <c r="B29" s="41"/>
      <c r="C29" s="41"/>
      <c r="D29" s="10"/>
      <c r="E29" s="10"/>
    </row>
    <row r="30" spans="1:5" s="9" customFormat="1" ht="15.75" thickBot="1" x14ac:dyDescent="0.3">
      <c r="A30" s="20" t="s">
        <v>47</v>
      </c>
      <c r="B30" s="49"/>
      <c r="C30" s="50"/>
      <c r="D30" s="10"/>
      <c r="E30" s="10"/>
    </row>
    <row r="31" spans="1:5" x14ac:dyDescent="0.25">
      <c r="A31" s="48" t="s">
        <v>46</v>
      </c>
      <c r="B31" s="14">
        <v>0</v>
      </c>
      <c r="C31" s="14">
        <v>202137876</v>
      </c>
    </row>
    <row r="32" spans="1:5" x14ac:dyDescent="0.25">
      <c r="A32" s="17" t="s">
        <v>51</v>
      </c>
      <c r="B32" s="16">
        <f>SUM(B31)</f>
        <v>0</v>
      </c>
      <c r="C32" s="16">
        <f>SUM(C31)</f>
        <v>202137876</v>
      </c>
    </row>
    <row r="33" spans="1:4" x14ac:dyDescent="0.25">
      <c r="A33" s="15" t="s">
        <v>52</v>
      </c>
      <c r="B33" s="14">
        <v>201593654</v>
      </c>
      <c r="C33" s="14">
        <v>210145052</v>
      </c>
    </row>
    <row r="34" spans="1:4" ht="15.75" thickBot="1" x14ac:dyDescent="0.3">
      <c r="A34" s="12" t="s">
        <v>53</v>
      </c>
      <c r="B34" s="11">
        <f>SUM(B33)</f>
        <v>201593654</v>
      </c>
      <c r="C34" s="11">
        <f>SUM(C33)</f>
        <v>210145052</v>
      </c>
    </row>
    <row r="35" spans="1:4" ht="15.75" thickBot="1" x14ac:dyDescent="0.3">
      <c r="A35" s="46"/>
      <c r="B35" s="47"/>
      <c r="C35" s="47"/>
    </row>
    <row r="36" spans="1:4" x14ac:dyDescent="0.25">
      <c r="A36" s="44" t="s">
        <v>5</v>
      </c>
      <c r="B36" s="45">
        <f>B24+B12-176750</f>
        <v>347854025</v>
      </c>
      <c r="C36" s="45">
        <f>C24+C12+C32</f>
        <v>885189426</v>
      </c>
    </row>
    <row r="37" spans="1:4" ht="15.75" thickBot="1" x14ac:dyDescent="0.3">
      <c r="A37" s="6" t="s">
        <v>4</v>
      </c>
      <c r="B37" s="5">
        <f>B19+B28+B34</f>
        <v>347854025</v>
      </c>
      <c r="C37" s="5">
        <f>C19+C28+C34</f>
        <v>885189426</v>
      </c>
    </row>
    <row r="40" spans="1:4" x14ac:dyDescent="0.25">
      <c r="A40" s="1" t="s">
        <v>55</v>
      </c>
      <c r="C40" s="4"/>
      <c r="D40" s="4"/>
    </row>
    <row r="41" spans="1:4" x14ac:dyDescent="0.25">
      <c r="C41" s="4"/>
      <c r="D41" s="4"/>
    </row>
    <row r="42" spans="1:4" x14ac:dyDescent="0.25">
      <c r="C42" s="4"/>
      <c r="D42" s="4"/>
    </row>
    <row r="43" spans="1:4" x14ac:dyDescent="0.25">
      <c r="C43" s="4"/>
      <c r="D43" s="4"/>
    </row>
    <row r="44" spans="1:4" x14ac:dyDescent="0.25">
      <c r="A44" s="1" t="s">
        <v>3</v>
      </c>
      <c r="B44" s="2" t="s">
        <v>2</v>
      </c>
    </row>
    <row r="45" spans="1:4" x14ac:dyDescent="0.25">
      <c r="A45" s="3" t="s">
        <v>1</v>
      </c>
      <c r="B45" s="2" t="s">
        <v>0</v>
      </c>
    </row>
  </sheetData>
  <mergeCells count="3">
    <mergeCell ref="A2:C2"/>
    <mergeCell ref="A1:C1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  <headerFooter>
    <oddHeader>&amp;L6. melléklet - 1. cím&amp;R&amp;A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topLeftCell="A13" zoomScale="85" zoomScaleNormal="100" zoomScaleSheetLayoutView="85" workbookViewId="0">
      <selection activeCell="A23" sqref="A23"/>
    </sheetView>
  </sheetViews>
  <sheetFormatPr defaultRowHeight="15" x14ac:dyDescent="0.25"/>
  <cols>
    <col min="1" max="1" width="55.7109375" style="1" customWidth="1"/>
    <col min="2" max="2" width="20.7109375" style="1" customWidth="1"/>
    <col min="3" max="3" width="20.7109375" customWidth="1"/>
  </cols>
  <sheetData>
    <row r="1" spans="1:15" ht="51.7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/>
      <c r="B3" s="22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54" t="s">
        <v>37</v>
      </c>
      <c r="B5" s="54"/>
      <c r="C5" s="54"/>
      <c r="D5" s="13"/>
      <c r="E5" s="13"/>
    </row>
    <row r="6" spans="1:15" x14ac:dyDescent="0.25">
      <c r="A6" s="22"/>
      <c r="B6" s="22"/>
      <c r="C6" s="13"/>
      <c r="D6" s="13"/>
      <c r="E6" s="13"/>
    </row>
    <row r="7" spans="1:15" x14ac:dyDescent="0.25">
      <c r="A7" s="22"/>
      <c r="B7" s="22"/>
      <c r="C7" s="21" t="s">
        <v>36</v>
      </c>
      <c r="D7" s="13"/>
      <c r="E7" s="13"/>
    </row>
    <row r="8" spans="1:15" ht="15.75" thickBot="1" x14ac:dyDescent="0.3">
      <c r="A8" s="22"/>
      <c r="B8" s="19" t="s">
        <v>41</v>
      </c>
      <c r="C8" s="37" t="s">
        <v>42</v>
      </c>
      <c r="D8" s="13"/>
      <c r="E8" s="13"/>
    </row>
    <row r="9" spans="1:15" x14ac:dyDescent="0.25">
      <c r="A9" s="20" t="s">
        <v>21</v>
      </c>
      <c r="B9" s="19"/>
      <c r="C9" s="13"/>
      <c r="D9" s="13"/>
      <c r="E9" s="13"/>
    </row>
    <row r="10" spans="1:15" x14ac:dyDescent="0.25">
      <c r="A10" s="15" t="s">
        <v>30</v>
      </c>
      <c r="B10" s="14">
        <v>40000</v>
      </c>
      <c r="C10" s="14">
        <v>209000</v>
      </c>
      <c r="D10" s="13"/>
      <c r="E10" s="13"/>
    </row>
    <row r="11" spans="1:15" x14ac:dyDescent="0.25">
      <c r="A11" s="15" t="s">
        <v>29</v>
      </c>
      <c r="B11" s="14">
        <v>59210054</v>
      </c>
      <c r="C11" s="14">
        <f>60136939+4765997-683176</f>
        <v>64219760</v>
      </c>
      <c r="D11" s="13"/>
      <c r="E11" s="13"/>
    </row>
    <row r="12" spans="1:15" s="9" customFormat="1" x14ac:dyDescent="0.25">
      <c r="A12" s="17" t="s">
        <v>28</v>
      </c>
      <c r="B12" s="16">
        <f>SUM(B10,B11)</f>
        <v>59250054</v>
      </c>
      <c r="C12" s="16">
        <f>SUM(C10,C11)</f>
        <v>64428760</v>
      </c>
      <c r="D12" s="10"/>
      <c r="E12" s="10"/>
    </row>
    <row r="13" spans="1:15" x14ac:dyDescent="0.25">
      <c r="A13" s="15" t="s">
        <v>27</v>
      </c>
      <c r="B13" s="14">
        <v>43132334</v>
      </c>
      <c r="C13" s="14">
        <v>44404474</v>
      </c>
      <c r="D13" s="13"/>
      <c r="E13" s="13"/>
    </row>
    <row r="14" spans="1:15" x14ac:dyDescent="0.25">
      <c r="A14" s="15" t="s">
        <v>26</v>
      </c>
      <c r="B14" s="14">
        <v>7160810</v>
      </c>
      <c r="C14" s="14">
        <v>7329254</v>
      </c>
      <c r="D14" s="13"/>
      <c r="E14" s="13"/>
    </row>
    <row r="15" spans="1:15" x14ac:dyDescent="0.25">
      <c r="A15" s="15" t="s">
        <v>25</v>
      </c>
      <c r="B15" s="14">
        <v>8956910</v>
      </c>
      <c r="C15" s="14">
        <v>10048032</v>
      </c>
      <c r="D15" s="13"/>
      <c r="E15" s="13"/>
    </row>
    <row r="16" spans="1:15" s="9" customFormat="1" ht="15.75" thickBot="1" x14ac:dyDescent="0.3">
      <c r="A16" s="12" t="s">
        <v>24</v>
      </c>
      <c r="B16" s="11">
        <f>SUM(B13:B15)</f>
        <v>59250054</v>
      </c>
      <c r="C16" s="11">
        <f>SUM(C13:C15)</f>
        <v>61781760</v>
      </c>
      <c r="D16" s="10"/>
      <c r="E16" s="10"/>
    </row>
    <row r="17" spans="1:5" s="9" customFormat="1" ht="15.75" thickBot="1" x14ac:dyDescent="0.3">
      <c r="A17" s="32"/>
      <c r="B17" s="41"/>
      <c r="C17" s="41"/>
      <c r="D17" s="10"/>
      <c r="E17" s="10"/>
    </row>
    <row r="18" spans="1:5" x14ac:dyDescent="0.25">
      <c r="A18" s="30" t="s">
        <v>9</v>
      </c>
      <c r="B18" s="19"/>
      <c r="C18" s="19"/>
      <c r="D18" s="35"/>
      <c r="E18" s="35"/>
    </row>
    <row r="19" spans="1:5" x14ac:dyDescent="0.25">
      <c r="A19" s="29" t="s">
        <v>32</v>
      </c>
      <c r="B19" s="38">
        <v>0</v>
      </c>
      <c r="C19" s="38">
        <v>997000</v>
      </c>
      <c r="D19" s="35"/>
      <c r="E19" s="35"/>
    </row>
    <row r="20" spans="1:5" x14ac:dyDescent="0.25">
      <c r="A20" s="42" t="s">
        <v>43</v>
      </c>
      <c r="B20" s="38">
        <v>0</v>
      </c>
      <c r="C20" s="38">
        <v>1650000</v>
      </c>
      <c r="D20" s="35"/>
      <c r="E20" s="35"/>
    </row>
    <row r="21" spans="1:5" x14ac:dyDescent="0.25">
      <c r="A21" s="28" t="s">
        <v>31</v>
      </c>
      <c r="B21" s="39">
        <f>SUM(B19:B20)</f>
        <v>0</v>
      </c>
      <c r="C21" s="39">
        <f>SUM(C19:C20)</f>
        <v>2647000</v>
      </c>
      <c r="D21" s="35"/>
      <c r="E21" s="35"/>
    </row>
    <row r="22" spans="1:5" ht="15.75" thickBot="1" x14ac:dyDescent="0.3">
      <c r="C22" s="1"/>
      <c r="D22" s="4"/>
    </row>
    <row r="23" spans="1:5" x14ac:dyDescent="0.25">
      <c r="A23" s="8" t="s">
        <v>23</v>
      </c>
      <c r="B23" s="7">
        <f>+B12</f>
        <v>59250054</v>
      </c>
      <c r="C23" s="7">
        <f>+C12</f>
        <v>64428760</v>
      </c>
    </row>
    <row r="24" spans="1:5" ht="15.75" thickBot="1" x14ac:dyDescent="0.3">
      <c r="A24" s="6" t="s">
        <v>22</v>
      </c>
      <c r="B24" s="5">
        <f>+B16+B21</f>
        <v>59250054</v>
      </c>
      <c r="C24" s="5">
        <f>+C16+C21</f>
        <v>64428760</v>
      </c>
    </row>
    <row r="25" spans="1:5" x14ac:dyDescent="0.25">
      <c r="C25" s="4"/>
      <c r="D25" s="4"/>
    </row>
    <row r="26" spans="1:5" x14ac:dyDescent="0.25">
      <c r="A26" s="1" t="s">
        <v>55</v>
      </c>
      <c r="C26" s="4"/>
      <c r="D26" s="4"/>
    </row>
    <row r="27" spans="1:5" x14ac:dyDescent="0.25">
      <c r="C27" s="4"/>
      <c r="D27" s="4"/>
    </row>
    <row r="28" spans="1:5" x14ac:dyDescent="0.25">
      <c r="C28" s="4"/>
      <c r="D28" s="4"/>
    </row>
    <row r="29" spans="1:5" x14ac:dyDescent="0.25">
      <c r="A29" s="1" t="s">
        <v>3</v>
      </c>
      <c r="B29" s="2" t="s">
        <v>2</v>
      </c>
    </row>
    <row r="30" spans="1:5" x14ac:dyDescent="0.25">
      <c r="A30" s="3" t="s">
        <v>1</v>
      </c>
      <c r="B30" s="2" t="s">
        <v>0</v>
      </c>
    </row>
  </sheetData>
  <mergeCells count="3">
    <mergeCell ref="A2:C2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&amp;L6. melléklet - 2. cím&amp;R&amp;A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view="pageBreakPreview" topLeftCell="A13" zoomScale="85" zoomScaleNormal="100" zoomScaleSheetLayoutView="85" workbookViewId="0">
      <selection activeCell="A28" sqref="A28"/>
    </sheetView>
  </sheetViews>
  <sheetFormatPr defaultRowHeight="15" x14ac:dyDescent="0.25"/>
  <cols>
    <col min="1" max="1" width="55.7109375" style="1" customWidth="1"/>
    <col min="2" max="2" width="20.7109375" style="1" customWidth="1"/>
    <col min="3" max="3" width="20.7109375" customWidth="1"/>
  </cols>
  <sheetData>
    <row r="1" spans="1:15" ht="50.2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13"/>
      <c r="B3" s="13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54" t="s">
        <v>38</v>
      </c>
      <c r="B5" s="54"/>
      <c r="C5" s="54"/>
      <c r="D5" s="13"/>
      <c r="E5" s="13"/>
    </row>
    <row r="6" spans="1:15" ht="15.75" x14ac:dyDescent="0.25">
      <c r="A6" s="33"/>
      <c r="B6" s="33"/>
      <c r="C6" s="13"/>
      <c r="D6" s="13"/>
      <c r="E6" s="13"/>
    </row>
    <row r="7" spans="1:15" ht="15.75" x14ac:dyDescent="0.25">
      <c r="A7" s="33"/>
      <c r="B7" s="33"/>
      <c r="C7" s="13"/>
      <c r="D7" s="13"/>
      <c r="E7" s="13"/>
    </row>
    <row r="8" spans="1:15" x14ac:dyDescent="0.25">
      <c r="A8" s="22"/>
      <c r="B8" s="22"/>
      <c r="C8" s="21" t="s">
        <v>36</v>
      </c>
      <c r="D8" s="13"/>
      <c r="E8" s="13"/>
    </row>
    <row r="9" spans="1:15" ht="15.75" thickBot="1" x14ac:dyDescent="0.3">
      <c r="A9" s="22"/>
      <c r="B9" s="19" t="s">
        <v>41</v>
      </c>
      <c r="C9" s="37" t="s">
        <v>42</v>
      </c>
      <c r="D9" s="13"/>
      <c r="E9" s="13"/>
    </row>
    <row r="10" spans="1:15" x14ac:dyDescent="0.25">
      <c r="A10" s="20" t="s">
        <v>21</v>
      </c>
      <c r="B10" s="19"/>
      <c r="C10" s="13"/>
      <c r="D10" s="13"/>
      <c r="E10" s="13"/>
    </row>
    <row r="11" spans="1:15" x14ac:dyDescent="0.25">
      <c r="A11" s="15" t="s">
        <v>30</v>
      </c>
      <c r="B11" s="14">
        <v>2534717</v>
      </c>
      <c r="C11" s="14">
        <v>1548994</v>
      </c>
      <c r="D11" s="13"/>
      <c r="E11" s="13"/>
    </row>
    <row r="12" spans="1:15" x14ac:dyDescent="0.25">
      <c r="A12" s="15" t="s">
        <v>29</v>
      </c>
      <c r="B12" s="14">
        <v>82714148</v>
      </c>
      <c r="C12" s="14">
        <f>81131605+3912791</f>
        <v>85044396</v>
      </c>
      <c r="D12" s="13"/>
      <c r="E12" s="13"/>
    </row>
    <row r="13" spans="1:15" s="9" customFormat="1" x14ac:dyDescent="0.25">
      <c r="A13" s="17" t="s">
        <v>28</v>
      </c>
      <c r="B13" s="16">
        <f>SUM(B11:B12)</f>
        <v>85248865</v>
      </c>
      <c r="C13" s="16">
        <f>SUM(C11:C12)</f>
        <v>86593390</v>
      </c>
      <c r="D13" s="10"/>
      <c r="E13" s="10"/>
    </row>
    <row r="14" spans="1:15" x14ac:dyDescent="0.25">
      <c r="A14" s="15" t="s">
        <v>27</v>
      </c>
      <c r="B14" s="14">
        <v>52573818</v>
      </c>
      <c r="C14" s="14">
        <v>58023119</v>
      </c>
      <c r="D14" s="13"/>
      <c r="E14" s="13"/>
    </row>
    <row r="15" spans="1:15" x14ac:dyDescent="0.25">
      <c r="A15" s="15" t="s">
        <v>26</v>
      </c>
      <c r="B15" s="14">
        <v>8883035</v>
      </c>
      <c r="C15" s="14">
        <v>9727677</v>
      </c>
      <c r="D15" s="13"/>
      <c r="E15" s="13"/>
    </row>
    <row r="16" spans="1:15" x14ac:dyDescent="0.25">
      <c r="A16" s="15" t="s">
        <v>25</v>
      </c>
      <c r="B16" s="14">
        <v>22472012</v>
      </c>
      <c r="C16" s="14">
        <v>17022594</v>
      </c>
      <c r="D16" s="13"/>
      <c r="E16" s="13"/>
    </row>
    <row r="17" spans="1:5" s="9" customFormat="1" ht="15.75" thickBot="1" x14ac:dyDescent="0.3">
      <c r="A17" s="12" t="s">
        <v>24</v>
      </c>
      <c r="B17" s="11">
        <f>SUM(B14:B16)</f>
        <v>83928865</v>
      </c>
      <c r="C17" s="11">
        <f>SUM(C14:C16)</f>
        <v>84773390</v>
      </c>
      <c r="D17" s="10"/>
      <c r="E17" s="10"/>
    </row>
    <row r="18" spans="1:5" s="9" customFormat="1" ht="15.75" thickBot="1" x14ac:dyDescent="0.3">
      <c r="A18" s="32"/>
      <c r="B18" s="31"/>
      <c r="C18" s="31"/>
      <c r="D18" s="10"/>
      <c r="E18" s="10"/>
    </row>
    <row r="19" spans="1:5" x14ac:dyDescent="0.25">
      <c r="A19" s="30" t="s">
        <v>9</v>
      </c>
      <c r="B19" s="19"/>
      <c r="C19" s="19"/>
      <c r="D19" s="13"/>
      <c r="E19" s="13"/>
    </row>
    <row r="20" spans="1:5" x14ac:dyDescent="0.25">
      <c r="A20" s="29" t="s">
        <v>32</v>
      </c>
      <c r="B20" s="38">
        <v>1320000</v>
      </c>
      <c r="C20" s="38">
        <v>1820000</v>
      </c>
      <c r="D20" s="13"/>
      <c r="E20" s="13"/>
    </row>
    <row r="21" spans="1:5" x14ac:dyDescent="0.25">
      <c r="A21" s="28" t="s">
        <v>31</v>
      </c>
      <c r="B21" s="39">
        <f>SUM(B20)</f>
        <v>1320000</v>
      </c>
      <c r="C21" s="39">
        <f>SUM(C20)</f>
        <v>1820000</v>
      </c>
      <c r="D21" s="13"/>
      <c r="E21" s="13"/>
    </row>
    <row r="22" spans="1:5" ht="15.75" thickBot="1" x14ac:dyDescent="0.3">
      <c r="A22" s="27"/>
      <c r="B22" s="19"/>
      <c r="C22" s="19"/>
      <c r="D22" s="13"/>
      <c r="E22" s="13"/>
    </row>
    <row r="23" spans="1:5" x14ac:dyDescent="0.25">
      <c r="A23" s="8" t="s">
        <v>23</v>
      </c>
      <c r="B23" s="7">
        <f>B13</f>
        <v>85248865</v>
      </c>
      <c r="C23" s="7">
        <f>C13</f>
        <v>86593390</v>
      </c>
    </row>
    <row r="24" spans="1:5" ht="15.75" thickBot="1" x14ac:dyDescent="0.3">
      <c r="A24" s="6" t="s">
        <v>22</v>
      </c>
      <c r="B24" s="5">
        <f>B17+B21</f>
        <v>85248865</v>
      </c>
      <c r="C24" s="5">
        <f>C17+C21</f>
        <v>86593390</v>
      </c>
    </row>
    <row r="28" spans="1:5" x14ac:dyDescent="0.25">
      <c r="A28" s="1" t="s">
        <v>55</v>
      </c>
      <c r="C28" s="26"/>
      <c r="D28" s="26"/>
    </row>
    <row r="29" spans="1:5" x14ac:dyDescent="0.25">
      <c r="C29" s="26"/>
      <c r="D29" s="26"/>
    </row>
    <row r="30" spans="1:5" x14ac:dyDescent="0.25">
      <c r="C30" s="26"/>
      <c r="D30" s="26"/>
    </row>
    <row r="31" spans="1:5" x14ac:dyDescent="0.25">
      <c r="C31" s="26"/>
      <c r="D31" s="26"/>
    </row>
    <row r="32" spans="1:5" x14ac:dyDescent="0.25">
      <c r="C32" s="26"/>
      <c r="D32" s="26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2:C2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&amp;L6. melléklet - 3. cím&amp;R&amp;A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abSelected="1" view="pageBreakPreview" topLeftCell="A16" zoomScaleNormal="100" zoomScaleSheetLayoutView="100" workbookViewId="0">
      <selection activeCell="B22" sqref="B22"/>
    </sheetView>
  </sheetViews>
  <sheetFormatPr defaultRowHeight="15" x14ac:dyDescent="0.25"/>
  <cols>
    <col min="1" max="1" width="55.7109375" style="1" customWidth="1"/>
    <col min="2" max="2" width="20.7109375" style="1" customWidth="1"/>
    <col min="3" max="3" width="46.140625" customWidth="1"/>
    <col min="4" max="4" width="20.5703125" customWidth="1"/>
  </cols>
  <sheetData>
    <row r="1" spans="1:15" ht="52.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13"/>
      <c r="B3" s="13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54" t="s">
        <v>39</v>
      </c>
      <c r="B5" s="54"/>
      <c r="C5" s="54"/>
      <c r="D5" s="13"/>
      <c r="E5" s="13"/>
    </row>
    <row r="6" spans="1:15" ht="15.75" x14ac:dyDescent="0.25">
      <c r="A6" s="33"/>
      <c r="B6" s="33"/>
      <c r="C6" s="13"/>
      <c r="D6" s="13"/>
      <c r="E6" s="13"/>
    </row>
    <row r="7" spans="1:15" ht="15.75" x14ac:dyDescent="0.25">
      <c r="A7" s="33"/>
      <c r="B7" s="33"/>
      <c r="C7" s="13"/>
      <c r="D7" s="13"/>
      <c r="E7" s="13"/>
    </row>
    <row r="8" spans="1:15" x14ac:dyDescent="0.25">
      <c r="A8" s="22"/>
      <c r="B8" s="22"/>
      <c r="C8" s="21" t="s">
        <v>36</v>
      </c>
      <c r="D8" s="13"/>
      <c r="E8" s="13"/>
    </row>
    <row r="9" spans="1:15" ht="15.75" thickBot="1" x14ac:dyDescent="0.3">
      <c r="A9" s="22"/>
      <c r="B9" s="19" t="s">
        <v>41</v>
      </c>
      <c r="C9" s="37" t="s">
        <v>42</v>
      </c>
      <c r="D9" s="13"/>
      <c r="E9" s="13"/>
    </row>
    <row r="10" spans="1:15" ht="15.75" thickBot="1" x14ac:dyDescent="0.3">
      <c r="A10" s="20" t="s">
        <v>21</v>
      </c>
      <c r="B10" s="19"/>
      <c r="C10" s="13"/>
      <c r="D10" s="13"/>
      <c r="E10" s="13"/>
    </row>
    <row r="11" spans="1:15" x14ac:dyDescent="0.25">
      <c r="A11" s="34" t="s">
        <v>35</v>
      </c>
      <c r="B11" s="36">
        <v>16493975</v>
      </c>
      <c r="C11" s="36">
        <v>12633603</v>
      </c>
      <c r="D11" s="13"/>
      <c r="E11" s="13"/>
    </row>
    <row r="12" spans="1:15" x14ac:dyDescent="0.25">
      <c r="A12" s="15" t="s">
        <v>29</v>
      </c>
      <c r="B12" s="14">
        <v>59669452</v>
      </c>
      <c r="C12" s="14">
        <f>60206519+3711163</f>
        <v>63917682</v>
      </c>
      <c r="D12" s="13"/>
      <c r="E12" s="13"/>
    </row>
    <row r="13" spans="1:15" s="9" customFormat="1" x14ac:dyDescent="0.25">
      <c r="A13" s="17" t="s">
        <v>28</v>
      </c>
      <c r="B13" s="16">
        <f>SUM(B11:B12)</f>
        <v>76163427</v>
      </c>
      <c r="C13" s="16">
        <f>SUM(C11:C12)</f>
        <v>76551285</v>
      </c>
      <c r="D13" s="10"/>
      <c r="E13" s="10"/>
    </row>
    <row r="14" spans="1:15" x14ac:dyDescent="0.25">
      <c r="A14" s="15" t="s">
        <v>27</v>
      </c>
      <c r="B14" s="14">
        <v>41758295</v>
      </c>
      <c r="C14" s="14">
        <v>42554289</v>
      </c>
      <c r="D14" s="13"/>
      <c r="E14" s="13"/>
    </row>
    <row r="15" spans="1:15" x14ac:dyDescent="0.25">
      <c r="A15" s="15" t="s">
        <v>26</v>
      </c>
      <c r="B15" s="14">
        <v>6479103</v>
      </c>
      <c r="C15" s="14">
        <v>6736708</v>
      </c>
      <c r="D15" s="13"/>
      <c r="E15" s="13"/>
    </row>
    <row r="16" spans="1:15" x14ac:dyDescent="0.25">
      <c r="A16" s="15" t="s">
        <v>25</v>
      </c>
      <c r="B16" s="14">
        <v>27726029</v>
      </c>
      <c r="C16" s="14">
        <v>27060288</v>
      </c>
      <c r="D16" s="13"/>
      <c r="E16" s="13"/>
    </row>
    <row r="17" spans="1:5" s="9" customFormat="1" ht="15.75" thickBot="1" x14ac:dyDescent="0.3">
      <c r="A17" s="12" t="s">
        <v>24</v>
      </c>
      <c r="B17" s="11">
        <f>SUM(B14:B16)</f>
        <v>75963427</v>
      </c>
      <c r="C17" s="11">
        <f>SUM(C14:C16)</f>
        <v>76351285</v>
      </c>
      <c r="D17" s="10"/>
      <c r="E17" s="10"/>
    </row>
    <row r="18" spans="1:5" ht="15.75" thickBot="1" x14ac:dyDescent="0.3">
      <c r="B18" s="4"/>
      <c r="C18" s="4"/>
    </row>
    <row r="19" spans="1:5" x14ac:dyDescent="0.25">
      <c r="A19" s="30" t="s">
        <v>9</v>
      </c>
      <c r="B19" s="19"/>
      <c r="C19" s="19"/>
      <c r="D19" s="24"/>
      <c r="E19" s="24"/>
    </row>
    <row r="20" spans="1:5" x14ac:dyDescent="0.25">
      <c r="A20" s="29" t="s">
        <v>32</v>
      </c>
      <c r="B20" s="38">
        <v>200000</v>
      </c>
      <c r="C20" s="38">
        <v>200000</v>
      </c>
      <c r="D20" s="24"/>
      <c r="E20" s="24"/>
    </row>
    <row r="21" spans="1:5" x14ac:dyDescent="0.25">
      <c r="A21" s="28" t="s">
        <v>31</v>
      </c>
      <c r="B21" s="39">
        <f>SUM(B20)</f>
        <v>200000</v>
      </c>
      <c r="C21" s="39">
        <f>SUM(C20)</f>
        <v>200000</v>
      </c>
      <c r="D21" s="24"/>
      <c r="E21" s="24"/>
    </row>
    <row r="22" spans="1:5" ht="15.75" thickBot="1" x14ac:dyDescent="0.3">
      <c r="B22" s="4"/>
      <c r="C22" s="4"/>
    </row>
    <row r="23" spans="1:5" x14ac:dyDescent="0.25">
      <c r="A23" s="8" t="s">
        <v>34</v>
      </c>
      <c r="B23" s="7">
        <f>B13</f>
        <v>76163427</v>
      </c>
      <c r="C23" s="7">
        <f>C13</f>
        <v>76551285</v>
      </c>
    </row>
    <row r="24" spans="1:5" ht="15.75" thickBot="1" x14ac:dyDescent="0.3">
      <c r="A24" s="6" t="s">
        <v>33</v>
      </c>
      <c r="B24" s="5">
        <f>B17+B21</f>
        <v>76163427</v>
      </c>
      <c r="C24" s="5">
        <f>C17+C21</f>
        <v>76551285</v>
      </c>
    </row>
    <row r="28" spans="1:5" x14ac:dyDescent="0.25">
      <c r="A28" s="1" t="s">
        <v>55</v>
      </c>
      <c r="C28" s="4"/>
      <c r="D28" s="4"/>
    </row>
    <row r="29" spans="1:5" x14ac:dyDescent="0.25">
      <c r="C29" s="4"/>
      <c r="D29" s="4"/>
    </row>
    <row r="30" spans="1:5" x14ac:dyDescent="0.25">
      <c r="C30" s="4"/>
      <c r="D30" s="4"/>
    </row>
    <row r="31" spans="1:5" x14ac:dyDescent="0.25">
      <c r="C31" s="4"/>
      <c r="D31" s="4"/>
    </row>
    <row r="32" spans="1:5" x14ac:dyDescent="0.25">
      <c r="C32" s="4"/>
      <c r="D32" s="4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2:C2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&amp;L6. melléklet - 4.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6.1.</vt:lpstr>
      <vt:lpstr>6.2.</vt:lpstr>
      <vt:lpstr>6.3.</vt:lpstr>
      <vt:lpstr>6.4.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2020-10-09T08:41:02Z</cp:lastPrinted>
  <dcterms:created xsi:type="dcterms:W3CDTF">2019-02-28T10:51:15Z</dcterms:created>
  <dcterms:modified xsi:type="dcterms:W3CDTF">2020-10-09T08:41:03Z</dcterms:modified>
</cp:coreProperties>
</file>