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3. sz. mell." sheetId="1" r:id="rId1"/>
  </sheets>
  <definedNames>
    <definedName name="_xlnm.Print_Area" localSheetId="0">'3. sz. mell.'!$A$1:$E$153</definedName>
  </definedNames>
  <calcPr calcId="162913"/>
</workbook>
</file>

<file path=xl/calcChain.xml><?xml version="1.0" encoding="utf-8"?>
<calcChain xmlns="http://schemas.openxmlformats.org/spreadsheetml/2006/main">
  <c r="E55" i="1" l="1"/>
  <c r="D55" i="1"/>
  <c r="C55" i="1"/>
  <c r="E119" i="1"/>
  <c r="D119" i="1"/>
  <c r="C119" i="1"/>
  <c r="E105" i="1"/>
  <c r="D105" i="1"/>
  <c r="C105" i="1"/>
  <c r="E73" i="1"/>
  <c r="D73" i="1"/>
  <c r="C73" i="1"/>
  <c r="E50" i="1"/>
  <c r="D50" i="1"/>
  <c r="C50" i="1"/>
  <c r="E44" i="1"/>
  <c r="D44" i="1"/>
  <c r="C44" i="1"/>
  <c r="E26" i="1"/>
  <c r="D26" i="1"/>
  <c r="C26" i="1"/>
  <c r="E19" i="1"/>
  <c r="D19" i="1"/>
  <c r="C19" i="1"/>
  <c r="E5" i="1"/>
  <c r="D5" i="1"/>
  <c r="C5" i="1"/>
  <c r="E132" i="1"/>
  <c r="E142" i="1" s="1"/>
  <c r="D132" i="1"/>
  <c r="D142" i="1" s="1"/>
  <c r="C132" i="1"/>
  <c r="C142" i="1" s="1"/>
  <c r="E33" i="1"/>
  <c r="D33" i="1"/>
  <c r="C33" i="1"/>
  <c r="D89" i="1"/>
  <c r="C89" i="1"/>
  <c r="C122" i="1" s="1"/>
  <c r="D70" i="1"/>
  <c r="D83" i="1" s="1"/>
  <c r="C70" i="1"/>
  <c r="D12" i="1"/>
  <c r="C12" i="1"/>
  <c r="E12" i="1"/>
  <c r="E70" i="1"/>
  <c r="E83" i="1"/>
  <c r="E89" i="1"/>
  <c r="E122" i="1" l="1"/>
  <c r="D60" i="1"/>
  <c r="D84" i="1" s="1"/>
  <c r="C83" i="1"/>
  <c r="E60" i="1"/>
  <c r="E84" i="1" s="1"/>
  <c r="C143" i="1"/>
  <c r="E153" i="1"/>
  <c r="E143" i="1"/>
  <c r="D122" i="1"/>
  <c r="D143" i="1" s="1"/>
  <c r="C60" i="1"/>
  <c r="E152" i="1"/>
  <c r="C84" i="1" l="1"/>
</calcChain>
</file>

<file path=xl/sharedStrings.xml><?xml version="1.0" encoding="utf-8"?>
<sst xmlns="http://schemas.openxmlformats.org/spreadsheetml/2006/main" count="292" uniqueCount="250">
  <si>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</si>
  <si>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</si>
  <si>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</si>
  <si>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</si>
  <si>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</si>
  <si>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</si>
  <si>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</si>
  <si>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</si>
  <si>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</si>
  <si>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</si>
  <si>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</si>
  <si>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</si>
  <si>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</si>
  <si>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</si>
  <si>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</si>
  <si>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</si>
  <si>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</si>
  <si>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</si>
  <si>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</si>
  <si>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</si>
  <si>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</si>
  <si>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</si>
  <si>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</si>
  <si>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</si>
  <si>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</si>
  <si>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</si>
  <si>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</si>
  <si>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</si>
  <si>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</si>
  <si>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</si>
  <si>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</si>
  <si>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</si>
  <si>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</si>
  <si>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</si>
  <si>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</si>
  <si>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</si>
  <si>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</si>
  <si>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</si>
  <si>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</si>
  <si>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</si>
  <si>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</si>
  <si>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</si>
  <si>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</si>
  <si>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</si>
  <si>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</si>
  <si>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</si>
  <si>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</si>
  <si>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</si>
  <si>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</si>
  <si>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</si>
  <si>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</si>
  <si>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</si>
  <si>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</si>
  <si>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</si>
  <si>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</si>
  <si>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</si>
  <si>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</si>
  <si>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</si>
  <si>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</si>
  <si>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</si>
  <si>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</si>
  <si>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</si>
  <si>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</si>
  <si>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</si>
  <si>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</si>
  <si>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</si>
  <si>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</si>
  <si>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</si>
  <si>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</si>
  <si>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</si>
  <si>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</si>
  <si>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</si>
  <si>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</si>
  <si>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</si>
  <si>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</si>
  <si>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</si>
  <si>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</si>
  <si>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</si>
  <si>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</si>
  <si>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</si>
  <si>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</si>
  <si>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</si>
  <si>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</si>
  <si>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</si>
  <si>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</si>
  <si>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</si>
  <si>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</si>
  <si>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</si>
  <si>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</si>
  <si>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</si>
  <si>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</si>
  <si>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</si>
  <si>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</si>
  <si>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</si>
  <si>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</si>
  <si>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</si>
  <si>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</si>
  <si>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</si>
  <si>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</si>
  <si>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</si>
  <si>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</si>
  <si>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</si>
  <si>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</si>
  <si>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</si>
  <si>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</si>
  <si>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</si>
  <si>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</si>
  <si>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</si>
  <si>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</si>
  <si>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</si>
  <si>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</si>
  <si>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</si>
  <si>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</si>
  <si>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</si>
  <si>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</si>
  <si>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</si>
  <si>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</si>
  <si>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</si>
  <si>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</si>
  <si>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</si>
  <si>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</si>
  <si>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</si>
  <si>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</si>
  <si>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</si>
  <si>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</si>
  <si>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</si>
  <si>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</si>
  <si>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</si>
  <si>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</si>
  <si>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</si>
  <si>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</si>
  <si>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</si>
  <si>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</si>
  <si>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</si>
  <si>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</si>
  <si>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</si>
  <si>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</si>
  <si>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</si>
  <si>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</si>
  <si>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</si>
  <si>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</si>
  <si>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</si>
  <si>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</si>
  <si>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</si>
  <si>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</si>
  <si>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</si>
  <si>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</si>
  <si>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</si>
  <si>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</si>
  <si>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</si>
  <si>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</si>
  <si>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</si>
  <si>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</si>
  <si>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</si>
  <si>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</si>
  <si>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</si>
  <si>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</si>
  <si>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</si>
  <si>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</si>
  <si>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</si>
  <si>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</si>
  <si>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</si>
  <si>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</si>
  <si>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</si>
  <si>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</si>
  <si>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</si>
  <si>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</si>
  <si>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</si>
  <si>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</si>
  <si>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</si>
  <si>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</si>
  <si>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</si>
  <si>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</si>
  <si>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</si>
  <si>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</si>
  <si>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</si>
  <si>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</si>
  <si>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</si>
  <si>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</si>
  <si>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</si>
  <si>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</si>
  <si>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</si>
  <si>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</si>
  <si>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</si>
  <si>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</si>
  <si>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</si>
  <si>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</si>
  <si>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</si>
  <si>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</si>
  <si>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</si>
  <si>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</si>
  <si>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</si>
  <si>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</si>
  <si>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</si>
  <si>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</si>
  <si>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</si>
  <si>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</si>
  <si>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</si>
  <si>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</si>
  <si>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</si>
  <si>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</si>
  <si>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</si>
  <si>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</si>
  <si>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</si>
  <si>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</si>
  <si>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</si>
  <si>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</si>
  <si>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</si>
  <si>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</si>
  <si>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</si>
  <si>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</si>
  <si>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</si>
  <si>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</si>
  <si>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</si>
  <si>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</si>
  <si>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</si>
  <si>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</si>
  <si>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</si>
  <si>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</si>
  <si>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</si>
  <si>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</si>
  <si>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</si>
  <si>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</si>
  <si>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</si>
  <si>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</si>
  <si>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</si>
  <si>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</si>
  <si>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</si>
  <si>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</si>
  <si>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</si>
  <si>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</si>
  <si>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</si>
  <si>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</si>
  <si>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</si>
  <si>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</si>
  <si>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</si>
  <si>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</si>
  <si>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</si>
  <si>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</si>
  <si>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t>Éves engedélyezett létszám előirányzat ( fő )</t>
  </si>
  <si>
    <t>Közfoglalkoztatottak létszáma</t>
  </si>
  <si>
    <t xml:space="preserve"> </t>
  </si>
  <si>
    <t>Központi,irányítószervi támogatások folyósítása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</si>
  <si>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</si>
  <si>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2016. évi előirányzat</t>
  </si>
  <si>
    <t>2016. évi módosított előirányzat</t>
  </si>
  <si>
    <t>2016.évi teljesítés</t>
  </si>
  <si>
    <t xml:space="preserve"> forintban</t>
  </si>
  <si>
    <t>Jövedelemadó</t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</si>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</sst>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;[Red]#,##0"/>
  </numFmts>
  <fonts count="3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65">
    <xf numFmtId="0" fontId="0" fillId="0" borderId="0" xfId="0"/>
    <xf numFmtId="0" fontId="15" fillId="0" borderId="0" xfId="32" applyFill="1" applyProtection="1"/>
    <xf numFmtId="0" fontId="22" fillId="0" borderId="10" xfId="0" applyFont="1" applyFill="1" applyBorder="1" applyAlignment="1" applyProtection="1">
      <alignment horizontal="right" vertical="center"/>
    </xf>
    <xf numFmtId="0" fontId="23" fillId="0" borderId="0" xfId="32" applyFont="1" applyFill="1" applyProtection="1"/>
    <xf numFmtId="0" fontId="24" fillId="0" borderId="0" xfId="32" applyFont="1" applyFill="1" applyProtection="1"/>
    <xf numFmtId="0" fontId="22" fillId="0" borderId="10" xfId="0" applyFont="1" applyFill="1" applyBorder="1" applyAlignment="1" applyProtection="1">
      <alignment horizontal="right"/>
    </xf>
    <xf numFmtId="0" fontId="15" fillId="0" borderId="0" xfId="32" applyFill="1" applyAlignment="1" applyProtection="1"/>
    <xf numFmtId="0" fontId="25" fillId="0" borderId="0" xfId="32" applyFont="1" applyFill="1" applyProtection="1"/>
    <xf numFmtId="0" fontId="26" fillId="0" borderId="0" xfId="32" applyFont="1" applyFill="1" applyProtection="1"/>
    <xf numFmtId="0" fontId="15" fillId="0" borderId="0" xfId="32" applyFont="1" applyFill="1" applyProtection="1"/>
    <xf numFmtId="0" fontId="15" fillId="0" borderId="0" xfId="32" applyFont="1" applyFill="1" applyAlignment="1" applyProtection="1">
      <alignment horizontal="right" vertical="center" indent="1"/>
    </xf>
    <xf numFmtId="0" fontId="15" fillId="0" borderId="0" xfId="32" applyFill="1" applyBorder="1" applyProtection="1"/>
    <xf numFmtId="0" fontId="20" fillId="0" borderId="11" xfId="32" applyFont="1" applyFill="1" applyBorder="1" applyAlignment="1" applyProtection="1">
      <alignment horizontal="center" vertical="center" wrapText="1"/>
    </xf>
    <xf numFmtId="0" fontId="20" fillId="0" borderId="12" xfId="32" applyFont="1" applyFill="1" applyBorder="1" applyAlignment="1" applyProtection="1">
      <alignment horizontal="center" vertical="center" wrapText="1"/>
    </xf>
    <xf numFmtId="0" fontId="20" fillId="0" borderId="13" xfId="32" applyFont="1" applyFill="1" applyBorder="1" applyAlignment="1" applyProtection="1">
      <alignment horizontal="center" vertical="center" wrapText="1"/>
    </xf>
    <xf numFmtId="0" fontId="20" fillId="0" borderId="14" xfId="32" applyFont="1" applyFill="1" applyBorder="1" applyAlignment="1" applyProtection="1">
      <alignment horizontal="center" vertical="center" wrapText="1"/>
    </xf>
    <xf numFmtId="0" fontId="20" fillId="0" borderId="15" xfId="32" applyFont="1" applyFill="1" applyBorder="1" applyAlignment="1" applyProtection="1">
      <alignment horizontal="center" vertical="center" wrapText="1"/>
    </xf>
    <xf numFmtId="0" fontId="20" fillId="0" borderId="16" xfId="32" applyFont="1" applyFill="1" applyBorder="1" applyAlignment="1" applyProtection="1">
      <alignment horizontal="center" vertical="center" wrapText="1"/>
    </xf>
    <xf numFmtId="0" fontId="20" fillId="0" borderId="12" xfId="32" applyFont="1" applyFill="1" applyBorder="1" applyAlignment="1" applyProtection="1">
      <alignment horizontal="left" vertical="center" wrapText="1" indent="1"/>
    </xf>
    <xf numFmtId="0" fontId="29" fillId="0" borderId="12" xfId="0" applyFont="1" applyBorder="1" applyAlignment="1" applyProtection="1">
      <alignment horizontal="left" vertical="center" wrapText="1" indent="1"/>
    </xf>
    <xf numFmtId="0" fontId="20" fillId="0" borderId="11" xfId="32" applyFont="1" applyFill="1" applyBorder="1" applyAlignment="1" applyProtection="1">
      <alignment horizontal="left" vertical="center" wrapText="1"/>
    </xf>
    <xf numFmtId="164" fontId="20" fillId="0" borderId="13" xfId="32" applyNumberFormat="1" applyFont="1" applyFill="1" applyBorder="1" applyAlignment="1" applyProtection="1">
      <alignment horizontal="right" vertical="center" wrapText="1"/>
    </xf>
    <xf numFmtId="49" fontId="27" fillId="0" borderId="17" xfId="32" applyNumberFormat="1" applyFont="1" applyFill="1" applyBorder="1" applyAlignment="1" applyProtection="1">
      <alignment horizontal="left" vertical="center" wrapText="1"/>
    </xf>
    <xf numFmtId="164" fontId="27" fillId="0" borderId="18" xfId="32" applyNumberFormat="1" applyFont="1" applyFill="1" applyBorder="1" applyAlignment="1" applyProtection="1">
      <alignment horizontal="right" vertical="center" wrapText="1"/>
      <protection locked="0"/>
    </xf>
    <xf numFmtId="49" fontId="27" fillId="0" borderId="19" xfId="32" applyNumberFormat="1" applyFont="1" applyFill="1" applyBorder="1" applyAlignment="1" applyProtection="1">
      <alignment horizontal="left" vertical="center" wrapText="1"/>
    </xf>
    <xf numFmtId="164" fontId="27" fillId="0" borderId="20" xfId="32" applyNumberFormat="1" applyFont="1" applyFill="1" applyBorder="1" applyAlignment="1" applyProtection="1">
      <alignment horizontal="right" vertical="center" wrapText="1"/>
      <protection locked="0"/>
    </xf>
    <xf numFmtId="49" fontId="27" fillId="0" borderId="21" xfId="32" applyNumberFormat="1" applyFont="1" applyFill="1" applyBorder="1" applyAlignment="1" applyProtection="1">
      <alignment horizontal="left" vertical="center" wrapText="1"/>
    </xf>
    <xf numFmtId="164" fontId="27" fillId="0" borderId="22" xfId="32" applyNumberFormat="1" applyFont="1" applyFill="1" applyBorder="1" applyAlignment="1" applyProtection="1">
      <alignment horizontal="right" vertical="center" wrapText="1"/>
      <protection locked="0"/>
    </xf>
    <xf numFmtId="164" fontId="26" fillId="0" borderId="13" xfId="32" applyNumberFormat="1" applyFont="1" applyFill="1" applyBorder="1" applyAlignment="1" applyProtection="1">
      <alignment horizontal="right" vertical="center" wrapText="1"/>
    </xf>
    <xf numFmtId="164" fontId="27" fillId="0" borderId="18" xfId="32" applyNumberFormat="1" applyFont="1" applyFill="1" applyBorder="1" applyAlignment="1" applyProtection="1">
      <alignment horizontal="right" vertical="center" wrapText="1"/>
    </xf>
    <xf numFmtId="164" fontId="15" fillId="0" borderId="20" xfId="32" applyNumberFormat="1" applyFont="1" applyFill="1" applyBorder="1" applyAlignment="1" applyProtection="1">
      <alignment horizontal="right" vertical="center" wrapText="1"/>
      <protection locked="0"/>
    </xf>
    <xf numFmtId="164" fontId="15" fillId="0" borderId="22" xfId="32" applyNumberFormat="1" applyFont="1" applyFill="1" applyBorder="1" applyAlignment="1" applyProtection="1">
      <alignment horizontal="right" vertical="center" wrapText="1"/>
      <protection locked="0"/>
    </xf>
    <xf numFmtId="164" fontId="15" fillId="0" borderId="18" xfId="32" applyNumberFormat="1" applyFont="1" applyFill="1" applyBorder="1" applyAlignment="1" applyProtection="1">
      <alignment horizontal="right" vertical="center" wrapText="1"/>
      <protection locked="0"/>
    </xf>
    <xf numFmtId="0" fontId="29" fillId="0" borderId="11" xfId="0" applyFont="1" applyBorder="1" applyAlignment="1" applyProtection="1">
      <alignment vertical="center" wrapText="1"/>
    </xf>
    <xf numFmtId="0" fontId="28" fillId="0" borderId="17" xfId="0" applyFont="1" applyBorder="1" applyAlignment="1" applyProtection="1">
      <alignment vertical="center" wrapText="1"/>
    </xf>
    <xf numFmtId="0" fontId="28" fillId="0" borderId="19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3" xfId="32" applyNumberFormat="1" applyFont="1" applyFill="1" applyBorder="1" applyAlignment="1" applyProtection="1">
      <alignment horizontal="right" vertical="center" wrapText="1"/>
      <protection locked="0"/>
    </xf>
    <xf numFmtId="0" fontId="29" fillId="0" borderId="23" xfId="0" applyFont="1" applyBorder="1" applyAlignment="1" applyProtection="1">
      <alignment vertical="center" wrapText="1"/>
    </xf>
    <xf numFmtId="0" fontId="20" fillId="0" borderId="14" xfId="32" applyFont="1" applyFill="1" applyBorder="1" applyAlignment="1" applyProtection="1">
      <alignment horizontal="left" vertical="center" wrapText="1" indent="1"/>
    </xf>
    <xf numFmtId="0" fontId="20" fillId="0" borderId="15" xfId="32" applyFont="1" applyFill="1" applyBorder="1" applyAlignment="1" applyProtection="1">
      <alignment vertical="center" wrapText="1"/>
    </xf>
    <xf numFmtId="164" fontId="20" fillId="0" borderId="16" xfId="32" applyNumberFormat="1" applyFont="1" applyFill="1" applyBorder="1" applyAlignment="1" applyProtection="1">
      <alignment horizontal="right" vertical="center" wrapText="1" indent="1"/>
    </xf>
    <xf numFmtId="0" fontId="28" fillId="0" borderId="24" xfId="0" applyFont="1" applyBorder="1" applyAlignment="1" applyProtection="1">
      <alignment horizontal="left" vertical="center" wrapText="1" indent="1"/>
    </xf>
    <xf numFmtId="0" fontId="28" fillId="0" borderId="25" xfId="0" applyFont="1" applyBorder="1" applyAlignment="1" applyProtection="1">
      <alignment horizontal="left" vertical="center" wrapText="1" indent="1"/>
    </xf>
    <xf numFmtId="0" fontId="29" fillId="0" borderId="26" xfId="0" applyFont="1" applyBorder="1" applyAlignment="1" applyProtection="1">
      <alignment horizontal="left" vertical="center" wrapText="1" indent="1"/>
    </xf>
    <xf numFmtId="0" fontId="28" fillId="0" borderId="27" xfId="0" applyFont="1" applyBorder="1" applyAlignment="1" applyProtection="1">
      <alignment horizontal="left" vertical="center" wrapText="1" indent="1"/>
    </xf>
    <xf numFmtId="164" fontId="21" fillId="0" borderId="10" xfId="32" applyNumberFormat="1" applyFont="1" applyFill="1" applyBorder="1" applyAlignment="1" applyProtection="1">
      <alignment horizontal="left" vertical="center"/>
    </xf>
    <xf numFmtId="164" fontId="21" fillId="0" borderId="10" xfId="32" applyNumberFormat="1" applyFont="1" applyFill="1" applyBorder="1" applyAlignment="1" applyProtection="1">
      <alignment horizontal="left"/>
    </xf>
    <xf numFmtId="0" fontId="20" fillId="0" borderId="28" xfId="32" applyFont="1" applyFill="1" applyBorder="1" applyAlignment="1" applyProtection="1">
      <alignment horizontal="center" vertical="center" wrapText="1"/>
    </xf>
    <xf numFmtId="0" fontId="20" fillId="0" borderId="29" xfId="32" applyFont="1" applyFill="1" applyBorder="1" applyAlignment="1" applyProtection="1">
      <alignment horizontal="center" vertical="center" wrapText="1"/>
    </xf>
    <xf numFmtId="0" fontId="30" fillId="0" borderId="13" xfId="32" applyFont="1" applyFill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right" vertical="center" wrapText="1" indent="1"/>
    </xf>
    <xf numFmtId="0" fontId="28" fillId="0" borderId="30" xfId="0" applyFont="1" applyBorder="1" applyAlignment="1" applyProtection="1">
      <alignment horizontal="left" vertical="center" wrapText="1" indent="1"/>
    </xf>
    <xf numFmtId="0" fontId="28" fillId="0" borderId="31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9" fillId="0" borderId="28" xfId="0" applyFont="1" applyBorder="1" applyAlignment="1" applyProtection="1">
      <alignment horizontal="left" vertical="center" wrapText="1" indent="1"/>
    </xf>
    <xf numFmtId="0" fontId="30" fillId="0" borderId="28" xfId="32" applyFont="1" applyFill="1" applyBorder="1" applyAlignment="1" applyProtection="1">
      <alignment horizontal="center" vertical="center" wrapText="1"/>
    </xf>
    <xf numFmtId="3" fontId="32" fillId="0" borderId="13" xfId="32" applyNumberFormat="1" applyFont="1" applyFill="1" applyBorder="1" applyAlignment="1" applyProtection="1">
      <alignment horizontal="right" vertical="center" wrapText="1"/>
    </xf>
    <xf numFmtId="3" fontId="33" fillId="0" borderId="30" xfId="0" applyNumberFormat="1" applyFont="1" applyBorder="1" applyAlignment="1" applyProtection="1">
      <alignment horizontal="left" vertical="center" wrapText="1" indent="1"/>
    </xf>
    <xf numFmtId="3" fontId="34" fillId="0" borderId="18" xfId="32" applyNumberFormat="1" applyFont="1" applyFill="1" applyBorder="1" applyAlignment="1" applyProtection="1">
      <alignment horizontal="right" vertical="center" wrapText="1"/>
      <protection locked="0"/>
    </xf>
    <xf numFmtId="3" fontId="33" fillId="0" borderId="31" xfId="0" applyNumberFormat="1" applyFont="1" applyBorder="1" applyAlignment="1" applyProtection="1">
      <alignment horizontal="left" vertical="center" wrapText="1" indent="1"/>
    </xf>
    <xf numFmtId="3" fontId="34" fillId="0" borderId="20" xfId="32" applyNumberFormat="1" applyFont="1" applyFill="1" applyBorder="1" applyAlignment="1" applyProtection="1">
      <alignment horizontal="right" vertical="center" wrapText="1"/>
      <protection locked="0"/>
    </xf>
    <xf numFmtId="49" fontId="34" fillId="0" borderId="33" xfId="32" applyNumberFormat="1" applyFont="1" applyFill="1" applyBorder="1" applyAlignment="1" applyProtection="1">
      <alignment horizontal="left" vertical="center" wrapText="1" indent="1"/>
    </xf>
    <xf numFmtId="0" fontId="34" fillId="0" borderId="34" xfId="32" applyFont="1" applyFill="1" applyBorder="1" applyAlignment="1" applyProtection="1">
      <alignment horizontal="left" vertical="center" wrapText="1" indent="1"/>
    </xf>
    <xf numFmtId="0" fontId="34" fillId="0" borderId="25" xfId="32" applyFont="1" applyFill="1" applyBorder="1" applyAlignment="1" applyProtection="1">
      <alignment horizontal="right" vertical="center" wrapText="1"/>
    </xf>
    <xf numFmtId="164" fontId="34" fillId="0" borderId="25" xfId="32" applyNumberFormat="1" applyFont="1" applyFill="1" applyBorder="1" applyAlignment="1" applyProtection="1">
      <alignment horizontal="right" vertical="center" wrapText="1"/>
      <protection locked="0"/>
    </xf>
    <xf numFmtId="49" fontId="34" fillId="0" borderId="19" xfId="32" applyNumberFormat="1" applyFont="1" applyFill="1" applyBorder="1" applyAlignment="1" applyProtection="1">
      <alignment horizontal="left" vertical="center" wrapText="1" indent="1"/>
    </xf>
    <xf numFmtId="0" fontId="34" fillId="0" borderId="25" xfId="32" applyFont="1" applyFill="1" applyBorder="1" applyAlignment="1" applyProtection="1">
      <alignment horizontal="left" vertical="center" wrapText="1" indent="1"/>
    </xf>
    <xf numFmtId="0" fontId="34" fillId="0" borderId="35" xfId="32" applyFont="1" applyFill="1" applyBorder="1" applyAlignment="1" applyProtection="1">
      <alignment horizontal="left" vertical="center" wrapText="1" indent="1"/>
    </xf>
    <xf numFmtId="0" fontId="34" fillId="0" borderId="0" xfId="32" applyFont="1" applyFill="1" applyBorder="1" applyAlignment="1" applyProtection="1">
      <alignment horizontal="left" vertical="center" wrapText="1" indent="1"/>
    </xf>
    <xf numFmtId="0" fontId="34" fillId="0" borderId="25" xfId="32" applyFont="1" applyFill="1" applyBorder="1" applyAlignment="1" applyProtection="1">
      <alignment horizontal="left" indent="6"/>
    </xf>
    <xf numFmtId="0" fontId="34" fillId="0" borderId="25" xfId="32" applyFont="1" applyFill="1" applyBorder="1" applyAlignment="1" applyProtection="1">
      <alignment horizontal="right"/>
    </xf>
    <xf numFmtId="0" fontId="34" fillId="0" borderId="25" xfId="32" applyFont="1" applyFill="1" applyBorder="1" applyAlignment="1" applyProtection="1">
      <alignment horizontal="left" vertical="center" wrapText="1" indent="6"/>
    </xf>
    <xf numFmtId="165" fontId="34" fillId="0" borderId="25" xfId="32" applyNumberFormat="1" applyFont="1" applyFill="1" applyBorder="1" applyAlignment="1" applyProtection="1">
      <alignment horizontal="right"/>
    </xf>
    <xf numFmtId="165" fontId="34" fillId="0" borderId="25" xfId="32" applyNumberFormat="1" applyFont="1" applyFill="1" applyBorder="1" applyAlignment="1" applyProtection="1">
      <alignment horizontal="right" vertical="center" wrapText="1"/>
    </xf>
    <xf numFmtId="49" fontId="34" fillId="0" borderId="36" xfId="32" applyNumberFormat="1" applyFont="1" applyFill="1" applyBorder="1" applyAlignment="1" applyProtection="1">
      <alignment horizontal="left" vertical="center" wrapText="1" indent="1"/>
    </xf>
    <xf numFmtId="0" fontId="34" fillId="0" borderId="24" xfId="32" applyFont="1" applyFill="1" applyBorder="1" applyAlignment="1" applyProtection="1">
      <alignment horizontal="left" vertical="center" wrapText="1" indent="6"/>
    </xf>
    <xf numFmtId="49" fontId="34" fillId="0" borderId="37" xfId="32" applyNumberFormat="1" applyFont="1" applyFill="1" applyBorder="1" applyAlignment="1" applyProtection="1">
      <alignment horizontal="left" vertical="center" wrapText="1" indent="1"/>
    </xf>
    <xf numFmtId="0" fontId="34" fillId="0" borderId="38" xfId="32" applyFont="1" applyFill="1" applyBorder="1" applyAlignment="1" applyProtection="1">
      <alignment horizontal="left" vertical="center" wrapText="1" indent="6"/>
    </xf>
    <xf numFmtId="165" fontId="34" fillId="0" borderId="24" xfId="32" applyNumberFormat="1" applyFont="1" applyFill="1" applyBorder="1" applyAlignment="1" applyProtection="1">
      <alignment horizontal="right" vertical="center" wrapText="1"/>
    </xf>
    <xf numFmtId="164" fontId="34" fillId="0" borderId="24" xfId="32" applyNumberFormat="1" applyFont="1" applyFill="1" applyBorder="1" applyAlignment="1" applyProtection="1">
      <alignment horizontal="right" vertical="center" wrapText="1"/>
      <protection locked="0"/>
    </xf>
    <xf numFmtId="0" fontId="32" fillId="0" borderId="11" xfId="32" applyFont="1" applyFill="1" applyBorder="1" applyAlignment="1" applyProtection="1">
      <alignment horizontal="left" vertical="center" wrapText="1" indent="1"/>
    </xf>
    <xf numFmtId="0" fontId="32" fillId="0" borderId="12" xfId="32" applyFont="1" applyFill="1" applyBorder="1" applyAlignment="1" applyProtection="1">
      <alignment vertical="center" wrapText="1"/>
    </xf>
    <xf numFmtId="3" fontId="32" fillId="0" borderId="12" xfId="32" applyNumberFormat="1" applyFont="1" applyFill="1" applyBorder="1" applyAlignment="1" applyProtection="1">
      <alignment horizontal="right" vertical="center" wrapText="1"/>
    </xf>
    <xf numFmtId="49" fontId="34" fillId="0" borderId="17" xfId="32" applyNumberFormat="1" applyFont="1" applyFill="1" applyBorder="1" applyAlignment="1" applyProtection="1">
      <alignment horizontal="left" vertical="center" wrapText="1" indent="1"/>
    </xf>
    <xf numFmtId="3" fontId="34" fillId="0" borderId="27" xfId="32" applyNumberFormat="1" applyFont="1" applyFill="1" applyBorder="1" applyAlignment="1" applyProtection="1">
      <alignment horizontal="right" vertical="center" wrapText="1" indent="1"/>
    </xf>
    <xf numFmtId="3" fontId="34" fillId="0" borderId="27" xfId="32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4" xfId="32" applyFont="1" applyFill="1" applyBorder="1" applyAlignment="1" applyProtection="1">
      <alignment horizontal="left" vertical="center" wrapText="1" indent="1"/>
    </xf>
    <xf numFmtId="3" fontId="34" fillId="0" borderId="25" xfId="32" applyNumberFormat="1" applyFont="1" applyFill="1" applyBorder="1" applyAlignment="1" applyProtection="1">
      <alignment horizontal="right" vertical="center" wrapText="1" indent="1"/>
    </xf>
    <xf numFmtId="3" fontId="34" fillId="0" borderId="25" xfId="32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4" xfId="0" applyFont="1" applyBorder="1" applyAlignment="1" applyProtection="1">
      <alignment horizontal="left" vertical="center" wrapText="1" indent="1"/>
    </xf>
    <xf numFmtId="3" fontId="33" fillId="0" borderId="25" xfId="0" applyNumberFormat="1" applyFont="1" applyBorder="1" applyAlignment="1" applyProtection="1">
      <alignment horizontal="right" vertical="center" wrapText="1" indent="1"/>
    </xf>
    <xf numFmtId="0" fontId="33" fillId="0" borderId="25" xfId="0" applyFont="1" applyBorder="1" applyAlignment="1" applyProtection="1">
      <alignment horizontal="left" vertical="center" wrapText="1" indent="1"/>
    </xf>
    <xf numFmtId="0" fontId="34" fillId="0" borderId="27" xfId="32" applyFont="1" applyFill="1" applyBorder="1" applyAlignment="1" applyProtection="1">
      <alignment horizontal="left" vertical="center" wrapText="1" indent="6"/>
    </xf>
    <xf numFmtId="3" fontId="34" fillId="0" borderId="25" xfId="32" applyNumberFormat="1" applyFont="1" applyFill="1" applyBorder="1" applyAlignment="1" applyProtection="1">
      <alignment horizontal="right" vertical="center" wrapText="1" indent="6"/>
    </xf>
    <xf numFmtId="3" fontId="34" fillId="0" borderId="24" xfId="32" applyNumberFormat="1" applyFont="1" applyFill="1" applyBorder="1" applyAlignment="1" applyProtection="1">
      <alignment horizontal="right" vertical="center" wrapText="1" indent="6"/>
    </xf>
    <xf numFmtId="3" fontId="34" fillId="0" borderId="24" xfId="3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2" xfId="32" applyFont="1" applyFill="1" applyBorder="1" applyAlignment="1" applyProtection="1">
      <alignment horizontal="left" vertical="center" wrapText="1" indent="1"/>
    </xf>
    <xf numFmtId="3" fontId="36" fillId="0" borderId="12" xfId="32" applyNumberFormat="1" applyFont="1" applyFill="1" applyBorder="1" applyAlignment="1" applyProtection="1">
      <alignment horizontal="right" vertical="center" wrapText="1" indent="1"/>
    </xf>
    <xf numFmtId="0" fontId="34" fillId="0" borderId="27" xfId="32" applyFont="1" applyFill="1" applyBorder="1" applyAlignment="1" applyProtection="1">
      <alignment horizontal="left" vertical="center" wrapText="1" indent="1"/>
    </xf>
    <xf numFmtId="49" fontId="34" fillId="0" borderId="21" xfId="32" applyNumberFormat="1" applyFont="1" applyFill="1" applyBorder="1" applyAlignment="1" applyProtection="1">
      <alignment horizontal="left" vertical="center" wrapText="1" indent="1"/>
    </xf>
    <xf numFmtId="3" fontId="34" fillId="0" borderId="24" xfId="32" applyNumberFormat="1" applyFont="1" applyFill="1" applyBorder="1" applyAlignment="1" applyProtection="1">
      <alignment horizontal="right" vertical="center" wrapText="1" indent="1"/>
    </xf>
    <xf numFmtId="0" fontId="36" fillId="0" borderId="28" xfId="32" applyFont="1" applyFill="1" applyBorder="1" applyAlignment="1" applyProtection="1">
      <alignment horizontal="left" vertical="center" wrapText="1" indent="1"/>
    </xf>
    <xf numFmtId="3" fontId="32" fillId="0" borderId="39" xfId="32" applyNumberFormat="1" applyFont="1" applyFill="1" applyBorder="1" applyAlignment="1" applyProtection="1">
      <alignment horizontal="right" vertical="center" wrapText="1" indent="1"/>
    </xf>
    <xf numFmtId="3" fontId="36" fillId="0" borderId="40" xfId="32" applyNumberFormat="1" applyFont="1" applyFill="1" applyBorder="1" applyAlignment="1" applyProtection="1">
      <alignment horizontal="right" vertical="center" wrapText="1" indent="1"/>
    </xf>
    <xf numFmtId="3" fontId="32" fillId="0" borderId="40" xfId="32" applyNumberFormat="1" applyFont="1" applyFill="1" applyBorder="1" applyAlignment="1" applyProtection="1">
      <alignment horizontal="right" vertical="center" wrapText="1" indent="1"/>
    </xf>
    <xf numFmtId="0" fontId="34" fillId="0" borderId="27" xfId="32" applyFont="1" applyFill="1" applyBorder="1" applyAlignment="1" applyProtection="1">
      <alignment horizontal="right" vertical="center" wrapText="1" indent="1"/>
    </xf>
    <xf numFmtId="164" fontId="34" fillId="0" borderId="27" xfId="32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5" xfId="32" applyFont="1" applyFill="1" applyBorder="1" applyAlignment="1" applyProtection="1">
      <alignment horizontal="right" vertical="center" wrapText="1" indent="1"/>
    </xf>
    <xf numFmtId="164" fontId="34" fillId="0" borderId="25" xfId="32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41" xfId="32" applyFont="1" applyFill="1" applyBorder="1" applyAlignment="1" applyProtection="1">
      <alignment horizontal="left" vertical="center" wrapText="1" indent="1"/>
    </xf>
    <xf numFmtId="0" fontId="34" fillId="0" borderId="24" xfId="32" applyFont="1" applyFill="1" applyBorder="1" applyAlignment="1" applyProtection="1">
      <alignment horizontal="right" vertical="center" wrapText="1" indent="1"/>
    </xf>
    <xf numFmtId="164" fontId="34" fillId="0" borderId="24" xfId="3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2" xfId="32" applyFont="1" applyFill="1" applyBorder="1" applyAlignment="1" applyProtection="1">
      <alignment horizontal="right" vertical="center" wrapText="1" indent="1"/>
    </xf>
    <xf numFmtId="164" fontId="32" fillId="0" borderId="12" xfId="32" applyNumberFormat="1" applyFont="1" applyFill="1" applyBorder="1" applyAlignment="1" applyProtection="1">
      <alignment horizontal="right" vertical="center" wrapText="1" indent="1"/>
    </xf>
    <xf numFmtId="164" fontId="37" fillId="0" borderId="12" xfId="0" applyNumberFormat="1" applyFont="1" applyBorder="1" applyAlignment="1" applyProtection="1">
      <alignment horizontal="right" vertical="center" wrapText="1" indent="1"/>
    </xf>
    <xf numFmtId="0" fontId="37" fillId="0" borderId="23" xfId="0" applyFont="1" applyBorder="1" applyAlignment="1" applyProtection="1">
      <alignment horizontal="left" vertical="center" wrapText="1" indent="1"/>
    </xf>
    <xf numFmtId="0" fontId="37" fillId="0" borderId="26" xfId="0" applyFont="1" applyBorder="1" applyAlignment="1" applyProtection="1">
      <alignment horizontal="left" vertical="center" wrapText="1" indent="1"/>
    </xf>
    <xf numFmtId="164" fontId="37" fillId="0" borderId="42" xfId="0" quotePrefix="1" applyNumberFormat="1" applyFont="1" applyBorder="1" applyAlignment="1" applyProtection="1">
      <alignment horizontal="right" vertical="center" wrapText="1" indent="1"/>
    </xf>
    <xf numFmtId="0" fontId="37" fillId="0" borderId="0" xfId="0" applyFont="1" applyBorder="1" applyAlignment="1" applyProtection="1">
      <alignment horizontal="left" vertical="center" wrapText="1" indent="1"/>
    </xf>
    <xf numFmtId="164" fontId="37" fillId="0" borderId="0" xfId="0" quotePrefix="1" applyNumberFormat="1" applyFont="1" applyBorder="1" applyAlignment="1" applyProtection="1">
      <alignment horizontal="right" vertical="center" wrapText="1" indent="1"/>
    </xf>
    <xf numFmtId="0" fontId="35" fillId="0" borderId="0" xfId="32" applyFont="1" applyFill="1" applyProtection="1"/>
    <xf numFmtId="0" fontId="35" fillId="0" borderId="0" xfId="32" applyFont="1" applyFill="1" applyAlignment="1" applyProtection="1">
      <alignment horizontal="right" vertical="center" indent="1"/>
    </xf>
    <xf numFmtId="0" fontId="36" fillId="0" borderId="43" xfId="32" applyFont="1" applyFill="1" applyBorder="1" applyAlignment="1" applyProtection="1">
      <alignment horizontal="left"/>
    </xf>
    <xf numFmtId="0" fontId="36" fillId="0" borderId="44" xfId="32" applyFont="1" applyFill="1" applyBorder="1" applyAlignment="1" applyProtection="1">
      <alignment horizontal="center"/>
    </xf>
    <xf numFmtId="0" fontId="36" fillId="0" borderId="0" xfId="32" applyFont="1" applyFill="1" applyAlignment="1" applyProtection="1">
      <alignment horizontal="center"/>
    </xf>
    <xf numFmtId="164" fontId="31" fillId="0" borderId="10" xfId="32" applyNumberFormat="1" applyFont="1" applyFill="1" applyBorder="1" applyAlignment="1" applyProtection="1">
      <alignment horizontal="left" vertical="center"/>
    </xf>
    <xf numFmtId="0" fontId="38" fillId="0" borderId="10" xfId="0" applyFont="1" applyFill="1" applyBorder="1" applyAlignment="1" applyProtection="1">
      <alignment horizontal="right" vertical="center"/>
    </xf>
    <xf numFmtId="0" fontId="32" fillId="0" borderId="28" xfId="32" applyFont="1" applyFill="1" applyBorder="1" applyAlignment="1" applyProtection="1">
      <alignment vertical="center" wrapText="1"/>
    </xf>
    <xf numFmtId="164" fontId="32" fillId="0" borderId="13" xfId="32" applyNumberFormat="1" applyFont="1" applyFill="1" applyBorder="1" applyAlignment="1" applyProtection="1">
      <alignment horizontal="right" vertical="center" wrapText="1" indent="1"/>
    </xf>
    <xf numFmtId="3" fontId="36" fillId="0" borderId="25" xfId="32" applyNumberFormat="1" applyFont="1" applyFill="1" applyBorder="1" applyAlignment="1" applyProtection="1">
      <alignment horizontal="right" vertical="center" wrapText="1" indent="1"/>
    </xf>
    <xf numFmtId="3" fontId="27" fillId="0" borderId="18" xfId="32" applyNumberFormat="1" applyFont="1" applyFill="1" applyBorder="1" applyAlignment="1" applyProtection="1">
      <alignment horizontal="right" vertical="center" wrapText="1"/>
      <protection locked="0"/>
    </xf>
    <xf numFmtId="3" fontId="28" fillId="0" borderId="31" xfId="0" applyNumberFormat="1" applyFont="1" applyBorder="1" applyAlignment="1" applyProtection="1">
      <alignment horizontal="right" vertical="center" wrapText="1" indent="1"/>
    </xf>
    <xf numFmtId="3" fontId="27" fillId="0" borderId="20" xfId="32" applyNumberFormat="1" applyFont="1" applyFill="1" applyBorder="1" applyAlignment="1" applyProtection="1">
      <alignment horizontal="right" vertical="center" wrapText="1"/>
      <protection locked="0"/>
    </xf>
    <xf numFmtId="3" fontId="28" fillId="0" borderId="32" xfId="0" applyNumberFormat="1" applyFont="1" applyBorder="1" applyAlignment="1" applyProtection="1">
      <alignment horizontal="right" vertical="center" wrapText="1" indent="1"/>
    </xf>
    <xf numFmtId="3" fontId="28" fillId="0" borderId="30" xfId="0" applyNumberFormat="1" applyFont="1" applyBorder="1" applyAlignment="1" applyProtection="1">
      <alignment vertical="center" wrapText="1"/>
    </xf>
    <xf numFmtId="3" fontId="28" fillId="0" borderId="31" xfId="0" applyNumberFormat="1" applyFont="1" applyBorder="1" applyAlignment="1" applyProtection="1">
      <alignment vertical="center" wrapText="1"/>
    </xf>
    <xf numFmtId="3" fontId="28" fillId="0" borderId="32" xfId="0" applyNumberFormat="1" applyFont="1" applyBorder="1" applyAlignment="1" applyProtection="1">
      <alignment vertical="center" wrapText="1"/>
    </xf>
    <xf numFmtId="3" fontId="20" fillId="0" borderId="28" xfId="32" applyNumberFormat="1" applyFont="1" applyFill="1" applyBorder="1" applyAlignment="1" applyProtection="1">
      <alignment horizontal="right" vertical="center" wrapText="1" indent="1"/>
    </xf>
    <xf numFmtId="3" fontId="20" fillId="0" borderId="28" xfId="32" applyNumberFormat="1" applyFont="1" applyFill="1" applyBorder="1" applyAlignment="1" applyProtection="1">
      <alignment vertical="center" wrapText="1"/>
    </xf>
    <xf numFmtId="3" fontId="33" fillId="0" borderId="31" xfId="0" applyNumberFormat="1" applyFont="1" applyBorder="1" applyAlignment="1" applyProtection="1">
      <alignment vertical="center" wrapText="1"/>
    </xf>
    <xf numFmtId="3" fontId="34" fillId="0" borderId="20" xfId="32" applyNumberFormat="1" applyFont="1" applyFill="1" applyBorder="1" applyAlignment="1" applyProtection="1">
      <alignment vertical="center" wrapText="1"/>
      <protection locked="0"/>
    </xf>
    <xf numFmtId="3" fontId="27" fillId="0" borderId="20" xfId="32" applyNumberFormat="1" applyFont="1" applyFill="1" applyBorder="1" applyAlignment="1" applyProtection="1">
      <alignment vertical="center" wrapText="1"/>
      <protection locked="0"/>
    </xf>
    <xf numFmtId="3" fontId="27" fillId="0" borderId="22" xfId="32" applyNumberFormat="1" applyFont="1" applyFill="1" applyBorder="1" applyAlignment="1" applyProtection="1">
      <alignment horizontal="right" vertical="center" wrapText="1"/>
      <protection locked="0"/>
    </xf>
    <xf numFmtId="3" fontId="20" fillId="0" borderId="28" xfId="32" applyNumberFormat="1" applyFont="1" applyFill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15" fillId="0" borderId="22" xfId="32" applyNumberFormat="1" applyFont="1" applyFill="1" applyBorder="1" applyAlignment="1" applyProtection="1">
      <alignment horizontal="right" vertical="center" wrapText="1"/>
      <protection locked="0"/>
    </xf>
    <xf numFmtId="0" fontId="28" fillId="0" borderId="31" xfId="0" applyFont="1" applyBorder="1" applyAlignment="1" applyProtection="1">
      <alignment vertical="center" wrapText="1"/>
    </xf>
    <xf numFmtId="3" fontId="15" fillId="0" borderId="20" xfId="32" applyNumberFormat="1" applyFont="1" applyFill="1" applyBorder="1" applyAlignment="1" applyProtection="1">
      <alignment horizontal="right" vertical="center" wrapText="1"/>
      <protection locked="0"/>
    </xf>
    <xf numFmtId="0" fontId="20" fillId="0" borderId="28" xfId="32" applyFont="1" applyFill="1" applyBorder="1" applyAlignment="1" applyProtection="1">
      <alignment vertical="center" wrapText="1"/>
    </xf>
    <xf numFmtId="0" fontId="29" fillId="0" borderId="28" xfId="0" applyFont="1" applyBorder="1" applyAlignment="1" applyProtection="1">
      <alignment vertical="center" wrapText="1"/>
    </xf>
    <xf numFmtId="3" fontId="15" fillId="0" borderId="20" xfId="32" applyNumberFormat="1" applyFont="1" applyFill="1" applyBorder="1" applyAlignment="1" applyProtection="1">
      <alignment vertical="center" wrapText="1"/>
      <protection locked="0"/>
    </xf>
    <xf numFmtId="3" fontId="29" fillId="0" borderId="28" xfId="0" applyNumberFormat="1" applyFont="1" applyBorder="1" applyAlignment="1" applyProtection="1">
      <alignment vertical="center" wrapText="1"/>
    </xf>
    <xf numFmtId="3" fontId="34" fillId="0" borderId="25" xfId="32" applyNumberFormat="1" applyFont="1" applyFill="1" applyBorder="1" applyAlignment="1" applyProtection="1">
      <alignment horizontal="right" vertical="center" wrapText="1"/>
    </xf>
    <xf numFmtId="3" fontId="28" fillId="0" borderId="30" xfId="0" applyNumberFormat="1" applyFont="1" applyBorder="1" applyAlignment="1" applyProtection="1">
      <alignment horizontal="right" vertical="center" wrapText="1" indent="1"/>
    </xf>
    <xf numFmtId="3" fontId="28" fillId="0" borderId="30" xfId="0" applyNumberFormat="1" applyFont="1" applyBorder="1" applyAlignment="1" applyProtection="1">
      <alignment horizontal="left" vertical="center" wrapText="1" indent="1"/>
    </xf>
    <xf numFmtId="3" fontId="28" fillId="0" borderId="31" xfId="0" applyNumberFormat="1" applyFont="1" applyBorder="1" applyAlignment="1" applyProtection="1">
      <alignment horizontal="left" vertical="center" wrapText="1" indent="1"/>
    </xf>
    <xf numFmtId="3" fontId="29" fillId="0" borderId="28" xfId="0" applyNumberFormat="1" applyFont="1" applyBorder="1" applyAlignment="1" applyProtection="1">
      <alignment horizontal="left" vertical="center" wrapText="1" indent="1"/>
    </xf>
    <xf numFmtId="164" fontId="31" fillId="0" borderId="10" xfId="32" applyNumberFormat="1" applyFont="1" applyFill="1" applyBorder="1" applyAlignment="1" applyProtection="1">
      <alignment horizontal="left" vertical="center"/>
    </xf>
    <xf numFmtId="164" fontId="20" fillId="0" borderId="0" xfId="32" applyNumberFormat="1" applyFont="1" applyFill="1" applyBorder="1" applyAlignment="1" applyProtection="1">
      <alignment horizontal="center" vertical="center"/>
    </xf>
    <xf numFmtId="164" fontId="21" fillId="0" borderId="10" xfId="32" applyNumberFormat="1" applyFont="1" applyFill="1" applyBorder="1" applyAlignment="1" applyProtection="1">
      <alignment horizontal="left" vertical="center"/>
    </xf>
    <xf numFmtId="164" fontId="21" fillId="0" borderId="10" xfId="32" applyNumberFormat="1" applyFont="1" applyFill="1" applyBorder="1" applyAlignment="1" applyProtection="1">
      <alignment horizontal="left"/>
    </xf>
    <xf numFmtId="0" fontId="36" fillId="0" borderId="0" xfId="32" applyFont="1" applyFill="1" applyAlignment="1" applyProtection="1">
      <alignment horizontal="center"/>
    </xf>
    <xf numFmtId="0" fontId="36" fillId="0" borderId="45" xfId="32" applyFont="1" applyFill="1" applyBorder="1" applyAlignment="1" applyProtection="1">
      <alignment horizontal="left"/>
    </xf>
    <xf numFmtId="0" fontId="36" fillId="0" borderId="43" xfId="32" applyFont="1" applyFill="1" applyBorder="1" applyAlignment="1" applyProtection="1">
      <alignment horizontal="left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KVRENMUNKA" xfId="32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4"/>
  <sheetViews>
    <sheetView tabSelected="1" view="pageLayout" topLeftCell="A152" zoomScaleSheetLayoutView="100" workbookViewId="0">
      <selection activeCell="C60" sqref="C60"/>
    </sheetView>
  </sheetViews>
  <sheetFormatPr defaultColWidth="9.33203125" defaultRowHeight="15.6" x14ac:dyDescent="0.3"/>
  <cols>
    <col min="1" max="1" width="6.77734375" style="9" customWidth="1"/>
    <col min="2" max="2" width="84.6640625" style="9" customWidth="1"/>
    <col min="3" max="3" width="15.77734375" style="9" customWidth="1"/>
    <col min="4" max="4" width="16.44140625" style="9" customWidth="1"/>
    <col min="5" max="5" width="16" style="10" customWidth="1"/>
    <col min="6" max="6" width="9" style="1" customWidth="1"/>
    <col min="7" max="16384" width="9.33203125" style="1"/>
  </cols>
  <sheetData>
    <row r="1" spans="1:5" ht="15.9" customHeight="1" x14ac:dyDescent="0.3">
      <c r="A1" s="159" t="s">
        <v>0</v>
      </c>
      <c r="B1" s="159"/>
      <c r="C1" s="159"/>
      <c r="D1" s="159"/>
      <c r="E1" s="159"/>
    </row>
    <row r="2" spans="1:5" ht="15.9" customHeight="1" thickBot="1" x14ac:dyDescent="0.35">
      <c r="A2" s="160"/>
      <c r="B2" s="160"/>
      <c r="C2" s="46"/>
      <c r="D2" s="46"/>
      <c r="E2" s="2" t="s">
        <v>247</v>
      </c>
    </row>
    <row r="3" spans="1:5" ht="40.200000000000003" thickBot="1" x14ac:dyDescent="0.35">
      <c r="A3" s="12" t="s">
        <v>2</v>
      </c>
      <c r="B3" s="13" t="s">
        <v>3</v>
      </c>
      <c r="C3" s="56" t="s">
        <v>244</v>
      </c>
      <c r="D3" s="56" t="s">
        <v>245</v>
      </c>
      <c r="E3" s="50" t="s">
        <v>246</v>
      </c>
    </row>
    <row r="4" spans="1:5" s="4" customFormat="1" ht="16.2" thickBot="1" x14ac:dyDescent="0.3">
      <c r="A4" s="15">
        <v>1</v>
      </c>
      <c r="B4" s="16">
        <v>2</v>
      </c>
      <c r="C4" s="49">
        <v>3</v>
      </c>
      <c r="D4" s="49">
        <v>4</v>
      </c>
      <c r="E4" s="17">
        <v>5</v>
      </c>
    </row>
    <row r="5" spans="1:5" s="4" customFormat="1" ht="16.2" thickBot="1" x14ac:dyDescent="0.3">
      <c r="A5" s="20" t="s">
        <v>4</v>
      </c>
      <c r="B5" s="18" t="s">
        <v>5</v>
      </c>
      <c r="C5" s="139">
        <f>SUM(C6:C11)</f>
        <v>76388172</v>
      </c>
      <c r="D5" s="139">
        <f>SUM(D6:D11)</f>
        <v>79235214</v>
      </c>
      <c r="E5" s="139">
        <f>SUM(E6:E11)</f>
        <v>79235214</v>
      </c>
    </row>
    <row r="6" spans="1:5" s="4" customFormat="1" x14ac:dyDescent="0.25">
      <c r="A6" s="22" t="s">
        <v>6</v>
      </c>
      <c r="B6" s="45" t="s">
        <v>7</v>
      </c>
      <c r="C6" s="135">
        <v>59441694</v>
      </c>
      <c r="D6" s="135">
        <v>59544564</v>
      </c>
      <c r="E6" s="131">
        <v>59544564</v>
      </c>
    </row>
    <row r="7" spans="1:5" s="4" customFormat="1" x14ac:dyDescent="0.25">
      <c r="A7" s="24" t="s">
        <v>8</v>
      </c>
      <c r="B7" s="43" t="s">
        <v>9</v>
      </c>
      <c r="C7" s="136">
        <v>0</v>
      </c>
      <c r="D7" s="136">
        <v>0</v>
      </c>
      <c r="E7" s="133">
        <v>0</v>
      </c>
    </row>
    <row r="8" spans="1:5" s="4" customFormat="1" x14ac:dyDescent="0.25">
      <c r="A8" s="24" t="s">
        <v>10</v>
      </c>
      <c r="B8" s="43" t="s">
        <v>11</v>
      </c>
      <c r="C8" s="136">
        <v>15626358</v>
      </c>
      <c r="D8" s="136">
        <v>15570815</v>
      </c>
      <c r="E8" s="133">
        <v>15570815</v>
      </c>
    </row>
    <row r="9" spans="1:5" s="4" customFormat="1" x14ac:dyDescent="0.25">
      <c r="A9" s="24" t="s">
        <v>12</v>
      </c>
      <c r="B9" s="43" t="s">
        <v>13</v>
      </c>
      <c r="C9" s="136">
        <v>1320120</v>
      </c>
      <c r="D9" s="136">
        <v>1320120</v>
      </c>
      <c r="E9" s="136">
        <v>1320120</v>
      </c>
    </row>
    <row r="10" spans="1:5" s="4" customFormat="1" x14ac:dyDescent="0.25">
      <c r="A10" s="24" t="s">
        <v>14</v>
      </c>
      <c r="B10" s="43" t="s">
        <v>15</v>
      </c>
      <c r="C10" s="136"/>
      <c r="D10" s="136"/>
      <c r="E10" s="133"/>
    </row>
    <row r="11" spans="1:5" s="4" customFormat="1" ht="16.2" thickBot="1" x14ac:dyDescent="0.3">
      <c r="A11" s="26" t="s">
        <v>16</v>
      </c>
      <c r="B11" s="42" t="s">
        <v>17</v>
      </c>
      <c r="C11" s="137"/>
      <c r="D11" s="137">
        <v>2799715</v>
      </c>
      <c r="E11" s="133">
        <v>2799715</v>
      </c>
    </row>
    <row r="12" spans="1:5" s="4" customFormat="1" ht="16.2" thickBot="1" x14ac:dyDescent="0.3">
      <c r="A12" s="20" t="s">
        <v>18</v>
      </c>
      <c r="B12" s="19" t="s">
        <v>19</v>
      </c>
      <c r="C12" s="57">
        <f>SUM(C13:C17)</f>
        <v>27238374</v>
      </c>
      <c r="D12" s="57">
        <f>SUM(D13:D17)</f>
        <v>61392842</v>
      </c>
      <c r="E12" s="57">
        <f>SUM(E13:E17)</f>
        <v>61392842</v>
      </c>
    </row>
    <row r="13" spans="1:5" s="4" customFormat="1" x14ac:dyDescent="0.25">
      <c r="A13" s="22" t="s">
        <v>20</v>
      </c>
      <c r="B13" s="45" t="s">
        <v>21</v>
      </c>
      <c r="C13" s="58"/>
      <c r="D13" s="58"/>
      <c r="E13" s="59"/>
    </row>
    <row r="14" spans="1:5" s="4" customFormat="1" x14ac:dyDescent="0.25">
      <c r="A14" s="24" t="s">
        <v>22</v>
      </c>
      <c r="B14" s="43" t="s">
        <v>23</v>
      </c>
      <c r="C14" s="60"/>
      <c r="D14" s="60"/>
      <c r="E14" s="61"/>
    </row>
    <row r="15" spans="1:5" s="4" customFormat="1" x14ac:dyDescent="0.25">
      <c r="A15" s="24" t="s">
        <v>24</v>
      </c>
      <c r="B15" s="43" t="s">
        <v>25</v>
      </c>
      <c r="C15" s="60"/>
      <c r="D15" s="60"/>
      <c r="E15" s="61"/>
    </row>
    <row r="16" spans="1:5" s="4" customFormat="1" x14ac:dyDescent="0.25">
      <c r="A16" s="24" t="s">
        <v>26</v>
      </c>
      <c r="B16" s="43" t="s">
        <v>27</v>
      </c>
      <c r="C16" s="60"/>
      <c r="D16" s="60"/>
      <c r="E16" s="61"/>
    </row>
    <row r="17" spans="1:5" s="4" customFormat="1" x14ac:dyDescent="0.25">
      <c r="A17" s="24" t="s">
        <v>28</v>
      </c>
      <c r="B17" s="43" t="s">
        <v>29</v>
      </c>
      <c r="C17" s="140">
        <v>27238374</v>
      </c>
      <c r="D17" s="140">
        <v>61392842</v>
      </c>
      <c r="E17" s="141">
        <v>61392842</v>
      </c>
    </row>
    <row r="18" spans="1:5" s="4" customFormat="1" ht="16.2" thickBot="1" x14ac:dyDescent="0.3">
      <c r="A18" s="26" t="s">
        <v>30</v>
      </c>
      <c r="B18" s="42" t="s">
        <v>31</v>
      </c>
      <c r="C18" s="54"/>
      <c r="D18" s="54"/>
      <c r="E18" s="27"/>
    </row>
    <row r="19" spans="1:5" s="4" customFormat="1" ht="25.5" customHeight="1" thickBot="1" x14ac:dyDescent="0.3">
      <c r="A19" s="20" t="s">
        <v>32</v>
      </c>
      <c r="B19" s="18" t="s">
        <v>33</v>
      </c>
      <c r="C19" s="138">
        <f>SUM(C20:C24)</f>
        <v>0</v>
      </c>
      <c r="D19" s="138">
        <f>SUM(D20:D24)</f>
        <v>16429321</v>
      </c>
      <c r="E19" s="138">
        <f>SUM(E20:E24)</f>
        <v>13689844</v>
      </c>
    </row>
    <row r="20" spans="1:5" s="4" customFormat="1" x14ac:dyDescent="0.25">
      <c r="A20" s="22" t="s">
        <v>34</v>
      </c>
      <c r="B20" s="45" t="s">
        <v>35</v>
      </c>
      <c r="C20" s="52"/>
      <c r="D20" s="52"/>
      <c r="E20" s="23"/>
    </row>
    <row r="21" spans="1:5" s="4" customFormat="1" x14ac:dyDescent="0.25">
      <c r="A21" s="24" t="s">
        <v>36</v>
      </c>
      <c r="B21" s="43" t="s">
        <v>37</v>
      </c>
      <c r="C21" s="53"/>
      <c r="D21" s="53"/>
      <c r="E21" s="25"/>
    </row>
    <row r="22" spans="1:5" s="4" customFormat="1" x14ac:dyDescent="0.25">
      <c r="A22" s="24" t="s">
        <v>38</v>
      </c>
      <c r="B22" s="43" t="s">
        <v>39</v>
      </c>
      <c r="C22" s="53"/>
      <c r="D22" s="53"/>
      <c r="E22" s="25"/>
    </row>
    <row r="23" spans="1:5" s="4" customFormat="1" x14ac:dyDescent="0.25">
      <c r="A23" s="24" t="s">
        <v>40</v>
      </c>
      <c r="B23" s="43" t="s">
        <v>41</v>
      </c>
      <c r="C23" s="53"/>
      <c r="D23" s="53"/>
      <c r="E23" s="25"/>
    </row>
    <row r="24" spans="1:5" s="4" customFormat="1" x14ac:dyDescent="0.25">
      <c r="A24" s="24" t="s">
        <v>42</v>
      </c>
      <c r="B24" s="43" t="s">
        <v>43</v>
      </c>
      <c r="C24" s="132"/>
      <c r="D24" s="132">
        <v>16429321</v>
      </c>
      <c r="E24" s="142">
        <v>13689844</v>
      </c>
    </row>
    <row r="25" spans="1:5" s="4" customFormat="1" ht="16.2" thickBot="1" x14ac:dyDescent="0.3">
      <c r="A25" s="26" t="s">
        <v>44</v>
      </c>
      <c r="B25" s="42" t="s">
        <v>45</v>
      </c>
      <c r="C25" s="54"/>
      <c r="D25" s="54"/>
      <c r="E25" s="27"/>
    </row>
    <row r="26" spans="1:5" s="4" customFormat="1" ht="16.2" thickBot="1" x14ac:dyDescent="0.3">
      <c r="A26" s="20" t="s">
        <v>46</v>
      </c>
      <c r="B26" s="18" t="s">
        <v>47</v>
      </c>
      <c r="C26" s="138">
        <f>SUM(C27:C32)</f>
        <v>17850000</v>
      </c>
      <c r="D26" s="138">
        <f>SUM(D27:D32)</f>
        <v>22916791</v>
      </c>
      <c r="E26" s="138">
        <f>SUM(E27:E32)</f>
        <v>22916791</v>
      </c>
    </row>
    <row r="27" spans="1:5" s="4" customFormat="1" x14ac:dyDescent="0.25">
      <c r="A27" s="22" t="s">
        <v>48</v>
      </c>
      <c r="B27" s="45" t="s">
        <v>49</v>
      </c>
      <c r="C27" s="52"/>
      <c r="D27" s="52"/>
      <c r="E27" s="29"/>
    </row>
    <row r="28" spans="1:5" s="4" customFormat="1" ht="21" customHeight="1" x14ac:dyDescent="0.25">
      <c r="A28" s="24" t="s">
        <v>50</v>
      </c>
      <c r="B28" s="43" t="s">
        <v>51</v>
      </c>
      <c r="C28" s="136"/>
      <c r="D28" s="136"/>
      <c r="E28" s="133"/>
    </row>
    <row r="29" spans="1:5" s="4" customFormat="1" ht="19.5" customHeight="1" x14ac:dyDescent="0.25">
      <c r="A29" s="24" t="s">
        <v>52</v>
      </c>
      <c r="B29" s="43" t="s">
        <v>53</v>
      </c>
      <c r="C29" s="136">
        <v>15000000</v>
      </c>
      <c r="D29" s="136">
        <v>19658560</v>
      </c>
      <c r="E29" s="133">
        <v>19658560</v>
      </c>
    </row>
    <row r="30" spans="1:5" s="4" customFormat="1" x14ac:dyDescent="0.25">
      <c r="A30" s="24" t="s">
        <v>54</v>
      </c>
      <c r="B30" s="43" t="s">
        <v>55</v>
      </c>
      <c r="C30" s="136">
        <v>2700000</v>
      </c>
      <c r="D30" s="136">
        <v>2816669</v>
      </c>
      <c r="E30" s="133">
        <v>2816669</v>
      </c>
    </row>
    <row r="31" spans="1:5" s="4" customFormat="1" x14ac:dyDescent="0.25">
      <c r="A31" s="24" t="s">
        <v>56</v>
      </c>
      <c r="B31" s="43" t="s">
        <v>248</v>
      </c>
      <c r="C31" s="132"/>
      <c r="D31" s="132">
        <v>242359</v>
      </c>
      <c r="E31" s="133">
        <v>242359</v>
      </c>
    </row>
    <row r="32" spans="1:5" s="4" customFormat="1" ht="16.2" thickBot="1" x14ac:dyDescent="0.3">
      <c r="A32" s="26" t="s">
        <v>57</v>
      </c>
      <c r="B32" s="42" t="s">
        <v>58</v>
      </c>
      <c r="C32" s="134">
        <v>150000</v>
      </c>
      <c r="D32" s="134">
        <v>199203</v>
      </c>
      <c r="E32" s="143">
        <v>199203</v>
      </c>
    </row>
    <row r="33" spans="1:5" s="4" customFormat="1" ht="16.2" thickBot="1" x14ac:dyDescent="0.3">
      <c r="A33" s="20" t="s">
        <v>59</v>
      </c>
      <c r="B33" s="18" t="s">
        <v>60</v>
      </c>
      <c r="C33" s="144">
        <f>SUM(C34:C43)</f>
        <v>14594120</v>
      </c>
      <c r="D33" s="144">
        <f>SUM(D34:D43)</f>
        <v>18826406</v>
      </c>
      <c r="E33" s="144">
        <f>SUM(E34:E43)</f>
        <v>16704961</v>
      </c>
    </row>
    <row r="34" spans="1:5" s="4" customFormat="1" x14ac:dyDescent="0.25">
      <c r="A34" s="22" t="s">
        <v>61</v>
      </c>
      <c r="B34" s="45" t="s">
        <v>62</v>
      </c>
      <c r="C34" s="51">
        <v>200000</v>
      </c>
      <c r="D34" s="154">
        <v>1311538</v>
      </c>
      <c r="E34" s="23">
        <v>1311538</v>
      </c>
    </row>
    <row r="35" spans="1:5" s="4" customFormat="1" x14ac:dyDescent="0.25">
      <c r="A35" s="24" t="s">
        <v>63</v>
      </c>
      <c r="B35" s="43" t="s">
        <v>64</v>
      </c>
      <c r="C35" s="136">
        <v>9394795</v>
      </c>
      <c r="D35" s="136">
        <v>11127001</v>
      </c>
      <c r="E35" s="133">
        <v>8568301</v>
      </c>
    </row>
    <row r="36" spans="1:5" s="4" customFormat="1" x14ac:dyDescent="0.25">
      <c r="A36" s="24" t="s">
        <v>65</v>
      </c>
      <c r="B36" s="43" t="s">
        <v>66</v>
      </c>
      <c r="C36" s="136">
        <v>600000</v>
      </c>
      <c r="D36" s="136">
        <v>1010734</v>
      </c>
      <c r="E36" s="133">
        <v>1028914</v>
      </c>
    </row>
    <row r="37" spans="1:5" s="4" customFormat="1" x14ac:dyDescent="0.25">
      <c r="A37" s="24" t="s">
        <v>67</v>
      </c>
      <c r="B37" s="43" t="s">
        <v>68</v>
      </c>
      <c r="C37" s="136"/>
      <c r="D37" s="136">
        <v>2217889</v>
      </c>
      <c r="E37" s="133">
        <v>2367029</v>
      </c>
    </row>
    <row r="38" spans="1:5" s="4" customFormat="1" x14ac:dyDescent="0.25">
      <c r="A38" s="24" t="s">
        <v>69</v>
      </c>
      <c r="B38" s="43" t="s">
        <v>70</v>
      </c>
      <c r="C38" s="132"/>
      <c r="D38" s="132">
        <v>385178</v>
      </c>
      <c r="E38" s="133">
        <v>469769</v>
      </c>
    </row>
    <row r="39" spans="1:5" s="4" customFormat="1" x14ac:dyDescent="0.25">
      <c r="A39" s="24" t="s">
        <v>71</v>
      </c>
      <c r="B39" s="43" t="s">
        <v>72</v>
      </c>
      <c r="C39" s="132">
        <v>1738205</v>
      </c>
      <c r="D39" s="132">
        <v>2205527</v>
      </c>
      <c r="E39" s="133">
        <v>2457283</v>
      </c>
    </row>
    <row r="40" spans="1:5" s="4" customFormat="1" x14ac:dyDescent="0.25">
      <c r="A40" s="24" t="s">
        <v>73</v>
      </c>
      <c r="B40" s="43" t="s">
        <v>74</v>
      </c>
      <c r="C40" s="132">
        <v>2661120</v>
      </c>
      <c r="D40" s="132"/>
      <c r="E40" s="133"/>
    </row>
    <row r="41" spans="1:5" s="4" customFormat="1" x14ac:dyDescent="0.25">
      <c r="A41" s="24" t="s">
        <v>75</v>
      </c>
      <c r="B41" s="43" t="s">
        <v>76</v>
      </c>
      <c r="C41" s="132"/>
      <c r="D41" s="132">
        <v>68539</v>
      </c>
      <c r="E41" s="133">
        <v>74238</v>
      </c>
    </row>
    <row r="42" spans="1:5" s="4" customFormat="1" x14ac:dyDescent="0.25">
      <c r="A42" s="24" t="s">
        <v>77</v>
      </c>
      <c r="B42" s="43" t="s">
        <v>78</v>
      </c>
      <c r="C42" s="132"/>
      <c r="D42" s="132"/>
      <c r="E42" s="148"/>
    </row>
    <row r="43" spans="1:5" s="4" customFormat="1" ht="16.2" thickBot="1" x14ac:dyDescent="0.3">
      <c r="A43" s="26" t="s">
        <v>79</v>
      </c>
      <c r="B43" s="42" t="s">
        <v>80</v>
      </c>
      <c r="C43" s="145"/>
      <c r="D43" s="145">
        <v>500000</v>
      </c>
      <c r="E43" s="146">
        <v>427889</v>
      </c>
    </row>
    <row r="44" spans="1:5" s="4" customFormat="1" ht="16.2" thickBot="1" x14ac:dyDescent="0.3">
      <c r="A44" s="20" t="s">
        <v>81</v>
      </c>
      <c r="B44" s="18" t="s">
        <v>82</v>
      </c>
      <c r="C44" s="149">
        <f>SUM(C45:C49)</f>
        <v>0</v>
      </c>
      <c r="D44" s="149">
        <f>SUM(D45:D49)</f>
        <v>0</v>
      </c>
      <c r="E44" s="149">
        <f>SUM(E45:E49)</f>
        <v>0</v>
      </c>
    </row>
    <row r="45" spans="1:5" s="4" customFormat="1" x14ac:dyDescent="0.25">
      <c r="A45" s="22" t="s">
        <v>83</v>
      </c>
      <c r="B45" s="45" t="s">
        <v>84</v>
      </c>
      <c r="C45" s="52"/>
      <c r="D45" s="52"/>
      <c r="E45" s="32"/>
    </row>
    <row r="46" spans="1:5" s="4" customFormat="1" x14ac:dyDescent="0.25">
      <c r="A46" s="24" t="s">
        <v>85</v>
      </c>
      <c r="B46" s="43" t="s">
        <v>86</v>
      </c>
      <c r="C46" s="147"/>
      <c r="D46" s="147"/>
      <c r="E46" s="30"/>
    </row>
    <row r="47" spans="1:5" s="4" customFormat="1" x14ac:dyDescent="0.25">
      <c r="A47" s="24" t="s">
        <v>87</v>
      </c>
      <c r="B47" s="43" t="s">
        <v>88</v>
      </c>
      <c r="C47" s="53"/>
      <c r="D47" s="53"/>
      <c r="E47" s="30"/>
    </row>
    <row r="48" spans="1:5" s="4" customFormat="1" x14ac:dyDescent="0.25">
      <c r="A48" s="24" t="s">
        <v>89</v>
      </c>
      <c r="B48" s="43" t="s">
        <v>90</v>
      </c>
      <c r="C48" s="53"/>
      <c r="D48" s="53"/>
      <c r="E48" s="30"/>
    </row>
    <row r="49" spans="1:5" s="4" customFormat="1" ht="16.2" thickBot="1" x14ac:dyDescent="0.3">
      <c r="A49" s="26" t="s">
        <v>91</v>
      </c>
      <c r="B49" s="42" t="s">
        <v>92</v>
      </c>
      <c r="C49" s="54"/>
      <c r="D49" s="54"/>
      <c r="E49" s="31"/>
    </row>
    <row r="50" spans="1:5" s="4" customFormat="1" ht="16.2" thickBot="1" x14ac:dyDescent="0.3">
      <c r="A50" s="20" t="s">
        <v>93</v>
      </c>
      <c r="B50" s="18" t="s">
        <v>94</v>
      </c>
      <c r="C50" s="149">
        <f>SUM(C51:C54)</f>
        <v>0</v>
      </c>
      <c r="D50" s="139">
        <f>SUM(D51:D54)</f>
        <v>1566346</v>
      </c>
      <c r="E50" s="139">
        <f>SUM(E51:E54)</f>
        <v>948169</v>
      </c>
    </row>
    <row r="51" spans="1:5" s="4" customFormat="1" x14ac:dyDescent="0.25">
      <c r="A51" s="22" t="s">
        <v>95</v>
      </c>
      <c r="B51" s="45" t="s">
        <v>96</v>
      </c>
      <c r="C51" s="52"/>
      <c r="D51" s="155"/>
      <c r="E51" s="131"/>
    </row>
    <row r="52" spans="1:5" s="4" customFormat="1" ht="25.5" customHeight="1" x14ac:dyDescent="0.25">
      <c r="A52" s="24" t="s">
        <v>97</v>
      </c>
      <c r="B52" s="43" t="s">
        <v>98</v>
      </c>
      <c r="C52" s="53"/>
      <c r="D52" s="156">
        <v>1137138</v>
      </c>
      <c r="E52" s="133">
        <v>511601</v>
      </c>
    </row>
    <row r="53" spans="1:5" s="4" customFormat="1" x14ac:dyDescent="0.25">
      <c r="A53" s="24" t="s">
        <v>99</v>
      </c>
      <c r="B53" s="43" t="s">
        <v>100</v>
      </c>
      <c r="C53" s="147"/>
      <c r="D53" s="136">
        <v>429208</v>
      </c>
      <c r="E53" s="133">
        <v>436568</v>
      </c>
    </row>
    <row r="54" spans="1:5" s="4" customFormat="1" ht="16.2" thickBot="1" x14ac:dyDescent="0.3">
      <c r="A54" s="26" t="s">
        <v>101</v>
      </c>
      <c r="B54" s="42" t="s">
        <v>102</v>
      </c>
      <c r="C54" s="54"/>
      <c r="D54" s="54"/>
      <c r="E54" s="27"/>
    </row>
    <row r="55" spans="1:5" s="4" customFormat="1" ht="16.2" thickBot="1" x14ac:dyDescent="0.3">
      <c r="A55" s="20" t="s">
        <v>103</v>
      </c>
      <c r="B55" s="19" t="s">
        <v>104</v>
      </c>
      <c r="C55" s="55">
        <f>C56+C57+C58</f>
        <v>0</v>
      </c>
      <c r="D55" s="157">
        <f>D56+D57+D58</f>
        <v>1190350</v>
      </c>
      <c r="E55" s="157">
        <f>E56+E57+E58</f>
        <v>1190350</v>
      </c>
    </row>
    <row r="56" spans="1:5" s="4" customFormat="1" x14ac:dyDescent="0.25">
      <c r="A56" s="22" t="s">
        <v>105</v>
      </c>
      <c r="B56" s="45" t="s">
        <v>106</v>
      </c>
      <c r="C56" s="52"/>
      <c r="D56" s="155"/>
      <c r="E56" s="148"/>
    </row>
    <row r="57" spans="1:5" s="4" customFormat="1" x14ac:dyDescent="0.25">
      <c r="A57" s="24" t="s">
        <v>107</v>
      </c>
      <c r="B57" s="43" t="s">
        <v>108</v>
      </c>
      <c r="C57" s="53"/>
      <c r="D57" s="156">
        <v>450000</v>
      </c>
      <c r="E57" s="148">
        <v>450000</v>
      </c>
    </row>
    <row r="58" spans="1:5" s="4" customFormat="1" x14ac:dyDescent="0.25">
      <c r="A58" s="24" t="s">
        <v>109</v>
      </c>
      <c r="B58" s="43" t="s">
        <v>110</v>
      </c>
      <c r="C58" s="53"/>
      <c r="D58" s="156">
        <v>740350</v>
      </c>
      <c r="E58" s="148">
        <v>740350</v>
      </c>
    </row>
    <row r="59" spans="1:5" s="4" customFormat="1" ht="16.2" thickBot="1" x14ac:dyDescent="0.3">
      <c r="A59" s="26" t="s">
        <v>111</v>
      </c>
      <c r="B59" s="42" t="s">
        <v>112</v>
      </c>
      <c r="C59" s="54"/>
      <c r="D59" s="54"/>
      <c r="E59" s="30"/>
    </row>
    <row r="60" spans="1:5" s="4" customFormat="1" ht="16.2" thickBot="1" x14ac:dyDescent="0.3">
      <c r="A60" s="20" t="s">
        <v>113</v>
      </c>
      <c r="B60" s="18" t="s">
        <v>114</v>
      </c>
      <c r="C60" s="28">
        <f>SUM(C5,C12,C19,C26,C33,C44,C50,C55)</f>
        <v>136070666</v>
      </c>
      <c r="D60" s="28">
        <f>SUM(D5,D12,D19,D26,D33,D44,D50,D55)</f>
        <v>201557270</v>
      </c>
      <c r="E60" s="28">
        <f>SUM(E5,E12,E19,E26,E33,E44,E50,E55)</f>
        <v>196078171</v>
      </c>
    </row>
    <row r="61" spans="1:5" s="4" customFormat="1" ht="16.2" thickBot="1" x14ac:dyDescent="0.3">
      <c r="A61" s="33" t="s">
        <v>115</v>
      </c>
      <c r="B61" s="19" t="s">
        <v>116</v>
      </c>
      <c r="C61" s="55"/>
      <c r="D61" s="55"/>
      <c r="E61" s="21"/>
    </row>
    <row r="62" spans="1:5" s="4" customFormat="1" x14ac:dyDescent="0.25">
      <c r="A62" s="22" t="s">
        <v>117</v>
      </c>
      <c r="B62" s="45" t="s">
        <v>118</v>
      </c>
      <c r="C62" s="52"/>
      <c r="D62" s="52"/>
      <c r="E62" s="30"/>
    </row>
    <row r="63" spans="1:5" s="4" customFormat="1" x14ac:dyDescent="0.25">
      <c r="A63" s="24" t="s">
        <v>119</v>
      </c>
      <c r="B63" s="43" t="s">
        <v>120</v>
      </c>
      <c r="C63" s="53"/>
      <c r="D63" s="53"/>
      <c r="E63" s="30"/>
    </row>
    <row r="64" spans="1:5" s="4" customFormat="1" ht="16.2" thickBot="1" x14ac:dyDescent="0.3">
      <c r="A64" s="26" t="s">
        <v>121</v>
      </c>
      <c r="B64" s="42" t="s">
        <v>122</v>
      </c>
      <c r="C64" s="54"/>
      <c r="D64" s="54"/>
      <c r="E64" s="30"/>
    </row>
    <row r="65" spans="1:5" s="4" customFormat="1" ht="16.2" thickBot="1" x14ac:dyDescent="0.3">
      <c r="A65" s="33" t="s">
        <v>123</v>
      </c>
      <c r="B65" s="19" t="s">
        <v>124</v>
      </c>
      <c r="C65" s="55"/>
      <c r="D65" s="55"/>
      <c r="E65" s="21"/>
    </row>
    <row r="66" spans="1:5" s="4" customFormat="1" x14ac:dyDescent="0.25">
      <c r="A66" s="22" t="s">
        <v>125</v>
      </c>
      <c r="B66" s="45" t="s">
        <v>126</v>
      </c>
      <c r="C66" s="52"/>
      <c r="D66" s="52"/>
      <c r="E66" s="30"/>
    </row>
    <row r="67" spans="1:5" s="4" customFormat="1" x14ac:dyDescent="0.25">
      <c r="A67" s="24" t="s">
        <v>127</v>
      </c>
      <c r="B67" s="43" t="s">
        <v>128</v>
      </c>
      <c r="C67" s="53"/>
      <c r="D67" s="53"/>
      <c r="E67" s="30"/>
    </row>
    <row r="68" spans="1:5" s="4" customFormat="1" x14ac:dyDescent="0.25">
      <c r="A68" s="24" t="s">
        <v>129</v>
      </c>
      <c r="B68" s="43" t="s">
        <v>130</v>
      </c>
      <c r="C68" s="53"/>
      <c r="D68" s="53"/>
      <c r="E68" s="30"/>
    </row>
    <row r="69" spans="1:5" s="4" customFormat="1" ht="16.2" thickBot="1" x14ac:dyDescent="0.3">
      <c r="A69" s="26" t="s">
        <v>131</v>
      </c>
      <c r="B69" s="42" t="s">
        <v>132</v>
      </c>
      <c r="C69" s="54"/>
      <c r="D69" s="54"/>
      <c r="E69" s="30"/>
    </row>
    <row r="70" spans="1:5" s="4" customFormat="1" ht="28.5" customHeight="1" thickBot="1" x14ac:dyDescent="0.3">
      <c r="A70" s="33" t="s">
        <v>133</v>
      </c>
      <c r="B70" s="19" t="s">
        <v>134</v>
      </c>
      <c r="C70" s="21">
        <f>SUM(C71:C72)</f>
        <v>0</v>
      </c>
      <c r="D70" s="21">
        <f>SUM(D71:D72)</f>
        <v>46364000</v>
      </c>
      <c r="E70" s="21">
        <f>SUM(E71:E72)</f>
        <v>46364000</v>
      </c>
    </row>
    <row r="71" spans="1:5" s="4" customFormat="1" x14ac:dyDescent="0.25">
      <c r="A71" s="22" t="s">
        <v>135</v>
      </c>
      <c r="B71" s="45" t="s">
        <v>136</v>
      </c>
      <c r="C71" s="135"/>
      <c r="D71" s="135">
        <v>46364000</v>
      </c>
      <c r="E71" s="151">
        <v>46364000</v>
      </c>
    </row>
    <row r="72" spans="1:5" s="4" customFormat="1" ht="16.2" thickBot="1" x14ac:dyDescent="0.3">
      <c r="A72" s="26" t="s">
        <v>137</v>
      </c>
      <c r="B72" s="42" t="s">
        <v>138</v>
      </c>
      <c r="C72" s="54"/>
      <c r="D72" s="54"/>
      <c r="E72" s="30"/>
    </row>
    <row r="73" spans="1:5" s="4" customFormat="1" ht="21.75" customHeight="1" thickBot="1" x14ac:dyDescent="0.3">
      <c r="A73" s="33" t="s">
        <v>139</v>
      </c>
      <c r="B73" s="19" t="s">
        <v>140</v>
      </c>
      <c r="C73" s="150">
        <f>SUM(C74:C76)</f>
        <v>0</v>
      </c>
      <c r="D73" s="152">
        <f>SUM(D74:D76)</f>
        <v>0</v>
      </c>
      <c r="E73" s="152">
        <f>SUM(E74:E76)</f>
        <v>2949088</v>
      </c>
    </row>
    <row r="74" spans="1:5" s="4" customFormat="1" x14ac:dyDescent="0.25">
      <c r="A74" s="22" t="s">
        <v>141</v>
      </c>
      <c r="B74" s="45" t="s">
        <v>142</v>
      </c>
      <c r="C74" s="52"/>
      <c r="D74" s="135"/>
      <c r="E74" s="151">
        <v>2949088</v>
      </c>
    </row>
    <row r="75" spans="1:5" s="4" customFormat="1" x14ac:dyDescent="0.25">
      <c r="A75" s="24" t="s">
        <v>143</v>
      </c>
      <c r="B75" s="43" t="s">
        <v>144</v>
      </c>
      <c r="C75" s="53"/>
      <c r="D75" s="53"/>
      <c r="E75" s="30"/>
    </row>
    <row r="76" spans="1:5" s="4" customFormat="1" ht="16.2" thickBot="1" x14ac:dyDescent="0.3">
      <c r="A76" s="26" t="s">
        <v>145</v>
      </c>
      <c r="B76" s="42" t="s">
        <v>146</v>
      </c>
      <c r="C76" s="54"/>
      <c r="D76" s="54"/>
      <c r="E76" s="30"/>
    </row>
    <row r="77" spans="1:5" s="4" customFormat="1" ht="28.5" customHeight="1" thickBot="1" x14ac:dyDescent="0.3">
      <c r="A77" s="33" t="s">
        <v>147</v>
      </c>
      <c r="B77" s="19" t="s">
        <v>148</v>
      </c>
      <c r="C77" s="55"/>
      <c r="D77" s="55"/>
      <c r="E77" s="21"/>
    </row>
    <row r="78" spans="1:5" s="4" customFormat="1" ht="24" customHeight="1" x14ac:dyDescent="0.25">
      <c r="A78" s="34" t="s">
        <v>149</v>
      </c>
      <c r="B78" s="45" t="s">
        <v>150</v>
      </c>
      <c r="C78" s="52"/>
      <c r="D78" s="52"/>
      <c r="E78" s="30"/>
    </row>
    <row r="79" spans="1:5" s="4" customFormat="1" ht="21" customHeight="1" x14ac:dyDescent="0.25">
      <c r="A79" s="35" t="s">
        <v>151</v>
      </c>
      <c r="B79" s="43" t="s">
        <v>152</v>
      </c>
      <c r="C79" s="53"/>
      <c r="D79" s="53"/>
      <c r="E79" s="30"/>
    </row>
    <row r="80" spans="1:5" s="4" customFormat="1" ht="21" customHeight="1" x14ac:dyDescent="0.25">
      <c r="A80" s="35" t="s">
        <v>153</v>
      </c>
      <c r="B80" s="43" t="s">
        <v>154</v>
      </c>
      <c r="C80" s="53"/>
      <c r="D80" s="53"/>
      <c r="E80" s="30"/>
    </row>
    <row r="81" spans="1:11" s="4" customFormat="1" ht="24.75" customHeight="1" thickBot="1" x14ac:dyDescent="0.3">
      <c r="A81" s="36" t="s">
        <v>155</v>
      </c>
      <c r="B81" s="42" t="s">
        <v>156</v>
      </c>
      <c r="C81" s="54"/>
      <c r="D81" s="54"/>
      <c r="E81" s="30"/>
    </row>
    <row r="82" spans="1:11" s="4" customFormat="1" ht="27.75" customHeight="1" thickBot="1" x14ac:dyDescent="0.3">
      <c r="A82" s="33" t="s">
        <v>157</v>
      </c>
      <c r="B82" s="19" t="s">
        <v>158</v>
      </c>
      <c r="C82" s="55"/>
      <c r="D82" s="55"/>
      <c r="E82" s="37"/>
    </row>
    <row r="83" spans="1:11" s="4" customFormat="1" ht="25.5" customHeight="1" thickBot="1" x14ac:dyDescent="0.3">
      <c r="A83" s="33" t="s">
        <v>159</v>
      </c>
      <c r="B83" s="19" t="s">
        <v>160</v>
      </c>
      <c r="C83" s="28">
        <f>SUM(C61,C65,C70,C73,C77,C82)</f>
        <v>0</v>
      </c>
      <c r="D83" s="28">
        <f>SUM(D61,D65,D70,D73,D77,D82)</f>
        <v>46364000</v>
      </c>
      <c r="E83" s="28">
        <f>SUM(E61,E65,E70,E73,E77,E82)</f>
        <v>49313088</v>
      </c>
    </row>
    <row r="84" spans="1:11" s="4" customFormat="1" ht="27" customHeight="1" thickBot="1" x14ac:dyDescent="0.3">
      <c r="A84" s="38" t="s">
        <v>161</v>
      </c>
      <c r="B84" s="44" t="s">
        <v>162</v>
      </c>
      <c r="C84" s="28">
        <f>SUM(C60,C83)</f>
        <v>136070666</v>
      </c>
      <c r="D84" s="28">
        <f>SUM(D60,D83)</f>
        <v>247921270</v>
      </c>
      <c r="E84" s="28">
        <f>SUM(E60,E83)</f>
        <v>245391259</v>
      </c>
    </row>
    <row r="85" spans="1:11" ht="16.5" customHeight="1" x14ac:dyDescent="0.3">
      <c r="A85" s="159" t="s">
        <v>163</v>
      </c>
      <c r="B85" s="159"/>
      <c r="C85" s="159"/>
      <c r="D85" s="159"/>
      <c r="E85" s="159"/>
      <c r="K85" s="1" t="s">
        <v>241</v>
      </c>
    </row>
    <row r="86" spans="1:11" s="6" customFormat="1" ht="16.5" customHeight="1" thickBot="1" x14ac:dyDescent="0.35">
      <c r="A86" s="161"/>
      <c r="B86" s="161"/>
      <c r="C86" s="47"/>
      <c r="D86" s="47"/>
      <c r="E86" s="5" t="s">
        <v>249</v>
      </c>
    </row>
    <row r="87" spans="1:11" ht="40.200000000000003" thickBot="1" x14ac:dyDescent="0.35">
      <c r="A87" s="12" t="s">
        <v>2</v>
      </c>
      <c r="B87" s="13" t="s">
        <v>164</v>
      </c>
      <c r="C87" s="56" t="s">
        <v>244</v>
      </c>
      <c r="D87" s="56" t="s">
        <v>245</v>
      </c>
      <c r="E87" s="50" t="s">
        <v>246</v>
      </c>
    </row>
    <row r="88" spans="1:11" s="3" customFormat="1" ht="16.2" thickBot="1" x14ac:dyDescent="0.25">
      <c r="A88" s="12">
        <v>1</v>
      </c>
      <c r="B88" s="13">
        <v>2</v>
      </c>
      <c r="C88" s="48">
        <v>3</v>
      </c>
      <c r="D88" s="48">
        <v>4</v>
      </c>
      <c r="E88" s="14">
        <v>5</v>
      </c>
    </row>
    <row r="89" spans="1:11" ht="16.2" thickBot="1" x14ac:dyDescent="0.35">
      <c r="A89" s="39" t="s">
        <v>4</v>
      </c>
      <c r="B89" s="40" t="s">
        <v>238</v>
      </c>
      <c r="C89" s="41">
        <f>SUM(C90,C91,C92,C93,C94)</f>
        <v>91767666</v>
      </c>
      <c r="D89" s="41">
        <f>SUM(D90,D91,D92,D93,D94)</f>
        <v>143332062</v>
      </c>
      <c r="E89" s="41">
        <f>SUM(E90,E91,E92,E93,E94)</f>
        <v>110672992</v>
      </c>
    </row>
    <row r="90" spans="1:11" ht="26.25" customHeight="1" x14ac:dyDescent="0.3">
      <c r="A90" s="62" t="s">
        <v>6</v>
      </c>
      <c r="B90" s="63" t="s">
        <v>165</v>
      </c>
      <c r="C90" s="153">
        <v>39127937</v>
      </c>
      <c r="D90" s="153">
        <v>63516390</v>
      </c>
      <c r="E90" s="65">
        <v>49803889</v>
      </c>
    </row>
    <row r="91" spans="1:11" ht="19.5" customHeight="1" x14ac:dyDescent="0.3">
      <c r="A91" s="66" t="s">
        <v>8</v>
      </c>
      <c r="B91" s="67" t="s">
        <v>166</v>
      </c>
      <c r="C91" s="153">
        <v>8645947</v>
      </c>
      <c r="D91" s="153">
        <v>11986553</v>
      </c>
      <c r="E91" s="65">
        <v>10017772</v>
      </c>
    </row>
    <row r="92" spans="1:11" ht="16.5" customHeight="1" x14ac:dyDescent="0.3">
      <c r="A92" s="66" t="s">
        <v>10</v>
      </c>
      <c r="B92" s="67" t="s">
        <v>167</v>
      </c>
      <c r="C92" s="153">
        <v>36305782</v>
      </c>
      <c r="D92" s="153">
        <v>51954605</v>
      </c>
      <c r="E92" s="65">
        <v>38500599</v>
      </c>
    </row>
    <row r="93" spans="1:11" ht="20.25" customHeight="1" x14ac:dyDescent="0.3">
      <c r="A93" s="66" t="s">
        <v>12</v>
      </c>
      <c r="B93" s="68" t="s">
        <v>168</v>
      </c>
      <c r="C93" s="153">
        <v>467000</v>
      </c>
      <c r="D93" s="153">
        <v>3634054</v>
      </c>
      <c r="E93" s="65">
        <v>3396054</v>
      </c>
    </row>
    <row r="94" spans="1:11" x14ac:dyDescent="0.3">
      <c r="A94" s="66" t="s">
        <v>169</v>
      </c>
      <c r="B94" s="69" t="s">
        <v>170</v>
      </c>
      <c r="C94" s="153">
        <v>7221000</v>
      </c>
      <c r="D94" s="153">
        <v>12240460</v>
      </c>
      <c r="E94" s="65">
        <v>8954678</v>
      </c>
    </row>
    <row r="95" spans="1:11" ht="18" customHeight="1" x14ac:dyDescent="0.3">
      <c r="A95" s="66" t="s">
        <v>16</v>
      </c>
      <c r="B95" s="67" t="s">
        <v>171</v>
      </c>
      <c r="C95" s="153"/>
      <c r="D95" s="153">
        <v>1308141</v>
      </c>
      <c r="E95" s="65">
        <v>1308141</v>
      </c>
    </row>
    <row r="96" spans="1:11" ht="18" customHeight="1" x14ac:dyDescent="0.3">
      <c r="A96" s="66" t="s">
        <v>172</v>
      </c>
      <c r="B96" s="70" t="s">
        <v>173</v>
      </c>
      <c r="C96" s="71"/>
      <c r="D96" s="71"/>
      <c r="E96" s="65"/>
    </row>
    <row r="97" spans="1:5" ht="20.25" customHeight="1" x14ac:dyDescent="0.3">
      <c r="A97" s="66" t="s">
        <v>174</v>
      </c>
      <c r="B97" s="72" t="s">
        <v>175</v>
      </c>
      <c r="C97" s="64"/>
      <c r="D97" s="64"/>
      <c r="E97" s="65"/>
    </row>
    <row r="98" spans="1:5" ht="18.75" customHeight="1" x14ac:dyDescent="0.3">
      <c r="A98" s="66" t="s">
        <v>176</v>
      </c>
      <c r="B98" s="72" t="s">
        <v>177</v>
      </c>
      <c r="C98" s="64"/>
      <c r="D98" s="64"/>
      <c r="E98" s="65"/>
    </row>
    <row r="99" spans="1:5" ht="18.75" customHeight="1" x14ac:dyDescent="0.3">
      <c r="A99" s="66" t="s">
        <v>178</v>
      </c>
      <c r="B99" s="70" t="s">
        <v>179</v>
      </c>
      <c r="C99" s="73">
        <v>5696000</v>
      </c>
      <c r="D99" s="73">
        <v>8813218</v>
      </c>
      <c r="E99" s="65">
        <v>5913474</v>
      </c>
    </row>
    <row r="100" spans="1:5" ht="18.75" customHeight="1" x14ac:dyDescent="0.3">
      <c r="A100" s="66" t="s">
        <v>180</v>
      </c>
      <c r="B100" s="70" t="s">
        <v>181</v>
      </c>
      <c r="C100" s="73"/>
      <c r="D100" s="73"/>
      <c r="E100" s="65"/>
    </row>
    <row r="101" spans="1:5" ht="17.25" customHeight="1" x14ac:dyDescent="0.3">
      <c r="A101" s="66" t="s">
        <v>182</v>
      </c>
      <c r="B101" s="72" t="s">
        <v>183</v>
      </c>
      <c r="C101" s="74"/>
      <c r="D101" s="74">
        <v>731601</v>
      </c>
      <c r="E101" s="65">
        <v>731601</v>
      </c>
    </row>
    <row r="102" spans="1:5" ht="18" customHeight="1" x14ac:dyDescent="0.3">
      <c r="A102" s="75" t="s">
        <v>184</v>
      </c>
      <c r="B102" s="76" t="s">
        <v>185</v>
      </c>
      <c r="C102" s="74"/>
      <c r="D102" s="74"/>
      <c r="E102" s="65"/>
    </row>
    <row r="103" spans="1:5" ht="17.25" customHeight="1" x14ac:dyDescent="0.3">
      <c r="A103" s="66" t="s">
        <v>186</v>
      </c>
      <c r="B103" s="76" t="s">
        <v>187</v>
      </c>
      <c r="C103" s="74"/>
      <c r="D103" s="74"/>
      <c r="E103" s="65"/>
    </row>
    <row r="104" spans="1:5" ht="18.75" customHeight="1" thickBot="1" x14ac:dyDescent="0.35">
      <c r="A104" s="77" t="s">
        <v>188</v>
      </c>
      <c r="B104" s="78" t="s">
        <v>189</v>
      </c>
      <c r="C104" s="79">
        <v>1525000</v>
      </c>
      <c r="D104" s="79">
        <v>1387500</v>
      </c>
      <c r="E104" s="80">
        <v>1001462</v>
      </c>
    </row>
    <row r="105" spans="1:5" ht="16.2" thickBot="1" x14ac:dyDescent="0.35">
      <c r="A105" s="81" t="s">
        <v>18</v>
      </c>
      <c r="B105" s="82" t="s">
        <v>243</v>
      </c>
      <c r="C105" s="83">
        <f>SUM(C106,C108,C110)</f>
        <v>4800000</v>
      </c>
      <c r="D105" s="83">
        <f>SUM(D106,D108,D110)</f>
        <v>34474057</v>
      </c>
      <c r="E105" s="83">
        <f>SUM(E106,E108,E110)</f>
        <v>20243652</v>
      </c>
    </row>
    <row r="106" spans="1:5" x14ac:dyDescent="0.3">
      <c r="A106" s="84" t="s">
        <v>20</v>
      </c>
      <c r="B106" s="67" t="s">
        <v>190</v>
      </c>
      <c r="C106" s="85">
        <v>4300000</v>
      </c>
      <c r="D106" s="85">
        <v>8284609</v>
      </c>
      <c r="E106" s="86">
        <v>6968831</v>
      </c>
    </row>
    <row r="107" spans="1:5" x14ac:dyDescent="0.3">
      <c r="A107" s="84" t="s">
        <v>22</v>
      </c>
      <c r="B107" s="87" t="s">
        <v>191</v>
      </c>
      <c r="C107" s="88"/>
      <c r="D107" s="88"/>
      <c r="E107" s="89"/>
    </row>
    <row r="108" spans="1:5" x14ac:dyDescent="0.3">
      <c r="A108" s="84" t="s">
        <v>24</v>
      </c>
      <c r="B108" s="87" t="s">
        <v>192</v>
      </c>
      <c r="C108" s="88">
        <v>500000</v>
      </c>
      <c r="D108" s="88">
        <v>26189448</v>
      </c>
      <c r="E108" s="89">
        <v>13274821</v>
      </c>
    </row>
    <row r="109" spans="1:5" x14ac:dyDescent="0.3">
      <c r="A109" s="84" t="s">
        <v>26</v>
      </c>
      <c r="B109" s="87" t="s">
        <v>193</v>
      </c>
      <c r="C109" s="88"/>
      <c r="D109" s="88"/>
      <c r="E109" s="89"/>
    </row>
    <row r="110" spans="1:5" x14ac:dyDescent="0.3">
      <c r="A110" s="84" t="s">
        <v>28</v>
      </c>
      <c r="B110" s="90" t="s">
        <v>194</v>
      </c>
      <c r="C110" s="91"/>
      <c r="D110" s="91"/>
      <c r="E110" s="89"/>
    </row>
    <row r="111" spans="1:5" x14ac:dyDescent="0.3">
      <c r="A111" s="84" t="s">
        <v>30</v>
      </c>
      <c r="B111" s="92" t="s">
        <v>195</v>
      </c>
      <c r="C111" s="91"/>
      <c r="D111" s="91"/>
      <c r="E111" s="89"/>
    </row>
    <row r="112" spans="1:5" x14ac:dyDescent="0.3">
      <c r="A112" s="84" t="s">
        <v>196</v>
      </c>
      <c r="B112" s="93" t="s">
        <v>197</v>
      </c>
      <c r="C112" s="94"/>
      <c r="D112" s="94"/>
      <c r="E112" s="89"/>
    </row>
    <row r="113" spans="1:5" x14ac:dyDescent="0.3">
      <c r="A113" s="84" t="s">
        <v>198</v>
      </c>
      <c r="B113" s="72" t="s">
        <v>177</v>
      </c>
      <c r="C113" s="94"/>
      <c r="D113" s="94"/>
      <c r="E113" s="89"/>
    </row>
    <row r="114" spans="1:5" x14ac:dyDescent="0.3">
      <c r="A114" s="84" t="s">
        <v>199</v>
      </c>
      <c r="B114" s="72" t="s">
        <v>200</v>
      </c>
      <c r="C114" s="94"/>
      <c r="D114" s="94"/>
      <c r="E114" s="89"/>
    </row>
    <row r="115" spans="1:5" x14ac:dyDescent="0.3">
      <c r="A115" s="84" t="s">
        <v>201</v>
      </c>
      <c r="B115" s="72" t="s">
        <v>202</v>
      </c>
      <c r="C115" s="94"/>
      <c r="D115" s="94"/>
      <c r="E115" s="89"/>
    </row>
    <row r="116" spans="1:5" x14ac:dyDescent="0.3">
      <c r="A116" s="84" t="s">
        <v>203</v>
      </c>
      <c r="B116" s="72" t="s">
        <v>183</v>
      </c>
      <c r="C116" s="94"/>
      <c r="D116" s="94"/>
      <c r="E116" s="89"/>
    </row>
    <row r="117" spans="1:5" x14ac:dyDescent="0.3">
      <c r="A117" s="84" t="s">
        <v>204</v>
      </c>
      <c r="B117" s="72" t="s">
        <v>205</v>
      </c>
      <c r="C117" s="94"/>
      <c r="D117" s="94"/>
      <c r="E117" s="89"/>
    </row>
    <row r="118" spans="1:5" ht="16.2" thickBot="1" x14ac:dyDescent="0.35">
      <c r="A118" s="75" t="s">
        <v>206</v>
      </c>
      <c r="B118" s="72" t="s">
        <v>207</v>
      </c>
      <c r="C118" s="95"/>
      <c r="D118" s="95"/>
      <c r="E118" s="96"/>
    </row>
    <row r="119" spans="1:5" ht="16.2" thickBot="1" x14ac:dyDescent="0.35">
      <c r="A119" s="81" t="s">
        <v>32</v>
      </c>
      <c r="B119" s="97" t="s">
        <v>208</v>
      </c>
      <c r="C119" s="98">
        <f>SUM(C121,C120)</f>
        <v>1947000</v>
      </c>
      <c r="D119" s="98">
        <f>SUM(D121,D120)</f>
        <v>28855968</v>
      </c>
      <c r="E119" s="98">
        <f>SUM(E121,E120)</f>
        <v>0</v>
      </c>
    </row>
    <row r="120" spans="1:5" x14ac:dyDescent="0.3">
      <c r="A120" s="84" t="s">
        <v>34</v>
      </c>
      <c r="B120" s="99" t="s">
        <v>209</v>
      </c>
      <c r="C120" s="85"/>
      <c r="D120" s="85">
        <v>28855968</v>
      </c>
      <c r="E120" s="86"/>
    </row>
    <row r="121" spans="1:5" ht="16.2" thickBot="1" x14ac:dyDescent="0.35">
      <c r="A121" s="100" t="s">
        <v>36</v>
      </c>
      <c r="B121" s="87" t="s">
        <v>210</v>
      </c>
      <c r="C121" s="101">
        <v>1947000</v>
      </c>
      <c r="D121" s="101"/>
      <c r="E121" s="96"/>
    </row>
    <row r="122" spans="1:5" ht="16.2" thickBot="1" x14ac:dyDescent="0.35">
      <c r="A122" s="81" t="s">
        <v>211</v>
      </c>
      <c r="B122" s="102" t="s">
        <v>212</v>
      </c>
      <c r="C122" s="103">
        <f>SUM(C89,C105,C119)</f>
        <v>98514666</v>
      </c>
      <c r="D122" s="103">
        <f>SUM(D89,D105,D119)</f>
        <v>206662087</v>
      </c>
      <c r="E122" s="103">
        <f>SUM(E89,E105,E119)</f>
        <v>130916644</v>
      </c>
    </row>
    <row r="123" spans="1:5" ht="16.2" thickBot="1" x14ac:dyDescent="0.35">
      <c r="A123" s="81" t="s">
        <v>59</v>
      </c>
      <c r="B123" s="102" t="s">
        <v>213</v>
      </c>
      <c r="C123" s="104"/>
      <c r="D123" s="104"/>
      <c r="E123" s="105"/>
    </row>
    <row r="124" spans="1:5" x14ac:dyDescent="0.3">
      <c r="A124" s="84" t="s">
        <v>61</v>
      </c>
      <c r="B124" s="99" t="s">
        <v>214</v>
      </c>
      <c r="C124" s="106"/>
      <c r="D124" s="106"/>
      <c r="E124" s="107"/>
    </row>
    <row r="125" spans="1:5" x14ac:dyDescent="0.3">
      <c r="A125" s="84" t="s">
        <v>63</v>
      </c>
      <c r="B125" s="99" t="s">
        <v>215</v>
      </c>
      <c r="C125" s="108"/>
      <c r="D125" s="108"/>
      <c r="E125" s="109"/>
    </row>
    <row r="126" spans="1:5" ht="16.2" thickBot="1" x14ac:dyDescent="0.35">
      <c r="A126" s="75" t="s">
        <v>65</v>
      </c>
      <c r="B126" s="110" t="s">
        <v>216</v>
      </c>
      <c r="C126" s="111"/>
      <c r="D126" s="111"/>
      <c r="E126" s="112"/>
    </row>
    <row r="127" spans="1:5" ht="16.2" thickBot="1" x14ac:dyDescent="0.35">
      <c r="A127" s="81" t="s">
        <v>81</v>
      </c>
      <c r="B127" s="97" t="s">
        <v>217</v>
      </c>
      <c r="C127" s="113"/>
      <c r="D127" s="113"/>
      <c r="E127" s="114"/>
    </row>
    <row r="128" spans="1:5" x14ac:dyDescent="0.3">
      <c r="A128" s="84" t="s">
        <v>83</v>
      </c>
      <c r="B128" s="99" t="s">
        <v>218</v>
      </c>
      <c r="C128" s="106"/>
      <c r="D128" s="106"/>
      <c r="E128" s="107"/>
    </row>
    <row r="129" spans="1:11" x14ac:dyDescent="0.3">
      <c r="A129" s="84" t="s">
        <v>85</v>
      </c>
      <c r="B129" s="99" t="s">
        <v>219</v>
      </c>
      <c r="C129" s="108"/>
      <c r="D129" s="108"/>
      <c r="E129" s="109"/>
    </row>
    <row r="130" spans="1:11" x14ac:dyDescent="0.3">
      <c r="A130" s="84" t="s">
        <v>87</v>
      </c>
      <c r="B130" s="99" t="s">
        <v>220</v>
      </c>
      <c r="C130" s="108"/>
      <c r="D130" s="108"/>
      <c r="E130" s="109"/>
    </row>
    <row r="131" spans="1:11" ht="16.2" thickBot="1" x14ac:dyDescent="0.35">
      <c r="A131" s="75" t="s">
        <v>89</v>
      </c>
      <c r="B131" s="110" t="s">
        <v>221</v>
      </c>
      <c r="C131" s="111"/>
      <c r="D131" s="111"/>
      <c r="E131" s="112"/>
    </row>
    <row r="132" spans="1:11" ht="16.2" thickBot="1" x14ac:dyDescent="0.35">
      <c r="A132" s="81" t="s">
        <v>222</v>
      </c>
      <c r="B132" s="97" t="s">
        <v>223</v>
      </c>
      <c r="C132" s="98">
        <f>SUM(C133:C136)</f>
        <v>37556000</v>
      </c>
      <c r="D132" s="98">
        <f>SUM(D133:D136)</f>
        <v>41259183</v>
      </c>
      <c r="E132" s="98">
        <f>SUM(E133:E136)</f>
        <v>39279494</v>
      </c>
    </row>
    <row r="133" spans="1:11" x14ac:dyDescent="0.3">
      <c r="A133" s="84" t="s">
        <v>95</v>
      </c>
      <c r="B133" s="99" t="s">
        <v>224</v>
      </c>
      <c r="C133" s="106"/>
      <c r="D133" s="106"/>
      <c r="E133" s="107"/>
    </row>
    <row r="134" spans="1:11" x14ac:dyDescent="0.3">
      <c r="A134" s="84" t="s">
        <v>97</v>
      </c>
      <c r="B134" s="99" t="s">
        <v>225</v>
      </c>
      <c r="C134" s="108"/>
      <c r="D134" s="108">
        <v>3042916</v>
      </c>
      <c r="E134" s="109">
        <v>3042916</v>
      </c>
    </row>
    <row r="135" spans="1:11" x14ac:dyDescent="0.3">
      <c r="A135" s="84" t="s">
        <v>99</v>
      </c>
      <c r="B135" s="99" t="s">
        <v>226</v>
      </c>
      <c r="C135" s="108"/>
      <c r="D135" s="108"/>
      <c r="E135" s="109"/>
    </row>
    <row r="136" spans="1:11" ht="14.25" customHeight="1" thickBot="1" x14ac:dyDescent="0.35">
      <c r="A136" s="75" t="s">
        <v>101</v>
      </c>
      <c r="B136" s="110" t="s">
        <v>242</v>
      </c>
      <c r="C136" s="101">
        <v>37556000</v>
      </c>
      <c r="D136" s="101">
        <v>38216267</v>
      </c>
      <c r="E136" s="96">
        <v>36236578</v>
      </c>
    </row>
    <row r="137" spans="1:11" ht="13.5" customHeight="1" thickBot="1" x14ac:dyDescent="0.35">
      <c r="A137" s="81" t="s">
        <v>103</v>
      </c>
      <c r="B137" s="97" t="s">
        <v>227</v>
      </c>
      <c r="C137" s="113"/>
      <c r="D137" s="113"/>
      <c r="E137" s="115"/>
    </row>
    <row r="138" spans="1:11" x14ac:dyDescent="0.3">
      <c r="A138" s="84" t="s">
        <v>105</v>
      </c>
      <c r="B138" s="99" t="s">
        <v>228</v>
      </c>
      <c r="C138" s="106"/>
      <c r="D138" s="106"/>
      <c r="E138" s="107"/>
    </row>
    <row r="139" spans="1:11" x14ac:dyDescent="0.3">
      <c r="A139" s="84" t="s">
        <v>107</v>
      </c>
      <c r="B139" s="99" t="s">
        <v>229</v>
      </c>
      <c r="C139" s="108"/>
      <c r="D139" s="108"/>
      <c r="E139" s="109"/>
    </row>
    <row r="140" spans="1:11" x14ac:dyDescent="0.3">
      <c r="A140" s="84" t="s">
        <v>109</v>
      </c>
      <c r="B140" s="99" t="s">
        <v>230</v>
      </c>
      <c r="C140" s="108"/>
      <c r="D140" s="108"/>
      <c r="E140" s="109"/>
    </row>
    <row r="141" spans="1:11" ht="16.2" thickBot="1" x14ac:dyDescent="0.35">
      <c r="A141" s="84" t="s">
        <v>111</v>
      </c>
      <c r="B141" s="99" t="s">
        <v>231</v>
      </c>
      <c r="C141" s="108"/>
      <c r="D141" s="108"/>
      <c r="E141" s="109"/>
    </row>
    <row r="142" spans="1:11" ht="14.25" customHeight="1" thickBot="1" x14ac:dyDescent="0.35">
      <c r="A142" s="81" t="s">
        <v>113</v>
      </c>
      <c r="B142" s="97" t="s">
        <v>232</v>
      </c>
      <c r="C142" s="130">
        <f>SUM(C123,C127,C132,C137,)</f>
        <v>37556000</v>
      </c>
      <c r="D142" s="130">
        <f>SUM(D123,D127,D132,D137,)</f>
        <v>41259183</v>
      </c>
      <c r="E142" s="130">
        <f>SUM(E123,E127,E132,E137,)</f>
        <v>39279494</v>
      </c>
      <c r="H142" s="7"/>
      <c r="I142" s="8"/>
      <c r="J142" s="8"/>
      <c r="K142" s="8"/>
    </row>
    <row r="143" spans="1:11" s="4" customFormat="1" ht="13.5" customHeight="1" thickBot="1" x14ac:dyDescent="0.3">
      <c r="A143" s="116" t="s">
        <v>233</v>
      </c>
      <c r="B143" s="117" t="s">
        <v>234</v>
      </c>
      <c r="C143" s="118">
        <f>SUM(C122,C142)</f>
        <v>136070666</v>
      </c>
      <c r="D143" s="118">
        <f>SUM(D122,D142)</f>
        <v>247921270</v>
      </c>
      <c r="E143" s="118">
        <f>SUM(E122,E142)</f>
        <v>170196138</v>
      </c>
    </row>
    <row r="144" spans="1:11" s="4" customFormat="1" ht="9.75" customHeight="1" thickBot="1" x14ac:dyDescent="0.3">
      <c r="A144" s="119"/>
      <c r="B144" s="119"/>
      <c r="C144" s="119"/>
      <c r="D144" s="119"/>
      <c r="E144" s="120"/>
    </row>
    <row r="145" spans="1:6" ht="7.5" hidden="1" customHeight="1" thickBot="1" x14ac:dyDescent="0.35">
      <c r="A145" s="121"/>
      <c r="B145" s="121"/>
      <c r="C145" s="121"/>
      <c r="D145" s="121"/>
      <c r="E145" s="122"/>
    </row>
    <row r="146" spans="1:6" ht="16.2" thickBot="1" x14ac:dyDescent="0.35">
      <c r="A146" s="163" t="s">
        <v>239</v>
      </c>
      <c r="B146" s="164"/>
      <c r="C146" s="123">
        <v>10</v>
      </c>
      <c r="D146" s="123">
        <v>10</v>
      </c>
      <c r="E146" s="124">
        <v>10</v>
      </c>
    </row>
    <row r="147" spans="1:6" ht="16.2" thickBot="1" x14ac:dyDescent="0.35">
      <c r="A147" s="163" t="s">
        <v>240</v>
      </c>
      <c r="B147" s="164"/>
      <c r="C147" s="123">
        <v>3</v>
      </c>
      <c r="D147" s="123">
        <v>26</v>
      </c>
      <c r="E147" s="124">
        <v>26</v>
      </c>
    </row>
    <row r="148" spans="1:6" x14ac:dyDescent="0.3">
      <c r="A148" s="125"/>
      <c r="B148" s="125"/>
      <c r="C148" s="125"/>
      <c r="D148" s="125"/>
      <c r="E148" s="125"/>
    </row>
    <row r="149" spans="1:6" ht="0.75" customHeight="1" x14ac:dyDescent="0.3">
      <c r="A149" s="125"/>
      <c r="B149" s="125"/>
      <c r="C149" s="125"/>
      <c r="D149" s="125"/>
      <c r="E149" s="125"/>
    </row>
    <row r="150" spans="1:6" x14ac:dyDescent="0.3">
      <c r="A150" s="162" t="s">
        <v>235</v>
      </c>
      <c r="B150" s="162"/>
      <c r="C150" s="162"/>
      <c r="D150" s="162"/>
      <c r="E150" s="162"/>
    </row>
    <row r="151" spans="1:6" ht="15" customHeight="1" thickBot="1" x14ac:dyDescent="0.35">
      <c r="A151" s="158"/>
      <c r="B151" s="158"/>
      <c r="C151" s="126"/>
      <c r="D151" s="126"/>
      <c r="E151" s="127" t="s">
        <v>1</v>
      </c>
    </row>
    <row r="152" spans="1:6" ht="29.25" customHeight="1" thickBot="1" x14ac:dyDescent="0.35">
      <c r="A152" s="81">
        <v>1</v>
      </c>
      <c r="B152" s="82" t="s">
        <v>236</v>
      </c>
      <c r="C152" s="128"/>
      <c r="D152" s="128"/>
      <c r="E152" s="129">
        <f>+E60-E122</f>
        <v>65161527</v>
      </c>
      <c r="F152" s="11"/>
    </row>
    <row r="153" spans="1:6" ht="27.75" customHeight="1" thickBot="1" x14ac:dyDescent="0.35">
      <c r="A153" s="81" t="s">
        <v>18</v>
      </c>
      <c r="B153" s="82" t="s">
        <v>237</v>
      </c>
      <c r="C153" s="128"/>
      <c r="D153" s="128"/>
      <c r="E153" s="129">
        <f>+E83-E142</f>
        <v>10033594</v>
      </c>
    </row>
    <row r="154" spans="1:6" x14ac:dyDescent="0.3">
      <c r="A154" s="121"/>
      <c r="B154" s="121"/>
      <c r="C154" s="121"/>
      <c r="D154" s="121"/>
      <c r="E154" s="122"/>
    </row>
  </sheetData>
  <mergeCells count="8">
    <mergeCell ref="A151:B151"/>
    <mergeCell ref="A85:E85"/>
    <mergeCell ref="A1:E1"/>
    <mergeCell ref="A2:B2"/>
    <mergeCell ref="A86:B86"/>
    <mergeCell ref="A150:E150"/>
    <mergeCell ref="A146:B146"/>
    <mergeCell ref="A147:B147"/>
  </mergeCells>
  <phoneticPr fontId="0" type="noConversion"/>
  <printOptions horizontalCentered="1"/>
  <pageMargins left="0.78740157480314965" right="0.78740157480314965" top="1.0629921259842521" bottom="0.47244094488188981" header="0.78740157480314965" footer="0.59055118110236227"/>
  <pageSetup paperSize="9" scale="59" fitToHeight="2" orientation="portrait" r:id="rId1"/>
  <headerFooter alignWithMargins="0">
    <oddHeader xml:space="preserve">&amp;C&amp;"Times New Roman CE,Félkövér"&amp;12Regöly Község Önkormányzata
2016. ÉVI KÖLTSÉGVETÉSÉNEK ÖSSZEVONT MÉRLEGE&amp;10
&amp;R&amp;"Times New Roman CE,Félkövér dőlt"&amp;11 3. sz. melléklet </oddHeader>
  </headerFooter>
  <rowBreaks count="2" manualBreakCount="2">
    <brk id="60" max="2" man="1"/>
    <brk id="8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mell.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2017-05-29T11:01:57Z</cp:lastPrinted>
  <dcterms:created xsi:type="dcterms:W3CDTF">2014-02-06T13:22:03Z</dcterms:created>
  <dcterms:modified xsi:type="dcterms:W3CDTF">2017-05-29T11:02:00Z</dcterms:modified>
</cp:coreProperties>
</file>