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/>
  </bookViews>
  <sheets>
    <sheet name="2014 1.bevkiadfőössz. " sheetId="19" r:id="rId1"/>
    <sheet name="2. önkorm.bevkiad" sheetId="33" r:id="rId2"/>
    <sheet name="3.önkorm.feladat" sheetId="37" r:id="rId3"/>
    <sheet name="4-9 önálló int.be-ki." sheetId="7" r:id="rId4"/>
    <sheet name="10-12.tartalék.köt.köt.részl." sheetId="11" r:id="rId5"/>
    <sheet name="13-15.pe.átad.közv.tám.szoc. j" sheetId="13" r:id="rId6"/>
    <sheet name="16.eng.létszámkeret" sheetId="14" r:id="rId7"/>
    <sheet name="17.EUS pályázat" sheetId="15" r:id="rId8"/>
    <sheet name="18.-19.mérleg" sheetId="17" r:id="rId9"/>
    <sheet name="20.bev ütemterv" sheetId="34" r:id="rId10"/>
    <sheet name="21.kiadási ütemterv" sheetId="35" r:id="rId11"/>
  </sheets>
  <definedNames>
    <definedName name="_xlnm.Print_Area" localSheetId="4">'10-12.tartalék.köt.köt.részl.'!$A$1:$AA$48</definedName>
    <definedName name="_xlnm.Print_Area" localSheetId="5">'13-15.pe.átad.közv.tám.szoc. j'!$A$1:$R$67</definedName>
    <definedName name="_xlnm.Print_Area" localSheetId="7">'17.EUS pályázat'!$A$1:$E$34</definedName>
    <definedName name="_xlnm.Print_Area" localSheetId="3">'4-9 önálló int.be-ki.'!$A$1:$AJ$50</definedName>
  </definedNames>
  <calcPr calcId="145621"/>
</workbook>
</file>

<file path=xl/calcChain.xml><?xml version="1.0" encoding="utf-8"?>
<calcChain xmlns="http://schemas.openxmlformats.org/spreadsheetml/2006/main">
  <c r="C66" i="35" l="1"/>
  <c r="O32" i="34"/>
  <c r="O6" i="35"/>
  <c r="O7" i="35"/>
  <c r="O8" i="35"/>
  <c r="O9" i="35"/>
  <c r="O11" i="35"/>
  <c r="O12" i="35"/>
  <c r="O13" i="35"/>
  <c r="O15" i="35"/>
  <c r="O16" i="35"/>
  <c r="O17" i="35"/>
  <c r="O19" i="35"/>
  <c r="O20" i="35"/>
  <c r="O21" i="35"/>
  <c r="O22" i="35"/>
  <c r="O23" i="35"/>
  <c r="F30" i="34"/>
  <c r="G30" i="34"/>
  <c r="H30" i="34"/>
  <c r="I30" i="34"/>
  <c r="J30" i="34"/>
  <c r="K30" i="34"/>
  <c r="L30" i="34"/>
  <c r="M30" i="34"/>
  <c r="N30" i="34"/>
  <c r="F7" i="34"/>
  <c r="F6" i="34" s="1"/>
  <c r="F22" i="34" s="1"/>
  <c r="G7" i="34"/>
  <c r="H7" i="34"/>
  <c r="I7" i="34"/>
  <c r="J7" i="34"/>
  <c r="J6" i="34" s="1"/>
  <c r="J22" i="34" s="1"/>
  <c r="K7" i="34"/>
  <c r="K6" i="34" s="1"/>
  <c r="K22" i="34" s="1"/>
  <c r="L7" i="34"/>
  <c r="M7" i="34"/>
  <c r="N7" i="34"/>
  <c r="N6" i="34" s="1"/>
  <c r="N22" i="34" s="1"/>
  <c r="G6" i="34"/>
  <c r="G22" i="34" s="1"/>
  <c r="H6" i="34"/>
  <c r="H22" i="34" s="1"/>
  <c r="I6" i="34"/>
  <c r="I22" i="34" s="1"/>
  <c r="L6" i="34"/>
  <c r="L22" i="34" s="1"/>
  <c r="M6" i="34"/>
  <c r="M22" i="34" s="1"/>
  <c r="O8" i="34"/>
  <c r="O9" i="34"/>
  <c r="O10" i="34"/>
  <c r="O11" i="34"/>
  <c r="O12" i="34"/>
  <c r="O13" i="34"/>
  <c r="O14" i="34"/>
  <c r="O15" i="34"/>
  <c r="O16" i="34"/>
  <c r="O17" i="34"/>
  <c r="O18" i="34"/>
  <c r="O19" i="34"/>
  <c r="O20" i="34"/>
  <c r="O21" i="34"/>
  <c r="O23" i="34"/>
  <c r="O24" i="34"/>
  <c r="O25" i="34"/>
  <c r="O26" i="34"/>
  <c r="O27" i="34"/>
  <c r="O28" i="34"/>
  <c r="O29" i="34"/>
  <c r="O5" i="34"/>
  <c r="V17" i="17"/>
  <c r="V18" i="17"/>
  <c r="V19" i="17"/>
  <c r="V20" i="17"/>
  <c r="V21" i="17"/>
  <c r="V22" i="17"/>
  <c r="V23" i="17"/>
  <c r="V24" i="17"/>
  <c r="V30" i="17"/>
  <c r="T28" i="17"/>
  <c r="U28" i="17"/>
  <c r="S28" i="17"/>
  <c r="V6" i="17"/>
  <c r="V7" i="17"/>
  <c r="T16" i="17"/>
  <c r="U16" i="17"/>
  <c r="S16" i="17"/>
  <c r="V5" i="17"/>
  <c r="Q18" i="17"/>
  <c r="Q19" i="17"/>
  <c r="Q20" i="17"/>
  <c r="Q21" i="17"/>
  <c r="Q23" i="17"/>
  <c r="Q24" i="17"/>
  <c r="Q25" i="17"/>
  <c r="Q26" i="17"/>
  <c r="Q27" i="17"/>
  <c r="Q30" i="17"/>
  <c r="O22" i="17"/>
  <c r="P22" i="17"/>
  <c r="N22" i="17"/>
  <c r="O17" i="17"/>
  <c r="P17" i="17"/>
  <c r="N17" i="17"/>
  <c r="Q6" i="17"/>
  <c r="Q7" i="17"/>
  <c r="Q8" i="17"/>
  <c r="Q5" i="17"/>
  <c r="O16" i="17"/>
  <c r="P16" i="17"/>
  <c r="N16" i="17"/>
  <c r="Q16" i="17" s="1"/>
  <c r="I28" i="17"/>
  <c r="J28" i="17"/>
  <c r="H28" i="17"/>
  <c r="I16" i="17"/>
  <c r="J16" i="17"/>
  <c r="H16" i="17"/>
  <c r="K6" i="17"/>
  <c r="K7" i="17"/>
  <c r="K8" i="17"/>
  <c r="K9" i="17"/>
  <c r="K10" i="17"/>
  <c r="K17" i="17"/>
  <c r="K18" i="17"/>
  <c r="K19" i="17"/>
  <c r="K20" i="17"/>
  <c r="K21" i="17"/>
  <c r="K22" i="17"/>
  <c r="K23" i="17"/>
  <c r="K24" i="17"/>
  <c r="K30" i="17"/>
  <c r="K5" i="17"/>
  <c r="F30" i="17"/>
  <c r="F23" i="17"/>
  <c r="F24" i="17"/>
  <c r="F25" i="17"/>
  <c r="D22" i="17"/>
  <c r="E22" i="17"/>
  <c r="C22" i="17"/>
  <c r="F19" i="17"/>
  <c r="F20" i="17"/>
  <c r="F21" i="17"/>
  <c r="F18" i="17"/>
  <c r="D17" i="17"/>
  <c r="E17" i="17"/>
  <c r="C17" i="17"/>
  <c r="D16" i="17"/>
  <c r="E16" i="17"/>
  <c r="C16" i="17"/>
  <c r="F6" i="17"/>
  <c r="F7" i="17"/>
  <c r="F8" i="17"/>
  <c r="F9" i="17"/>
  <c r="F5" i="17"/>
  <c r="E24" i="35"/>
  <c r="F24" i="35"/>
  <c r="G24" i="35"/>
  <c r="H24" i="35"/>
  <c r="I24" i="35"/>
  <c r="J24" i="35"/>
  <c r="K24" i="35"/>
  <c r="L24" i="35"/>
  <c r="M24" i="35"/>
  <c r="N24" i="35"/>
  <c r="E14" i="35"/>
  <c r="F14" i="35"/>
  <c r="G14" i="35"/>
  <c r="H14" i="35"/>
  <c r="I14" i="35"/>
  <c r="J14" i="35"/>
  <c r="K14" i="35"/>
  <c r="L14" i="35"/>
  <c r="M14" i="35"/>
  <c r="N14" i="35"/>
  <c r="D10" i="35"/>
  <c r="E10" i="35"/>
  <c r="E5" i="35" s="1"/>
  <c r="E18" i="35" s="1"/>
  <c r="E25" i="35" s="1"/>
  <c r="F10" i="35"/>
  <c r="G10" i="35"/>
  <c r="H10" i="35"/>
  <c r="I10" i="35"/>
  <c r="I5" i="35" s="1"/>
  <c r="I18" i="35" s="1"/>
  <c r="I25" i="35" s="1"/>
  <c r="J10" i="35"/>
  <c r="K10" i="35"/>
  <c r="L10" i="35"/>
  <c r="M10" i="35"/>
  <c r="M5" i="35" s="1"/>
  <c r="M18" i="35" s="1"/>
  <c r="M25" i="35" s="1"/>
  <c r="N10" i="35"/>
  <c r="F5" i="35"/>
  <c r="G5" i="35"/>
  <c r="G18" i="35" s="1"/>
  <c r="G25" i="35" s="1"/>
  <c r="H5" i="35"/>
  <c r="J5" i="35"/>
  <c r="K5" i="35"/>
  <c r="K18" i="35" s="1"/>
  <c r="K25" i="35" s="1"/>
  <c r="L5" i="35"/>
  <c r="N5" i="35"/>
  <c r="D24" i="35"/>
  <c r="C24" i="35"/>
  <c r="D14" i="35"/>
  <c r="C14" i="35"/>
  <c r="C10" i="35"/>
  <c r="C5" i="35" s="1"/>
  <c r="D5" i="35"/>
  <c r="E30" i="34"/>
  <c r="D30" i="34"/>
  <c r="C30" i="34"/>
  <c r="E7" i="34"/>
  <c r="E6" i="34" s="1"/>
  <c r="E22" i="34" s="1"/>
  <c r="D7" i="34"/>
  <c r="D6" i="34" s="1"/>
  <c r="D22" i="34" s="1"/>
  <c r="C7" i="34"/>
  <c r="C6" i="34" s="1"/>
  <c r="C22" i="34" s="1"/>
  <c r="F26" i="14"/>
  <c r="I12" i="13"/>
  <c r="I14" i="13" s="1"/>
  <c r="I8" i="13"/>
  <c r="Q16" i="13"/>
  <c r="P21" i="13"/>
  <c r="Q21" i="13"/>
  <c r="O21" i="13"/>
  <c r="P17" i="13"/>
  <c r="P16" i="13" s="1"/>
  <c r="Q17" i="13"/>
  <c r="O17" i="13"/>
  <c r="O16" i="13" s="1"/>
  <c r="P7" i="13"/>
  <c r="P11" i="13"/>
  <c r="Q11" i="13"/>
  <c r="O11" i="13"/>
  <c r="P8" i="13"/>
  <c r="Q8" i="13"/>
  <c r="Q7" i="13" s="1"/>
  <c r="Q25" i="13" s="1"/>
  <c r="O8" i="13"/>
  <c r="O7" i="13" s="1"/>
  <c r="D13" i="13"/>
  <c r="F13" i="13"/>
  <c r="C13" i="13"/>
  <c r="F8" i="13"/>
  <c r="F9" i="13"/>
  <c r="F10" i="13"/>
  <c r="F11" i="13"/>
  <c r="F12" i="13"/>
  <c r="F7" i="13"/>
  <c r="G15" i="11"/>
  <c r="P41" i="7"/>
  <c r="Q41" i="7"/>
  <c r="O41" i="7"/>
  <c r="P31" i="7"/>
  <c r="Q31" i="7"/>
  <c r="O31" i="7"/>
  <c r="P24" i="7"/>
  <c r="Q24" i="7"/>
  <c r="O24" i="7"/>
  <c r="R25" i="7"/>
  <c r="R26" i="7"/>
  <c r="R27" i="7"/>
  <c r="R28" i="7"/>
  <c r="R29" i="7"/>
  <c r="R30" i="7"/>
  <c r="R32" i="7"/>
  <c r="R33" i="7"/>
  <c r="R34" i="7"/>
  <c r="R36" i="7"/>
  <c r="R37" i="7"/>
  <c r="R38" i="7"/>
  <c r="R39" i="7"/>
  <c r="R40" i="7"/>
  <c r="L25" i="7"/>
  <c r="L26" i="7"/>
  <c r="L27" i="7"/>
  <c r="L28" i="7"/>
  <c r="L29" i="7"/>
  <c r="L30" i="7"/>
  <c r="L32" i="7"/>
  <c r="L33" i="7"/>
  <c r="L34" i="7"/>
  <c r="L36" i="7"/>
  <c r="L37" i="7"/>
  <c r="L38" i="7"/>
  <c r="L39" i="7"/>
  <c r="L40" i="7"/>
  <c r="J41" i="7"/>
  <c r="K41" i="7"/>
  <c r="J31" i="7"/>
  <c r="K31" i="7"/>
  <c r="J24" i="7"/>
  <c r="J35" i="7" s="1"/>
  <c r="K24" i="7"/>
  <c r="K35" i="7" s="1"/>
  <c r="K42" i="7" s="1"/>
  <c r="I41" i="7"/>
  <c r="I31" i="7"/>
  <c r="I24" i="7"/>
  <c r="D24" i="7"/>
  <c r="E24" i="7"/>
  <c r="AJ25" i="7"/>
  <c r="AJ26" i="7"/>
  <c r="AJ27" i="7"/>
  <c r="AJ28" i="7"/>
  <c r="AJ29" i="7"/>
  <c r="AJ30" i="7"/>
  <c r="AJ32" i="7"/>
  <c r="AJ33" i="7"/>
  <c r="AJ34" i="7"/>
  <c r="AJ36" i="7"/>
  <c r="AJ37" i="7"/>
  <c r="AJ38" i="7"/>
  <c r="AJ39" i="7"/>
  <c r="AJ40" i="7"/>
  <c r="AI41" i="7"/>
  <c r="AH41" i="7"/>
  <c r="AG41" i="7"/>
  <c r="AI31" i="7"/>
  <c r="AH31" i="7"/>
  <c r="AG31" i="7"/>
  <c r="AH24" i="7"/>
  <c r="AI24" i="7"/>
  <c r="AI35" i="7" s="1"/>
  <c r="AG24" i="7"/>
  <c r="AD25" i="7"/>
  <c r="AD26" i="7"/>
  <c r="AD27" i="7"/>
  <c r="AD28" i="7"/>
  <c r="AD29" i="7"/>
  <c r="AD30" i="7"/>
  <c r="AD32" i="7"/>
  <c r="AD33" i="7"/>
  <c r="AD34" i="7"/>
  <c r="AD36" i="7"/>
  <c r="AD37" i="7"/>
  <c r="AD38" i="7"/>
  <c r="AD39" i="7"/>
  <c r="AD40" i="7"/>
  <c r="AB41" i="7"/>
  <c r="AC41" i="7"/>
  <c r="AB31" i="7"/>
  <c r="AC31" i="7"/>
  <c r="AB24" i="7"/>
  <c r="AB35" i="7" s="1"/>
  <c r="AC24" i="7"/>
  <c r="AC35" i="7" s="1"/>
  <c r="AC42" i="7" s="1"/>
  <c r="AA41" i="7"/>
  <c r="AA31" i="7"/>
  <c r="AA24" i="7"/>
  <c r="X25" i="7"/>
  <c r="X26" i="7"/>
  <c r="X27" i="7"/>
  <c r="X28" i="7"/>
  <c r="X29" i="7"/>
  <c r="X30" i="7"/>
  <c r="X32" i="7"/>
  <c r="X33" i="7"/>
  <c r="X34" i="7"/>
  <c r="X36" i="7"/>
  <c r="X37" i="7"/>
  <c r="X38" i="7"/>
  <c r="X39" i="7"/>
  <c r="X40" i="7"/>
  <c r="V41" i="7"/>
  <c r="W41" i="7"/>
  <c r="V31" i="7"/>
  <c r="V24" i="7"/>
  <c r="V35" i="7" s="1"/>
  <c r="W24" i="7"/>
  <c r="W35" i="7" s="1"/>
  <c r="U41" i="7"/>
  <c r="U31" i="7"/>
  <c r="U24" i="7"/>
  <c r="D41" i="7"/>
  <c r="E41" i="7"/>
  <c r="D31" i="7"/>
  <c r="E31" i="7"/>
  <c r="E35" i="7" s="1"/>
  <c r="C41" i="7"/>
  <c r="C31" i="7"/>
  <c r="C24" i="7"/>
  <c r="F24" i="7" s="1"/>
  <c r="F25" i="7"/>
  <c r="F26" i="7"/>
  <c r="F27" i="7"/>
  <c r="F28" i="7"/>
  <c r="F29" i="7"/>
  <c r="F30" i="7"/>
  <c r="F32" i="7"/>
  <c r="F33" i="7"/>
  <c r="F34" i="7"/>
  <c r="F36" i="7"/>
  <c r="F37" i="7"/>
  <c r="F38" i="7"/>
  <c r="F39" i="7"/>
  <c r="F40" i="7"/>
  <c r="H6" i="37"/>
  <c r="H7" i="37"/>
  <c r="H8" i="37"/>
  <c r="H9" i="37"/>
  <c r="H10" i="37"/>
  <c r="H11" i="37"/>
  <c r="H12" i="37"/>
  <c r="H14" i="37"/>
  <c r="H15" i="37"/>
  <c r="H16" i="37"/>
  <c r="H17" i="37"/>
  <c r="H18" i="37"/>
  <c r="H19" i="37"/>
  <c r="H20" i="37"/>
  <c r="H5" i="37"/>
  <c r="AI21" i="7"/>
  <c r="AH21" i="7"/>
  <c r="AG21" i="7"/>
  <c r="AJ20" i="7"/>
  <c r="AJ19" i="7"/>
  <c r="AJ18" i="7"/>
  <c r="AJ17" i="7"/>
  <c r="AJ16" i="7"/>
  <c r="AJ15" i="7"/>
  <c r="AJ14" i="7"/>
  <c r="AI13" i="7"/>
  <c r="AI22" i="7" s="1"/>
  <c r="AH13" i="7"/>
  <c r="AG13" i="7"/>
  <c r="AG22" i="7" s="1"/>
  <c r="AJ12" i="7"/>
  <c r="AJ11" i="7"/>
  <c r="AJ10" i="7"/>
  <c r="AJ9" i="7"/>
  <c r="AJ8" i="7"/>
  <c r="AJ7" i="7"/>
  <c r="AJ6" i="7"/>
  <c r="AJ5" i="7"/>
  <c r="AC21" i="7"/>
  <c r="AB21" i="7"/>
  <c r="AA21" i="7"/>
  <c r="AD20" i="7"/>
  <c r="AD19" i="7"/>
  <c r="AD18" i="7"/>
  <c r="AD17" i="7"/>
  <c r="AD16" i="7"/>
  <c r="AD15" i="7"/>
  <c r="AD14" i="7"/>
  <c r="AC13" i="7"/>
  <c r="AB13" i="7"/>
  <c r="AB22" i="7" s="1"/>
  <c r="AA13" i="7"/>
  <c r="AA22" i="7" s="1"/>
  <c r="AD12" i="7"/>
  <c r="AD11" i="7"/>
  <c r="AD10" i="7"/>
  <c r="AD9" i="7"/>
  <c r="AD8" i="7"/>
  <c r="AD7" i="7"/>
  <c r="AD6" i="7"/>
  <c r="AD5" i="7"/>
  <c r="W21" i="7"/>
  <c r="V21" i="7"/>
  <c r="U21" i="7"/>
  <c r="X20" i="7"/>
  <c r="X19" i="7"/>
  <c r="X18" i="7"/>
  <c r="X17" i="7"/>
  <c r="X16" i="7"/>
  <c r="X15" i="7"/>
  <c r="X14" i="7"/>
  <c r="W13" i="7"/>
  <c r="W22" i="7" s="1"/>
  <c r="V13" i="7"/>
  <c r="V22" i="7" s="1"/>
  <c r="U13" i="7"/>
  <c r="U22" i="7" s="1"/>
  <c r="X12" i="7"/>
  <c r="X11" i="7"/>
  <c r="X10" i="7"/>
  <c r="X9" i="7"/>
  <c r="X8" i="7"/>
  <c r="X7" i="7"/>
  <c r="X6" i="7"/>
  <c r="X5" i="7"/>
  <c r="Q21" i="7"/>
  <c r="P21" i="7"/>
  <c r="O21" i="7"/>
  <c r="R20" i="7"/>
  <c r="R19" i="7"/>
  <c r="R18" i="7"/>
  <c r="R17" i="7"/>
  <c r="R16" i="7"/>
  <c r="R15" i="7"/>
  <c r="R14" i="7"/>
  <c r="Q13" i="7"/>
  <c r="Q22" i="7" s="1"/>
  <c r="P13" i="7"/>
  <c r="P22" i="7" s="1"/>
  <c r="O13" i="7"/>
  <c r="R12" i="7"/>
  <c r="R11" i="7"/>
  <c r="R10" i="7"/>
  <c r="R9" i="7"/>
  <c r="R8" i="7"/>
  <c r="R7" i="7"/>
  <c r="R6" i="7"/>
  <c r="R5" i="7"/>
  <c r="K21" i="7"/>
  <c r="J21" i="7"/>
  <c r="I21" i="7"/>
  <c r="L20" i="7"/>
  <c r="L19" i="7"/>
  <c r="L18" i="7"/>
  <c r="L17" i="7"/>
  <c r="L16" i="7"/>
  <c r="L15" i="7"/>
  <c r="L14" i="7"/>
  <c r="K13" i="7"/>
  <c r="K22" i="7" s="1"/>
  <c r="J13" i="7"/>
  <c r="I13" i="7"/>
  <c r="I22" i="7" s="1"/>
  <c r="L12" i="7"/>
  <c r="L11" i="7"/>
  <c r="L10" i="7"/>
  <c r="L9" i="7"/>
  <c r="L8" i="7"/>
  <c r="L7" i="7"/>
  <c r="L6" i="7"/>
  <c r="L5" i="7"/>
  <c r="E21" i="7"/>
  <c r="D21" i="7"/>
  <c r="C21" i="7"/>
  <c r="F20" i="7"/>
  <c r="F19" i="7"/>
  <c r="F18" i="7"/>
  <c r="F17" i="7"/>
  <c r="F16" i="7"/>
  <c r="F15" i="7"/>
  <c r="F14" i="7"/>
  <c r="E13" i="7"/>
  <c r="D13" i="7"/>
  <c r="D22" i="7" s="1"/>
  <c r="C13" i="7"/>
  <c r="F12" i="7"/>
  <c r="F11" i="7"/>
  <c r="F10" i="7"/>
  <c r="F9" i="7"/>
  <c r="F8" i="7"/>
  <c r="F7" i="7"/>
  <c r="F6" i="7"/>
  <c r="F5" i="7"/>
  <c r="D43" i="37"/>
  <c r="E43" i="37"/>
  <c r="F43" i="37"/>
  <c r="G43" i="37"/>
  <c r="C43" i="37"/>
  <c r="D33" i="37"/>
  <c r="E33" i="37"/>
  <c r="F33" i="37"/>
  <c r="G33" i="37"/>
  <c r="C33" i="37"/>
  <c r="H27" i="37"/>
  <c r="H28" i="37"/>
  <c r="H29" i="37"/>
  <c r="H30" i="37"/>
  <c r="H31" i="37"/>
  <c r="H32" i="37"/>
  <c r="H34" i="37"/>
  <c r="H35" i="37"/>
  <c r="H36" i="37"/>
  <c r="H38" i="37"/>
  <c r="H39" i="37"/>
  <c r="H40" i="37"/>
  <c r="H41" i="37"/>
  <c r="H42" i="37"/>
  <c r="D26" i="37"/>
  <c r="E26" i="37"/>
  <c r="F26" i="37"/>
  <c r="G26" i="37"/>
  <c r="C26" i="37"/>
  <c r="F21" i="37"/>
  <c r="G21" i="37"/>
  <c r="F13" i="37"/>
  <c r="F22" i="37" s="1"/>
  <c r="G13" i="37"/>
  <c r="G22" i="37" s="1"/>
  <c r="E21" i="37"/>
  <c r="D21" i="37"/>
  <c r="C21" i="37"/>
  <c r="E13" i="37"/>
  <c r="D13" i="37"/>
  <c r="C13" i="37"/>
  <c r="E55" i="33"/>
  <c r="D55" i="33"/>
  <c r="C55" i="33"/>
  <c r="F54" i="33"/>
  <c r="F53" i="33"/>
  <c r="F52" i="33"/>
  <c r="F51" i="33"/>
  <c r="F50" i="33"/>
  <c r="F48" i="33"/>
  <c r="F47" i="33"/>
  <c r="F46" i="33"/>
  <c r="E45" i="33"/>
  <c r="D45" i="33"/>
  <c r="C45" i="33"/>
  <c r="F44" i="33"/>
  <c r="F43" i="33"/>
  <c r="F42" i="33"/>
  <c r="E41" i="33"/>
  <c r="E36" i="33" s="1"/>
  <c r="E49" i="33" s="1"/>
  <c r="D41" i="33"/>
  <c r="D36" i="33" s="1"/>
  <c r="C41" i="33"/>
  <c r="F40" i="33"/>
  <c r="F39" i="33"/>
  <c r="F38" i="33"/>
  <c r="F37" i="33"/>
  <c r="E30" i="33"/>
  <c r="D30" i="33"/>
  <c r="C30" i="33"/>
  <c r="F29" i="33"/>
  <c r="F28" i="33"/>
  <c r="F27" i="33"/>
  <c r="F26" i="33"/>
  <c r="F25" i="33"/>
  <c r="F24" i="33"/>
  <c r="F23" i="33"/>
  <c r="E22" i="33"/>
  <c r="E31" i="33" s="1"/>
  <c r="D22" i="33"/>
  <c r="C22" i="33"/>
  <c r="C31" i="33" s="1"/>
  <c r="F21" i="33"/>
  <c r="F20" i="33"/>
  <c r="F19" i="33"/>
  <c r="F18" i="33"/>
  <c r="F17" i="33"/>
  <c r="F16" i="33"/>
  <c r="F15" i="33"/>
  <c r="F14" i="33"/>
  <c r="F13" i="33"/>
  <c r="F12" i="33"/>
  <c r="F11" i="33"/>
  <c r="F10" i="33"/>
  <c r="F9" i="33"/>
  <c r="F8" i="33"/>
  <c r="E7" i="33"/>
  <c r="D7" i="33"/>
  <c r="F6" i="33"/>
  <c r="F5" i="33"/>
  <c r="D55" i="19"/>
  <c r="E55" i="19"/>
  <c r="C55" i="19"/>
  <c r="F37" i="19"/>
  <c r="F38" i="19"/>
  <c r="F39" i="19"/>
  <c r="F40" i="19"/>
  <c r="F42" i="19"/>
  <c r="F43" i="19"/>
  <c r="F44" i="19"/>
  <c r="F46" i="19"/>
  <c r="F47" i="19"/>
  <c r="F48" i="19"/>
  <c r="F50" i="19"/>
  <c r="F51" i="19"/>
  <c r="F52" i="19"/>
  <c r="F53" i="19"/>
  <c r="F54" i="19"/>
  <c r="D45" i="19"/>
  <c r="E45" i="19"/>
  <c r="C45" i="19"/>
  <c r="D41" i="19"/>
  <c r="D36" i="19" s="1"/>
  <c r="E41" i="19"/>
  <c r="E36" i="19" s="1"/>
  <c r="C41" i="19"/>
  <c r="F23" i="19"/>
  <c r="F24" i="19"/>
  <c r="F25" i="19"/>
  <c r="F26" i="19"/>
  <c r="F27" i="19"/>
  <c r="F28" i="19"/>
  <c r="F29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5" i="19"/>
  <c r="D30" i="19"/>
  <c r="E30" i="19"/>
  <c r="C30" i="19"/>
  <c r="D22" i="19"/>
  <c r="E22" i="19"/>
  <c r="D7" i="19"/>
  <c r="E7" i="19"/>
  <c r="C7" i="19"/>
  <c r="G6" i="11"/>
  <c r="D7" i="14"/>
  <c r="D26" i="14" s="1"/>
  <c r="V12" i="11"/>
  <c r="W12" i="11"/>
  <c r="X12" i="11"/>
  <c r="Y12" i="11"/>
  <c r="Z12" i="11"/>
  <c r="AA12" i="11"/>
  <c r="U12" i="11"/>
  <c r="P12" i="11"/>
  <c r="Q12" i="11"/>
  <c r="O12" i="11"/>
  <c r="E12" i="14"/>
  <c r="E26" i="14" s="1"/>
  <c r="C17" i="14"/>
  <c r="C26" i="14" s="1"/>
  <c r="C23" i="14"/>
  <c r="C15" i="14"/>
  <c r="O25" i="13" l="1"/>
  <c r="P25" i="13"/>
  <c r="P28" i="17"/>
  <c r="P29" i="17" s="1"/>
  <c r="P31" i="17" s="1"/>
  <c r="D31" i="33"/>
  <c r="AH35" i="7"/>
  <c r="AH42" i="7" s="1"/>
  <c r="R31" i="7"/>
  <c r="D49" i="33"/>
  <c r="J22" i="7"/>
  <c r="O22" i="7"/>
  <c r="AC22" i="7"/>
  <c r="AH22" i="7"/>
  <c r="E42" i="7"/>
  <c r="N18" i="35"/>
  <c r="N25" i="35" s="1"/>
  <c r="AI42" i="7"/>
  <c r="AJ41" i="7"/>
  <c r="AJ31" i="7"/>
  <c r="AG35" i="7"/>
  <c r="AJ35" i="7" s="1"/>
  <c r="AJ21" i="7"/>
  <c r="AJ22" i="7"/>
  <c r="AD24" i="7"/>
  <c r="AD41" i="7"/>
  <c r="AB42" i="7"/>
  <c r="AD31" i="7"/>
  <c r="AD21" i="7"/>
  <c r="AD22" i="7"/>
  <c r="W42" i="7"/>
  <c r="X41" i="7"/>
  <c r="V42" i="7"/>
  <c r="X31" i="7"/>
  <c r="U35" i="7"/>
  <c r="U42" i="7" s="1"/>
  <c r="X42" i="7" s="1"/>
  <c r="X21" i="7"/>
  <c r="X22" i="7"/>
  <c r="R41" i="7"/>
  <c r="Q35" i="7"/>
  <c r="Q42" i="7" s="1"/>
  <c r="R24" i="7"/>
  <c r="P35" i="7"/>
  <c r="P42" i="7" s="1"/>
  <c r="R21" i="7"/>
  <c r="R22" i="7"/>
  <c r="L24" i="7"/>
  <c r="L41" i="7"/>
  <c r="J42" i="7"/>
  <c r="L31" i="7"/>
  <c r="I35" i="7"/>
  <c r="L22" i="7"/>
  <c r="F31" i="7"/>
  <c r="D35" i="7"/>
  <c r="D42" i="7" s="1"/>
  <c r="G37" i="37"/>
  <c r="G44" i="37" s="1"/>
  <c r="E37" i="37"/>
  <c r="E44" i="37" s="1"/>
  <c r="H33" i="37"/>
  <c r="D22" i="37"/>
  <c r="H21" i="37"/>
  <c r="E56" i="33"/>
  <c r="D56" i="33"/>
  <c r="F55" i="33"/>
  <c r="F45" i="33"/>
  <c r="F7" i="33"/>
  <c r="F30" i="33"/>
  <c r="F55" i="19"/>
  <c r="E49" i="19"/>
  <c r="E56" i="19" s="1"/>
  <c r="E58" i="19" s="1"/>
  <c r="F41" i="19"/>
  <c r="D49" i="19"/>
  <c r="D56" i="19" s="1"/>
  <c r="D58" i="19" s="1"/>
  <c r="E31" i="19"/>
  <c r="E33" i="19" s="1"/>
  <c r="F7" i="19"/>
  <c r="C6" i="19"/>
  <c r="K16" i="17"/>
  <c r="F41" i="33"/>
  <c r="G31" i="34"/>
  <c r="O24" i="35"/>
  <c r="L18" i="35"/>
  <c r="L25" i="35" s="1"/>
  <c r="H18" i="35"/>
  <c r="H25" i="35" s="1"/>
  <c r="F18" i="35"/>
  <c r="F25" i="35" s="1"/>
  <c r="J18" i="35"/>
  <c r="D18" i="35"/>
  <c r="D25" i="35" s="1"/>
  <c r="O14" i="35"/>
  <c r="C18" i="35"/>
  <c r="C25" i="35" s="1"/>
  <c r="O10" i="35"/>
  <c r="J25" i="35"/>
  <c r="O5" i="35"/>
  <c r="D31" i="34"/>
  <c r="D33" i="34" s="1"/>
  <c r="N31" i="34"/>
  <c r="M31" i="34"/>
  <c r="L31" i="34"/>
  <c r="K31" i="34"/>
  <c r="J31" i="34"/>
  <c r="I31" i="34"/>
  <c r="H31" i="34"/>
  <c r="O30" i="34"/>
  <c r="F31" i="34"/>
  <c r="O7" i="34"/>
  <c r="O22" i="34"/>
  <c r="O6" i="34"/>
  <c r="U29" i="17"/>
  <c r="U31" i="17" s="1"/>
  <c r="V28" i="17"/>
  <c r="T29" i="17"/>
  <c r="T31" i="17" s="1"/>
  <c r="V16" i="17"/>
  <c r="Q22" i="17"/>
  <c r="N28" i="17"/>
  <c r="N29" i="17" s="1"/>
  <c r="N31" i="17" s="1"/>
  <c r="Q17" i="17"/>
  <c r="O28" i="17"/>
  <c r="J29" i="17"/>
  <c r="J31" i="17" s="1"/>
  <c r="I29" i="17"/>
  <c r="I31" i="17" s="1"/>
  <c r="K28" i="17"/>
  <c r="H29" i="17"/>
  <c r="E28" i="17"/>
  <c r="F22" i="17"/>
  <c r="D28" i="17"/>
  <c r="D29" i="17" s="1"/>
  <c r="D31" i="17" s="1"/>
  <c r="C28" i="17"/>
  <c r="C29" i="17" s="1"/>
  <c r="C31" i="17" s="1"/>
  <c r="E29" i="17"/>
  <c r="E31" i="17" s="1"/>
  <c r="F16" i="17"/>
  <c r="F17" i="17"/>
  <c r="D31" i="19"/>
  <c r="D33" i="19" s="1"/>
  <c r="E31" i="34"/>
  <c r="E33" i="34" s="1"/>
  <c r="F33" i="34" s="1"/>
  <c r="G33" i="34" s="1"/>
  <c r="C31" i="34"/>
  <c r="C33" i="34" s="1"/>
  <c r="AA35" i="7"/>
  <c r="AG42" i="7"/>
  <c r="AJ42" i="7" s="1"/>
  <c r="AJ24" i="7"/>
  <c r="X24" i="7"/>
  <c r="O35" i="7"/>
  <c r="L21" i="7"/>
  <c r="C35" i="7"/>
  <c r="F41" i="7"/>
  <c r="F21" i="7"/>
  <c r="C36" i="33"/>
  <c r="C49" i="33" s="1"/>
  <c r="F49" i="33" s="1"/>
  <c r="H43" i="37"/>
  <c r="D37" i="37"/>
  <c r="D44" i="37" s="1"/>
  <c r="H26" i="37"/>
  <c r="F37" i="37"/>
  <c r="F44" i="37" s="1"/>
  <c r="H13" i="37"/>
  <c r="C37" i="37"/>
  <c r="C44" i="37" s="1"/>
  <c r="AJ13" i="7"/>
  <c r="AD13" i="7"/>
  <c r="X13" i="7"/>
  <c r="R13" i="7"/>
  <c r="L13" i="7"/>
  <c r="E22" i="7"/>
  <c r="F13" i="7"/>
  <c r="C22" i="7"/>
  <c r="E22" i="37"/>
  <c r="C22" i="37"/>
  <c r="F31" i="33"/>
  <c r="F22" i="33"/>
  <c r="F30" i="19"/>
  <c r="F45" i="19"/>
  <c r="C36" i="19"/>
  <c r="G22" i="11"/>
  <c r="F22" i="7" l="1"/>
  <c r="X35" i="7"/>
  <c r="F28" i="17"/>
  <c r="H33" i="34"/>
  <c r="I33" i="34" s="1"/>
  <c r="J33" i="34" s="1"/>
  <c r="K33" i="34" s="1"/>
  <c r="L33" i="34" s="1"/>
  <c r="M33" i="34" s="1"/>
  <c r="N33" i="34" s="1"/>
  <c r="L35" i="7"/>
  <c r="I42" i="7"/>
  <c r="L42" i="7" s="1"/>
  <c r="H44" i="37"/>
  <c r="H22" i="37"/>
  <c r="F6" i="19"/>
  <c r="C22" i="19"/>
  <c r="O18" i="35"/>
  <c r="O25" i="35"/>
  <c r="O31" i="34"/>
  <c r="O33" i="34" s="1"/>
  <c r="V29" i="17"/>
  <c r="S31" i="17"/>
  <c r="V31" i="17" s="1"/>
  <c r="O29" i="17"/>
  <c r="Q28" i="17"/>
  <c r="K29" i="17"/>
  <c r="H31" i="17"/>
  <c r="K31" i="17" s="1"/>
  <c r="F29" i="17"/>
  <c r="F31" i="17" s="1"/>
  <c r="AD35" i="7"/>
  <c r="AA42" i="7"/>
  <c r="AD42" i="7" s="1"/>
  <c r="R35" i="7"/>
  <c r="O42" i="7"/>
  <c r="R42" i="7" s="1"/>
  <c r="F35" i="7"/>
  <c r="C42" i="7"/>
  <c r="F42" i="7" s="1"/>
  <c r="C56" i="33"/>
  <c r="F56" i="33" s="1"/>
  <c r="F36" i="33"/>
  <c r="H37" i="37"/>
  <c r="F36" i="19"/>
  <c r="C49" i="19"/>
  <c r="F22" i="19" l="1"/>
  <c r="C31" i="19"/>
  <c r="O31" i="17"/>
  <c r="Q31" i="17" s="1"/>
  <c r="Q29" i="17"/>
  <c r="C56" i="19"/>
  <c r="F49" i="19"/>
  <c r="C33" i="19" l="1"/>
  <c r="F31" i="19"/>
  <c r="F33" i="19" s="1"/>
  <c r="F56" i="19"/>
  <c r="F58" i="19" s="1"/>
  <c r="C58" i="19"/>
</calcChain>
</file>

<file path=xl/sharedStrings.xml><?xml version="1.0" encoding="utf-8"?>
<sst xmlns="http://schemas.openxmlformats.org/spreadsheetml/2006/main" count="1337" uniqueCount="363">
  <si>
    <t>Összesen:</t>
  </si>
  <si>
    <t>Budakeszi Város Önkormányzatának fennálló több évre kiható kötelezettségvállalásainak részletezése</t>
  </si>
  <si>
    <t>Hitel futamidő vége</t>
  </si>
  <si>
    <t>Átengedett központi adóból</t>
  </si>
  <si>
    <t>Polgármesteri Hivatal</t>
  </si>
  <si>
    <t>ebből: - köztisztviselő</t>
  </si>
  <si>
    <t>teljes munkaidős</t>
  </si>
  <si>
    <t>részmunkaidős</t>
  </si>
  <si>
    <t>Beruházás előirányzata</t>
  </si>
  <si>
    <t>Bevételek</t>
  </si>
  <si>
    <t>Támogatás</t>
  </si>
  <si>
    <t>Önrész</t>
  </si>
  <si>
    <t>Kiadások</t>
  </si>
  <si>
    <t>Személyi juttatások</t>
  </si>
  <si>
    <t>Munkaadókat terhelő járulékok és szociális hozzájárulási adó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</si>
  <si>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</si>
  <si>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</si>
  <si>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</si>
  <si>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</si>
  <si>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</si>
  <si>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</si>
  <si>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</si>
  <si>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</si>
  <si>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</si>
  <si>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</si>
  <si>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</si>
  <si>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</si>
  <si>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</si>
  <si>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</si>
  <si>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</si>
  <si>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</si>
  <si>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</si>
  <si>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</si>
  <si>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</si>
  <si>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</si>
  <si>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</si>
  <si>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</si>
  <si>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Sorszám</t>
  </si>
  <si>
    <t>Megnevezés</t>
  </si>
  <si>
    <t>adatok ezer Ft-ban</t>
  </si>
  <si>
    <t>álláshely</t>
  </si>
  <si>
    <t>Bursa ösztöndij</t>
  </si>
  <si>
    <t>tőketörlesztés</t>
  </si>
  <si>
    <t>kamat</t>
  </si>
  <si>
    <t>összesen</t>
  </si>
  <si>
    <t>kötelező feladat</t>
  </si>
  <si>
    <t>állami feladat</t>
  </si>
  <si>
    <t>-ebből építményadó</t>
  </si>
  <si>
    <t>-ebből telekadó</t>
  </si>
  <si>
    <t>-ebből iparűzési adó</t>
  </si>
  <si>
    <t>-ebből gépjárműadó</t>
  </si>
  <si>
    <t>Budakeszi Város Önkormányzatának és intézményeinek költségvetése</t>
  </si>
  <si>
    <t xml:space="preserve">Bevételek </t>
  </si>
  <si>
    <t>önként vállalt fel</t>
  </si>
  <si>
    <t>védőnők</t>
  </si>
  <si>
    <t>SZIA iskola</t>
  </si>
  <si>
    <t>Cz.E.zeneisk.</t>
  </si>
  <si>
    <t>Nagy Gáspár Városi Könyvtár</t>
  </si>
  <si>
    <t>sorszám</t>
  </si>
  <si>
    <t>megnevezés</t>
  </si>
  <si>
    <t>2013.eredeti előirányzat</t>
  </si>
  <si>
    <t>összesen:</t>
  </si>
  <si>
    <t>megjegyzés</t>
  </si>
  <si>
    <t xml:space="preserve">                 - munka törvénykönyv hatálya alá tartozó</t>
  </si>
  <si>
    <t>önként váll. feladat</t>
  </si>
  <si>
    <t>önként váll.feladat</t>
  </si>
  <si>
    <t>-ebből polgármesteri keret</t>
  </si>
  <si>
    <t>bruttó keret  összeg</t>
  </si>
  <si>
    <t>állami támogatás</t>
  </si>
  <si>
    <t>kötelező ellátások</t>
  </si>
  <si>
    <t>Önként vállalt feladat-adható ellátások</t>
  </si>
  <si>
    <t>Ellátottak pénzbeli juttatása</t>
  </si>
  <si>
    <t>Egyéb működési célú kiadások</t>
  </si>
  <si>
    <t>Céltartalék</t>
  </si>
  <si>
    <t>-ebből új bölcsőde működésére</t>
  </si>
  <si>
    <t>Általános tartalék</t>
  </si>
  <si>
    <t>Tartalékok összesen:</t>
  </si>
  <si>
    <t xml:space="preserve"> </t>
  </si>
  <si>
    <t>2.1</t>
  </si>
  <si>
    <t>2.2</t>
  </si>
  <si>
    <t>3.1</t>
  </si>
  <si>
    <t>Intézmények egyéb sajátos bevételeiből</t>
  </si>
  <si>
    <t xml:space="preserve"> Budakeszi Önkormányzat bevételeiből</t>
  </si>
  <si>
    <t xml:space="preserve">Építményadóból </t>
  </si>
  <si>
    <t>1.1</t>
  </si>
  <si>
    <t>1.2</t>
  </si>
  <si>
    <t>1.3</t>
  </si>
  <si>
    <t>1.4</t>
  </si>
  <si>
    <t>1.5</t>
  </si>
  <si>
    <t>2.3</t>
  </si>
  <si>
    <t xml:space="preserve">Budakeszi Város Önkormányzat </t>
  </si>
  <si>
    <t>Pitypang Sport Óvoda közalkalmazott</t>
  </si>
  <si>
    <t>Budakeszi Bölcsőde közalkalmazott</t>
  </si>
  <si>
    <t>Szivárvány Óvoda közalkalmazott</t>
  </si>
  <si>
    <t>Erkel Ferenc Művelődési Központ közalkalmazott</t>
  </si>
  <si>
    <t xml:space="preserve">                  Rehab.foglalkoztatott</t>
  </si>
  <si>
    <t>-ebből idegenforgalmi adó</t>
  </si>
  <si>
    <t>Mindösszesen:</t>
  </si>
  <si>
    <t>-mezőőr</t>
  </si>
  <si>
    <t>-védőnők</t>
  </si>
  <si>
    <t xml:space="preserve">-polgármester (különleges jogállású) </t>
  </si>
  <si>
    <t xml:space="preserve">                - építéshatósági köztisztviselő</t>
  </si>
  <si>
    <t>Tájékoztató adatok az Áht. 24.§ (4) bekezdése alapján</t>
  </si>
  <si>
    <t>Tájékoztató adatok az Áht. 24. § (4) bekezdése alapján</t>
  </si>
  <si>
    <t>-ebből általános tartalék</t>
  </si>
  <si>
    <t>-ebből előleg</t>
  </si>
  <si>
    <t>-ebből projekt előkészítés</t>
  </si>
  <si>
    <t>-ebből projekt menedzsment költsége</t>
  </si>
  <si>
    <t>Szolgáltatások költsége</t>
  </si>
  <si>
    <t>Eszközbeszerzés</t>
  </si>
  <si>
    <t>Bölcsőde - teljes költség</t>
  </si>
  <si>
    <t>Beruházás</t>
  </si>
  <si>
    <t>-ebből támogatási szerződés szerint elszámolandó</t>
  </si>
  <si>
    <t>-ebből támogatási szerődés szerint elszámolandó</t>
  </si>
  <si>
    <t>KEOP csatorna építési pályázat - teljes költség</t>
  </si>
  <si>
    <t xml:space="preserve">Kimutatás az Európai Uniós támogatásokkal megvalósuló projektekről </t>
  </si>
  <si>
    <t>tájékoztató adatok</t>
  </si>
  <si>
    <t>1.  melléklet az önkormányzat  2014. évi     költségvetéséről szóló  …./2014…….rendeletéhez</t>
  </si>
  <si>
    <t>2014. évi összevont bevételei kiadásai kiemelt előirányzatonként</t>
  </si>
  <si>
    <t>Önkormányzat működési támogatása (állami)</t>
  </si>
  <si>
    <t>Működési célú támogatások államháztartáson belülről</t>
  </si>
  <si>
    <t>ebből egyéb működési célú támogatások bevételei</t>
  </si>
  <si>
    <t>2.11</t>
  </si>
  <si>
    <t>2.12</t>
  </si>
  <si>
    <t>2.13</t>
  </si>
  <si>
    <t>-ebből oeptől átvett támogatások</t>
  </si>
  <si>
    <t>-ebből társulásoktól átvett támogatások</t>
  </si>
  <si>
    <t>-ebből elkülönített állami pénzalapoktól átvett támogatások</t>
  </si>
  <si>
    <t>Felhalmozási célú támogatások államháztartásokon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</si>
  <si>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</si>
  <si>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</si>
  <si>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</si>
  <si>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</si>
  <si>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</si>
  <si>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</si>
  <si>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</si>
  <si>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</si>
  <si>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</si>
  <si>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</si>
  <si>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</si>
  <si>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</si>
  <si>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</si>
  <si>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</si>
  <si>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</si>
  <si>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- finanszírozás</t>
  </si>
  <si>
    <t>Működési költségvetés kiadásai</t>
  </si>
  <si>
    <t>1.51</t>
  </si>
  <si>
    <t>1.52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</si>
  <si>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</si>
  <si>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</si>
  <si>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</si>
  <si>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</si>
  <si>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</si>
  <si>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-ebből működési célú támogatások állam háztartáson kívülre</t>
  </si>
  <si>
    <t>-ebből működési célú támogatások állam háztartáson belülre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</si>
  <si>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</si>
  <si>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</si>
  <si>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</si>
  <si>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</si>
  <si>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</si>
  <si>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</si>
  <si>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</si>
  <si>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</si>
  <si>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</si>
  <si>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</si>
  <si>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-finanszírozás</t>
  </si>
  <si>
    <t>Budakeszi Város Önkormányzatának költségvetése</t>
  </si>
  <si>
    <t>2014. évi  bevételei kiadásai kiemelt előirányzatonként</t>
  </si>
  <si>
    <t>2.  melléklet az önkormányzat  2014. évi     költségvetéséről szóló  …./2014…….rendeletéhez</t>
  </si>
  <si>
    <t>2014. évi  bevételei kiadásai kiemelt feladatonként</t>
  </si>
  <si>
    <t>Felhalmozási célú támogatások áll.házt.belülről</t>
  </si>
  <si>
    <t>ssz.</t>
  </si>
  <si>
    <t>adatok eFt-ban</t>
  </si>
  <si>
    <t>3.  melléklet az önkormányzat 2013. évi költségvetéséről szóló  ../2014…….rendeletéhez</t>
  </si>
  <si>
    <t>NSJG gimn.</t>
  </si>
  <si>
    <t>Önkorm</t>
  </si>
  <si>
    <t>Önkorm.  összesen</t>
  </si>
  <si>
    <t>Felhalmozási célú támogatások áll.házt. belülről</t>
  </si>
  <si>
    <t>Budakeszi Polgármesteri Hivatal költségvetése</t>
  </si>
  <si>
    <t>4.  melléklet az önkormányzat  2014. évi     költségvetéséről szóló  …./2014…….rendeletéhez</t>
  </si>
  <si>
    <t>Budakeszi Bölcsöde költségvetése</t>
  </si>
  <si>
    <t>5.  melléklet az önkormányzat  2014. évi     költségvetéséről szóló  …./2014…….rendeletéhez</t>
  </si>
  <si>
    <t>6.  melléklet az önkormányzat  2014. évi     költségvetéséről szóló  …./2014…….rendeletéhez</t>
  </si>
  <si>
    <t>Pitypang Óvoda költségvetése</t>
  </si>
  <si>
    <t>7.  melléklet az önkormányzat  2014. évi     költségvetéséről szóló  …./2014…….rendeletéhez</t>
  </si>
  <si>
    <t>Szivárvány Óvoda költségvetése</t>
  </si>
  <si>
    <t>Erkel Ferenc Művelődési Központ</t>
  </si>
  <si>
    <t>8.  melléklet az önkormányzat  2014. évi     költségvetéséről szóló  …./2014…….rendeletéhez</t>
  </si>
  <si>
    <t>9.  melléklet az önkormányzat  2014. évi     költségvetéséről szóló  …./2014…….rendeletéhez</t>
  </si>
  <si>
    <t>Budakeszi Város Önkormányzat 2014. évi tartalékok részletezése</t>
  </si>
  <si>
    <t>10. melléklet az önkormányzat 2014. évi költségvetéséről szóló  ../2014…...rendeletéhez</t>
  </si>
  <si>
    <t>Budakeszi Város Önkormányzatának 2014. évi kötelezettségei</t>
  </si>
  <si>
    <t>11. melléklet az önkormányzat 2014. évi költségvetéséről szóló  .../2014…..rendeletéhez</t>
  </si>
  <si>
    <t>12. melléklet az önkormányzat  2014.évi költségvetéséről szóló .../2014…..rendeletéhez</t>
  </si>
  <si>
    <t>Budakeszi Város Önkormányzatának 2014. évi működési célú pénzeszköz átadása államháztartáson kívülre, civil és egyéb szervezetek részére</t>
  </si>
  <si>
    <t>13  melléklet az önkormányzat  2014. évi költségvetéséről szóló ...2014…...rendeletéhez</t>
  </si>
  <si>
    <t xml:space="preserve">Budakeszi Város Önkormányzatának 2014. évi közvetett támogatásai </t>
  </si>
  <si>
    <t>14. melléklet az önkormányzat  2014. évi költségvetéséről szóló  .../2014…..rendeletéhez</t>
  </si>
  <si>
    <t>15. melléklet az önkormányzat  2014. évi költségvetéséről szóló .../2014…….rendeletéhez</t>
  </si>
  <si>
    <t>Budakeszi Város Önkormányzat 2014. évre tervezett szociális ellátásainak részletezése</t>
  </si>
  <si>
    <t>Budakeszi  Város Önkormányzat és költségvetési szervei   engedélyezett létszámkerete 2014-ban</t>
  </si>
  <si>
    <t>16.  melléklet az önkormányzat  2014. évi költségvetéséről szóló ../20134……...rendeletéhez</t>
  </si>
  <si>
    <t>2014. január 1-én költségvetési létszám (fő)</t>
  </si>
  <si>
    <t>17. melléklet az önkormányzat  2014. évi költségvetéséről szóló  .../2014……..rendeletéhez</t>
  </si>
  <si>
    <t>Budakeszi Város Önkormányzatának 2014. évi bevételi előirányzat felhasználási ütemterve</t>
  </si>
  <si>
    <t>20.melléklet az önkormányzat 2014. évi költségvetéséről szóló …/2014…..rendeletéhez</t>
  </si>
  <si>
    <t>Budakeszi Város Önkormányzatának 2014. évi kiadási előirányzat felhasználási ütemterve</t>
  </si>
  <si>
    <t>21. melléklet az önkormányzat 2014.  évi költségvetéséről szóló ../2014…..rendeletéhez</t>
  </si>
  <si>
    <t>Budakeszi Város Önkormányzat összesített 2014. évi működési  bevételei és kiadásai</t>
  </si>
  <si>
    <t>18. melléklet az önkormányzat 2014. évi költségvetéséről  szóló../2014……. rendetetéhez</t>
  </si>
  <si>
    <t>Budakeszi Város Önkormányzat összesített 2014. évi felhalmozási  bevételei és kiadásai</t>
  </si>
  <si>
    <t>Működési célú támogatások áll.házt.belülről</t>
  </si>
  <si>
    <t>Dologi kiadások</t>
  </si>
  <si>
    <t>13.1</t>
  </si>
  <si>
    <t>13.2</t>
  </si>
  <si>
    <t>13.3</t>
  </si>
  <si>
    <t>13.4</t>
  </si>
  <si>
    <t>14.1</t>
  </si>
  <si>
    <t>14.2</t>
  </si>
  <si>
    <t>14.3</t>
  </si>
  <si>
    <t>Hiány belső finanszírozásának bevételei</t>
  </si>
  <si>
    <t>Költségvetési maradvány igénybevétele</t>
  </si>
  <si>
    <t>Vállalkozási maradvány igénybevétele</t>
  </si>
  <si>
    <t>Betét visszavonásából származó bevétel</t>
  </si>
  <si>
    <t>Egyéb belső finanszírozási bevételek</t>
  </si>
  <si>
    <t>Hiány külső finanszírozásának bevételei</t>
  </si>
  <si>
    <t>Likviditási célú hitelek kölcsönök felvétele</t>
  </si>
  <si>
    <t>Értékpapírok bevételei</t>
  </si>
  <si>
    <t>Egyéb külső finanszírozási bevételek</t>
  </si>
  <si>
    <t>MŰKÖDÉSI CÉLÚ FINANSZÍROZÁSI BEVÉTELEK ÖSSZESEN:</t>
  </si>
  <si>
    <t>MŰKÖDÉSI CÉLÚ FINANSZÍROZÁSI KIADÁSOK ÖSSZESEN:</t>
  </si>
  <si>
    <t>BEVÉTELEK  ÖSSZESEN:</t>
  </si>
  <si>
    <t>Finanszírozás nélkül</t>
  </si>
  <si>
    <t>MINDÖSSZESEN:</t>
  </si>
  <si>
    <t>Értékpapír vásárlása,visszavásárlása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</si>
  <si>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</si>
  <si>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</si>
  <si>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</si>
  <si>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</si>
  <si>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>Forgatási célú értékpapírok vásárlása</t>
  </si>
  <si>
    <t>Betét elhelyezése</t>
  </si>
  <si>
    <t>MŰKÖDÉSI CÉLÚ KÖLTSÉGVETÉSI KIADÁSOK ÖSSZESEN:</t>
  </si>
  <si>
    <t>MŰKÖDÉSI CÉLÚ KÖLTSÉGVETÉSI BEVÉTELEK ÖSSZESEN:</t>
  </si>
  <si>
    <t>KIADÁSOK ÖSSZESEN:</t>
  </si>
  <si>
    <t>19. melléklet az önkormányzat 2014. évi költségvetéséről  szóló../2014……. rendetetéhez</t>
  </si>
  <si>
    <t>Felhalmozási célú támogatások államháztartáson belülről</t>
  </si>
  <si>
    <t>Egyéb felhalmozási célú bevételek</t>
  </si>
  <si>
    <t>FELHALMOZÁSI CÉLÚ KÖLTSÉGVETÉSI BEVÉTELEK ÖSSZESEN:</t>
  </si>
  <si>
    <t>Hosszú lejáratú hitelek,kölcsönök felvétele</t>
  </si>
  <si>
    <t>Likviditási célú hitelek,kölcsönök felvétele</t>
  </si>
  <si>
    <t>Rövid lejáratú hitelek,kölcsönök felvétele</t>
  </si>
  <si>
    <t>Értékpapírok kibocsátása</t>
  </si>
  <si>
    <t>FELHALMOZÁSI CÉLÚ FINANSZÍROZÁSI BEVÉTELEK ÖSSZESEN:</t>
  </si>
  <si>
    <t>Egyéb felhalmozási kiadások</t>
  </si>
  <si>
    <t>Hitelek törlesztése</t>
  </si>
  <si>
    <t>Befektetési célú értékpapírok vásárlása</t>
  </si>
  <si>
    <t>Pénzügyi lizing kiadásai</t>
  </si>
  <si>
    <t>FELHALMOZÁSI CÉLÚ FINANSZÍROZÁSI KIADÁSOK ÖSSZESEN:</t>
  </si>
  <si>
    <t>Személyi juttatások K1</t>
  </si>
  <si>
    <t>-ebből oeptől átvett támogatások B16</t>
  </si>
  <si>
    <t>Maradvány igénybevétele B8131</t>
  </si>
  <si>
    <t>Munkaadókat terhelő járulékok és szociális hozz.adó  K2</t>
  </si>
  <si>
    <t>Dologi kiadások K3</t>
  </si>
  <si>
    <t>Működési bevételek B4</t>
  </si>
  <si>
    <t>Működési célú támogatások államháztartáson belülről B1</t>
  </si>
  <si>
    <t>Működési célú támogatások áll.házt. belülről B1</t>
  </si>
  <si>
    <t>Önkormányzat működési támogatása (állami)B11</t>
  </si>
  <si>
    <t>Felhalmozási bevételek B5</t>
  </si>
  <si>
    <t>Ellátottak pénzbeli juttatásai K4</t>
  </si>
  <si>
    <t>Egyéb működési kiadások  K5</t>
  </si>
  <si>
    <t>Beruházások K6</t>
  </si>
  <si>
    <t>Belföldi finanszírozás kiadásai K9</t>
  </si>
  <si>
    <t>Tartalékok K512</t>
  </si>
  <si>
    <t>Működési célú támogatások államháztartáson belülrőlB1</t>
  </si>
  <si>
    <t>-ebből fejlesztési tartalék</t>
  </si>
  <si>
    <t>-ebből városi rendezvényekre</t>
  </si>
  <si>
    <t>ebből civil szervezet támogatására</t>
  </si>
  <si>
    <t>-ebből KKB</t>
  </si>
  <si>
    <t>-ebbők OKJB</t>
  </si>
  <si>
    <t>nincs</t>
  </si>
  <si>
    <t>Vadaspark támogatása</t>
  </si>
  <si>
    <t>Budakörnyéki Iránytű támogatása</t>
  </si>
  <si>
    <t>BSZM támogatása</t>
  </si>
  <si>
    <t>BVV támogatása</t>
  </si>
  <si>
    <t>Iskolaorvos</t>
  </si>
  <si>
    <t>Bea</t>
  </si>
  <si>
    <t>Egyéb intézményi ellátás K48</t>
  </si>
  <si>
    <t xml:space="preserve">önkormányzatot terhelő </t>
  </si>
  <si>
    <t>10% önkorm. Ktg.</t>
  </si>
  <si>
    <t>1.11</t>
  </si>
  <si>
    <t>1.12</t>
  </si>
  <si>
    <t>100% önkorm.ktg.</t>
  </si>
  <si>
    <t>1.2.</t>
  </si>
  <si>
    <t xml:space="preserve">Lakhatással kapcsolatos támogatás K46   </t>
  </si>
  <si>
    <t>1.21</t>
  </si>
  <si>
    <t>ebből lakásfenntartási támogatás</t>
  </si>
  <si>
    <t>10% önkorm.ktg.</t>
  </si>
  <si>
    <t>1.22</t>
  </si>
  <si>
    <t>ebből:adósságkezelési támogatás</t>
  </si>
  <si>
    <t>ebből:aktív korúak szociális segélye</t>
  </si>
  <si>
    <t>ebből :köztemetés</t>
  </si>
  <si>
    <t>Foglalkoztatással, munkanélküliséggel kapcsolatos támogatás K45  ( foglalkoztatást helyettesítő támogatás)</t>
  </si>
  <si>
    <t>20% önkorm ktg.</t>
  </si>
  <si>
    <t>2.11.</t>
  </si>
  <si>
    <t>ebből: átmeneti segély</t>
  </si>
  <si>
    <t>ebből:temetési segély</t>
  </si>
  <si>
    <t>ebből:rendkívüli gyermekvédelmi támogatás</t>
  </si>
  <si>
    <t>Családi támogatások K42</t>
  </si>
  <si>
    <t>2.21</t>
  </si>
  <si>
    <t>Betegséggel kapcsolatos ellátások K44</t>
  </si>
  <si>
    <t>ebből:ápolási díj méltányossági</t>
  </si>
  <si>
    <t>2.22</t>
  </si>
  <si>
    <t>ebből:közgyógyellátás méltányossági</t>
  </si>
  <si>
    <t xml:space="preserve"> Iparűzési adóból 248 vállalkozás                                                                        ( 500eFt alatti iparűzési adóalap alatt )</t>
  </si>
  <si>
    <t>Telekadóból</t>
  </si>
  <si>
    <t xml:space="preserve">Gépjármű adóból </t>
  </si>
  <si>
    <t>Nagy Gáspár Városi Könyvtár közalkalmazott</t>
  </si>
  <si>
    <t xml:space="preserve">A rehab.foglalkoztatott létszám,illetve a közmunkában foglalkoztatott létszám tájékoztató adat!! </t>
  </si>
  <si>
    <t>január</t>
  </si>
  <si>
    <t>február</t>
  </si>
  <si>
    <t>március</t>
  </si>
  <si>
    <t>április</t>
  </si>
  <si>
    <t>május</t>
  </si>
  <si>
    <t>junius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</si>
  <si>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</si>
  <si>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</si>
  <si>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</si>
  <si>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</si>
  <si>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</si>
  <si>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</si>
  <si>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terh.járulékok és szoc.hozz.adó  </t>
  </si>
  <si>
    <t>Hitel, kölcsöntörl. államházt. kívülre</t>
  </si>
  <si>
    <t>kiadások</t>
  </si>
  <si>
    <t>göngyölt összeg</t>
  </si>
  <si>
    <t>2014.évi fejlesztések:</t>
  </si>
  <si>
    <t>Fő utca szegély</t>
  </si>
  <si>
    <t>NSJ Gimnázium szobor</t>
  </si>
  <si>
    <t>Dózsa György tér fejlesztés</t>
  </si>
  <si>
    <t>KEOP pályázat</t>
  </si>
  <si>
    <t>Közvil.fejl.pályázat</t>
  </si>
  <si>
    <t>NSJ.,Reviczky,József A. utca tervezés</t>
  </si>
  <si>
    <t>Norvég pályázat</t>
  </si>
  <si>
    <t>Közvilágítási terv</t>
  </si>
  <si>
    <t>Közvilágítási fejlesztés</t>
  </si>
  <si>
    <t xml:space="preserve">Közvilágítási lámpatatek </t>
  </si>
  <si>
    <t>Makkos Mária t.a.</t>
  </si>
  <si>
    <t>Nagyszénászúg</t>
  </si>
  <si>
    <t>Bölcsőde új épület</t>
  </si>
  <si>
    <t>Köz.vil.lámpatstek</t>
  </si>
  <si>
    <t>Megyei,Gerinc u.terv</t>
  </si>
  <si>
    <t>Makkosi u.terv</t>
  </si>
  <si>
    <t>Dózsa Gy.út csomópont terv</t>
  </si>
  <si>
    <t>Sportpálya pályázat önrész</t>
  </si>
  <si>
    <t>Hókotró és alkatrészek</t>
  </si>
  <si>
    <t>Bölcsőde számtech.fejlesztés</t>
  </si>
  <si>
    <t>1.oldal</t>
  </si>
  <si>
    <t>2.oldal</t>
  </si>
  <si>
    <t>1</t>
  </si>
  <si>
    <t>2</t>
  </si>
  <si>
    <t>Aszfaltozás:József A.u,Nagy Sándor u,Reviczky u, Makkosi kiegészítő utak</t>
  </si>
  <si>
    <t>Temető és kerítése</t>
  </si>
  <si>
    <t>Tájékoztató adatok a 2014. évi fejlesztésekről</t>
  </si>
  <si>
    <t>Közmunkában foglalkoztatott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</si>
</sst>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0" fontId="0" fillId="0" borderId="0" xfId="0" applyFont="1"/>
    <xf numFmtId="2" fontId="0" fillId="0" borderId="0" xfId="0" applyNumberFormat="1" applyFont="1" applyAlignment="1">
      <alignment vertical="center" wrapText="1"/>
    </xf>
    <xf numFmtId="3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3" fontId="11" fillId="0" borderId="1" xfId="0" applyNumberFormat="1" applyFont="1" applyBorder="1"/>
    <xf numFmtId="3" fontId="9" fillId="0" borderId="1" xfId="0" applyNumberFormat="1" applyFont="1" applyBorder="1"/>
    <xf numFmtId="0" fontId="9" fillId="0" borderId="1" xfId="0" applyFont="1" applyBorder="1"/>
    <xf numFmtId="49" fontId="11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/>
    <xf numFmtId="3" fontId="0" fillId="0" borderId="0" xfId="0" applyNumberFormat="1" applyBorder="1"/>
    <xf numFmtId="49" fontId="5" fillId="0" borderId="1" xfId="0" applyNumberFormat="1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3" fontId="0" fillId="0" borderId="0" xfId="0" applyNumberFormat="1" applyFill="1" applyBorder="1"/>
    <xf numFmtId="0" fontId="6" fillId="0" borderId="0" xfId="0" applyFont="1" applyFill="1" applyBorder="1" applyAlignment="1">
      <alignment wrapText="1"/>
    </xf>
    <xf numFmtId="3" fontId="6" fillId="0" borderId="0" xfId="0" applyNumberFormat="1" applyFont="1" applyFill="1" applyBorder="1"/>
    <xf numFmtId="0" fontId="0" fillId="0" borderId="0" xfId="0" applyFill="1" applyBorder="1"/>
    <xf numFmtId="0" fontId="11" fillId="0" borderId="1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11" fillId="0" borderId="1" xfId="0" applyFont="1" applyFill="1" applyBorder="1"/>
    <xf numFmtId="3" fontId="9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0" fillId="0" borderId="0" xfId="0" applyFont="1" applyAlignment="1"/>
    <xf numFmtId="0" fontId="0" fillId="0" borderId="0" xfId="0" applyAlignment="1"/>
    <xf numFmtId="49" fontId="9" fillId="0" borderId="0" xfId="0" applyNumberFormat="1" applyFont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49" fontId="9" fillId="0" borderId="3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3" fontId="9" fillId="0" borderId="0" xfId="0" applyNumberFormat="1" applyFont="1" applyFill="1" applyBorder="1"/>
    <xf numFmtId="0" fontId="4" fillId="0" borderId="1" xfId="0" applyFont="1" applyBorder="1"/>
    <xf numFmtId="2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0" applyFont="1" applyBorder="1"/>
    <xf numFmtId="3" fontId="13" fillId="0" borderId="1" xfId="0" applyNumberFormat="1" applyFont="1" applyBorder="1"/>
    <xf numFmtId="0" fontId="12" fillId="0" borderId="0" xfId="0" applyFont="1"/>
    <xf numFmtId="49" fontId="12" fillId="0" borderId="0" xfId="0" applyNumberFormat="1" applyFont="1" applyAlignment="1">
      <alignment wrapText="1"/>
    </xf>
    <xf numFmtId="0" fontId="10" fillId="0" borderId="1" xfId="0" applyFont="1" applyBorder="1"/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12" fillId="0" borderId="0" xfId="0" applyFont="1" applyAlignment="1">
      <alignment horizontal="right"/>
    </xf>
    <xf numFmtId="3" fontId="14" fillId="0" borderId="0" xfId="0" applyNumberFormat="1" applyFont="1" applyBorder="1"/>
    <xf numFmtId="0" fontId="0" fillId="0" borderId="0" xfId="0" applyFont="1" applyBorder="1"/>
    <xf numFmtId="3" fontId="13" fillId="0" borderId="0" xfId="0" applyNumberFormat="1" applyFont="1" applyBorder="1"/>
    <xf numFmtId="49" fontId="9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 applyBorder="1"/>
    <xf numFmtId="0" fontId="10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wrapText="1"/>
    </xf>
    <xf numFmtId="3" fontId="11" fillId="0" borderId="0" xfId="0" applyNumberFormat="1" applyFont="1" applyBorder="1"/>
    <xf numFmtId="49" fontId="9" fillId="0" borderId="0" xfId="0" applyNumberFormat="1" applyFont="1" applyBorder="1" applyAlignment="1">
      <alignment wrapText="1"/>
    </xf>
    <xf numFmtId="3" fontId="9" fillId="0" borderId="0" xfId="0" applyNumberFormat="1" applyFont="1" applyBorder="1"/>
    <xf numFmtId="49" fontId="5" fillId="0" borderId="0" xfId="0" applyNumberFormat="1" applyFont="1" applyBorder="1" applyAlignment="1">
      <alignment wrapText="1"/>
    </xf>
    <xf numFmtId="49" fontId="10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3" fontId="12" fillId="0" borderId="0" xfId="0" applyNumberFormat="1" applyFont="1" applyBorder="1"/>
    <xf numFmtId="49" fontId="9" fillId="0" borderId="1" xfId="0" applyNumberFormat="1" applyFont="1" applyBorder="1" applyAlignment="1">
      <alignment horizontal="left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3" fontId="10" fillId="0" borderId="1" xfId="0" applyNumberFormat="1" applyFont="1" applyBorder="1"/>
    <xf numFmtId="0" fontId="7" fillId="0" borderId="1" xfId="0" applyFont="1" applyBorder="1"/>
    <xf numFmtId="3" fontId="10" fillId="0" borderId="1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Border="1" applyAlignment="1">
      <alignment horizontal="right"/>
    </xf>
    <xf numFmtId="16" fontId="9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10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" fontId="9" fillId="0" borderId="0" xfId="0" applyNumberFormat="1" applyFont="1" applyBorder="1"/>
    <xf numFmtId="3" fontId="10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11" fillId="0" borderId="0" xfId="0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3" fontId="0" fillId="0" borderId="0" xfId="0" applyNumberFormat="1" applyFont="1" applyBorder="1"/>
    <xf numFmtId="3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14" fillId="0" borderId="0" xfId="0" applyFont="1" applyBorder="1"/>
    <xf numFmtId="3" fontId="1" fillId="0" borderId="0" xfId="0" applyNumberFormat="1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0" fillId="0" borderId="0" xfId="0" applyFont="1" applyBorder="1"/>
    <xf numFmtId="3" fontId="14" fillId="0" borderId="0" xfId="0" applyNumberFormat="1" applyFont="1" applyBorder="1"/>
    <xf numFmtId="0" fontId="10" fillId="0" borderId="1" xfId="0" applyFont="1" applyBorder="1"/>
    <xf numFmtId="0" fontId="10" fillId="0" borderId="1" xfId="0" applyFont="1" applyFill="1" applyBorder="1" applyAlignment="1">
      <alignment wrapText="1"/>
    </xf>
    <xf numFmtId="3" fontId="10" fillId="0" borderId="1" xfId="0" applyNumberFormat="1" applyFont="1" applyFill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0" xfId="0" applyFont="1" applyAlignment="1"/>
    <xf numFmtId="0" fontId="9" fillId="0" borderId="1" xfId="0" applyFont="1" applyFill="1" applyBorder="1" applyAlignment="1">
      <alignment wrapText="1"/>
    </xf>
    <xf numFmtId="0" fontId="16" fillId="0" borderId="1" xfId="0" applyFont="1" applyBorder="1"/>
    <xf numFmtId="0" fontId="17" fillId="0" borderId="1" xfId="0" applyFont="1" applyBorder="1"/>
    <xf numFmtId="3" fontId="16" fillId="0" borderId="1" xfId="0" applyNumberFormat="1" applyFont="1" applyBorder="1"/>
    <xf numFmtId="3" fontId="1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Alignment="1"/>
    <xf numFmtId="0" fontId="12" fillId="0" borderId="5" xfId="0" applyFont="1" applyBorder="1" applyAlignment="1"/>
    <xf numFmtId="0" fontId="12" fillId="0" borderId="4" xfId="0" applyFont="1" applyBorder="1" applyAlignment="1"/>
    <xf numFmtId="49" fontId="9" fillId="0" borderId="5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9" fillId="0" borderId="0" xfId="0" applyFont="1" applyBorder="1" applyAlignment="1">
      <alignment horizontal="right"/>
    </xf>
    <xf numFmtId="3" fontId="11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6" fillId="0" borderId="0" xfId="0" applyFont="1" applyAlignment="1"/>
    <xf numFmtId="49" fontId="11" fillId="0" borderId="1" xfId="0" applyNumberFormat="1" applyFont="1" applyBorder="1"/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1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wrapText="1"/>
    </xf>
    <xf numFmtId="3" fontId="0" fillId="0" borderId="1" xfId="0" applyNumberFormat="1" applyBorder="1"/>
    <xf numFmtId="0" fontId="17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10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49" fontId="11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 vertical="center" wrapText="1"/>
    </xf>
    <xf numFmtId="1" fontId="16" fillId="0" borderId="1" xfId="0" applyNumberFormat="1" applyFont="1" applyBorder="1" applyAlignment="1"/>
    <xf numFmtId="1" fontId="12" fillId="0" borderId="1" xfId="0" applyNumberFormat="1" applyFont="1" applyBorder="1"/>
    <xf numFmtId="1" fontId="9" fillId="0" borderId="1" xfId="0" applyNumberFormat="1" applyFont="1" applyBorder="1"/>
    <xf numFmtId="0" fontId="9" fillId="0" borderId="0" xfId="0" applyFont="1" applyAlignment="1">
      <alignment horizontal="center" vertical="center"/>
    </xf>
    <xf numFmtId="0" fontId="16" fillId="0" borderId="1" xfId="0" applyFont="1" applyBorder="1" applyAlignment="1">
      <alignment wrapText="1"/>
    </xf>
    <xf numFmtId="49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/>
    <xf numFmtId="49" fontId="16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wrapText="1"/>
    </xf>
    <xf numFmtId="3" fontId="16" fillId="0" borderId="0" xfId="0" applyNumberFormat="1" applyFont="1" applyBorder="1"/>
    <xf numFmtId="0" fontId="17" fillId="0" borderId="0" xfId="0" applyFont="1" applyBorder="1" applyAlignment="1">
      <alignment wrapText="1"/>
    </xf>
    <xf numFmtId="3" fontId="17" fillId="0" borderId="0" xfId="0" applyNumberFormat="1" applyFont="1" applyBorder="1"/>
    <xf numFmtId="0" fontId="9" fillId="0" borderId="0" xfId="0" applyFont="1" applyBorder="1" applyAlignment="1">
      <alignment horizontal="center"/>
    </xf>
    <xf numFmtId="3" fontId="9" fillId="0" borderId="1" xfId="0" applyNumberFormat="1" applyFont="1" applyBorder="1" applyAlignment="1"/>
    <xf numFmtId="0" fontId="0" fillId="0" borderId="0" xfId="0" applyAlignment="1"/>
    <xf numFmtId="49" fontId="12" fillId="0" borderId="1" xfId="0" applyNumberFormat="1" applyFont="1" applyBorder="1" applyAlignment="1">
      <alignment horizontal="center"/>
    </xf>
    <xf numFmtId="3" fontId="0" fillId="0" borderId="1" xfId="0" applyNumberFormat="1" applyFont="1" applyBorder="1"/>
    <xf numFmtId="0" fontId="9" fillId="0" borderId="1" xfId="0" applyFont="1" applyBorder="1" applyAlignment="1"/>
    <xf numFmtId="0" fontId="16" fillId="0" borderId="1" xfId="0" applyFont="1" applyBorder="1" applyAlignment="1"/>
    <xf numFmtId="0" fontId="11" fillId="0" borderId="1" xfId="0" applyFont="1" applyBorder="1" applyAlignment="1"/>
    <xf numFmtId="2" fontId="9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/>
    </xf>
    <xf numFmtId="0" fontId="19" fillId="0" borderId="1" xfId="0" applyFont="1" applyBorder="1"/>
    <xf numFmtId="0" fontId="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" fontId="16" fillId="0" borderId="1" xfId="0" applyNumberFormat="1" applyFont="1" applyBorder="1"/>
    <xf numFmtId="1" fontId="17" fillId="0" borderId="1" xfId="0" applyNumberFormat="1" applyFont="1" applyBorder="1" applyAlignment="1"/>
    <xf numFmtId="1" fontId="11" fillId="0" borderId="1" xfId="0" applyNumberFormat="1" applyFont="1" applyBorder="1"/>
    <xf numFmtId="0" fontId="9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11" fillId="0" borderId="1" xfId="0" applyNumberFormat="1" applyFont="1" applyBorder="1" applyAlignment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center"/>
    </xf>
    <xf numFmtId="16" fontId="9" fillId="0" borderId="1" xfId="0" applyNumberFormat="1" applyFont="1" applyBorder="1" applyAlignment="1">
      <alignment wrapText="1"/>
    </xf>
    <xf numFmtId="0" fontId="11" fillId="0" borderId="1" xfId="0" applyFont="1" applyBorder="1"/>
    <xf numFmtId="0" fontId="9" fillId="0" borderId="1" xfId="0" applyFont="1" applyFill="1" applyBorder="1"/>
    <xf numFmtId="0" fontId="10" fillId="0" borderId="0" xfId="0" applyFont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20" fillId="2" borderId="0" xfId="0" applyFont="1" applyFill="1" applyBorder="1" applyAlignment="1">
      <alignment wrapText="1"/>
    </xf>
    <xf numFmtId="3" fontId="12" fillId="0" borderId="0" xfId="0" applyNumberFormat="1" applyFont="1" applyBorder="1" applyAlignment="1"/>
    <xf numFmtId="3" fontId="20" fillId="2" borderId="0" xfId="0" applyNumberFormat="1" applyFont="1" applyFill="1" applyBorder="1" applyAlignme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4" fontId="11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/>
    <xf numFmtId="3" fontId="7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vertical="center"/>
    </xf>
    <xf numFmtId="3" fontId="16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3" fontId="9" fillId="2" borderId="1" xfId="0" applyNumberFormat="1" applyFont="1" applyFill="1" applyBorder="1"/>
    <xf numFmtId="49" fontId="9" fillId="0" borderId="6" xfId="0" applyNumberFormat="1" applyFont="1" applyBorder="1" applyAlignment="1">
      <alignment horizontal="center"/>
    </xf>
    <xf numFmtId="0" fontId="9" fillId="0" borderId="6" xfId="0" applyFont="1" applyBorder="1"/>
    <xf numFmtId="0" fontId="12" fillId="0" borderId="6" xfId="0" applyFont="1" applyBorder="1"/>
    <xf numFmtId="3" fontId="12" fillId="0" borderId="6" xfId="0" applyNumberFormat="1" applyFont="1" applyBorder="1"/>
    <xf numFmtId="0" fontId="19" fillId="0" borderId="0" xfId="0" applyFont="1" applyAlignment="1">
      <alignment horizontal="center" wrapText="1"/>
    </xf>
    <xf numFmtId="0" fontId="18" fillId="0" borderId="1" xfId="0" applyFont="1" applyBorder="1"/>
    <xf numFmtId="0" fontId="21" fillId="0" borderId="1" xfId="0" applyFont="1" applyBorder="1"/>
    <xf numFmtId="0" fontId="16" fillId="0" borderId="1" xfId="0" applyFont="1" applyBorder="1" applyAlignment="1">
      <alignment horizontal="center" vertical="center"/>
    </xf>
    <xf numFmtId="0" fontId="0" fillId="0" borderId="7" xfId="0" applyBorder="1"/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9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9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/>
    </xf>
    <xf numFmtId="0" fontId="12" fillId="0" borderId="5" xfId="0" applyFont="1" applyBorder="1" applyAlignment="1"/>
    <xf numFmtId="0" fontId="12" fillId="0" borderId="4" xfId="0" applyFont="1" applyBorder="1" applyAlignment="1"/>
    <xf numFmtId="0" fontId="12" fillId="0" borderId="1" xfId="0" applyFont="1" applyBorder="1" applyAlignment="1"/>
    <xf numFmtId="49" fontId="9" fillId="0" borderId="5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3" fontId="7" fillId="0" borderId="5" xfId="0" applyNumberFormat="1" applyFont="1" applyBorder="1" applyAlignment="1"/>
    <xf numFmtId="3" fontId="7" fillId="0" borderId="4" xfId="0" applyNumberFormat="1" applyFont="1" applyBorder="1" applyAlignment="1"/>
    <xf numFmtId="0" fontId="0" fillId="0" borderId="3" xfId="0" applyBorder="1" applyAlignment="1">
      <alignment horizontal="left"/>
    </xf>
    <xf numFmtId="3" fontId="9" fillId="0" borderId="1" xfId="0" applyNumberFormat="1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Alignment="1"/>
    <xf numFmtId="0" fontId="0" fillId="0" borderId="5" xfId="0" applyBorder="1" applyAlignment="1"/>
    <xf numFmtId="0" fontId="0" fillId="0" borderId="4" xfId="0" applyBorder="1" applyAlignment="1"/>
    <xf numFmtId="0" fontId="10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3" xfId="0" applyBorder="1" applyAlignment="1"/>
    <xf numFmtId="0" fontId="9" fillId="0" borderId="5" xfId="0" applyFont="1" applyBorder="1" applyAlignment="1"/>
    <xf numFmtId="0" fontId="11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11" fillId="0" borderId="5" xfId="0" applyNumberFormat="1" applyFont="1" applyBorder="1" applyAlignment="1">
      <alignment horizontal="left"/>
    </xf>
    <xf numFmtId="49" fontId="11" fillId="0" borderId="3" xfId="0" applyNumberFormat="1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49" fontId="9" fillId="0" borderId="5" xfId="0" applyNumberFormat="1" applyFont="1" applyBorder="1" applyAlignment="1"/>
    <xf numFmtId="49" fontId="9" fillId="0" borderId="3" xfId="0" applyNumberFormat="1" applyFont="1" applyBorder="1" applyAlignment="1"/>
    <xf numFmtId="3" fontId="11" fillId="0" borderId="5" xfId="0" applyNumberFormat="1" applyFont="1" applyBorder="1" applyAlignment="1"/>
    <xf numFmtId="3" fontId="11" fillId="0" borderId="4" xfId="0" applyNumberFormat="1" applyFont="1" applyBorder="1" applyAlignment="1"/>
    <xf numFmtId="3" fontId="10" fillId="0" borderId="1" xfId="0" applyNumberFormat="1" applyFont="1" applyBorder="1" applyAlignment="1"/>
    <xf numFmtId="3" fontId="7" fillId="0" borderId="1" xfId="0" applyNumberFormat="1" applyFont="1" applyBorder="1" applyAlignment="1"/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/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0" fillId="0" borderId="0" xfId="0" applyBorder="1" applyAlignment="1"/>
    <xf numFmtId="0" fontId="10" fillId="0" borderId="0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/>
    <xf numFmtId="3" fontId="7" fillId="0" borderId="5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right"/>
    </xf>
    <xf numFmtId="3" fontId="17" fillId="0" borderId="5" xfId="0" applyNumberFormat="1" applyFont="1" applyBorder="1" applyAlignment="1"/>
    <xf numFmtId="0" fontId="15" fillId="0" borderId="4" xfId="0" applyFont="1" applyBorder="1" applyAlignment="1"/>
    <xf numFmtId="0" fontId="9" fillId="0" borderId="5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showWhiteSpace="0" view="pageLayout" workbookViewId="0">
      <selection sqref="A1:C1"/>
    </sheetView>
  </sheetViews>
  <sheetFormatPr defaultRowHeight="15" x14ac:dyDescent="0.25"/>
  <cols>
    <col min="1" max="1" width="5.28515625" style="3" customWidth="1"/>
    <col min="2" max="2" width="45.42578125" style="2" customWidth="1"/>
    <col min="3" max="4" width="11.7109375" customWidth="1"/>
    <col min="5" max="5" width="10.140625" customWidth="1"/>
    <col min="6" max="6" width="12.7109375" customWidth="1"/>
    <col min="7" max="7" width="16.140625" customWidth="1"/>
  </cols>
  <sheetData>
    <row r="1" spans="1:7" x14ac:dyDescent="0.25">
      <c r="A1" s="277" t="s">
        <v>51</v>
      </c>
      <c r="B1" s="278"/>
      <c r="C1" s="278"/>
      <c r="D1" s="280" t="s">
        <v>117</v>
      </c>
      <c r="E1" s="280"/>
      <c r="F1" s="281"/>
    </row>
    <row r="2" spans="1:7" ht="15" customHeight="1" x14ac:dyDescent="0.25">
      <c r="A2" s="277" t="s">
        <v>118</v>
      </c>
      <c r="B2" s="279"/>
      <c r="C2" s="279"/>
      <c r="D2" s="281"/>
      <c r="E2" s="281"/>
      <c r="F2" s="281"/>
    </row>
    <row r="3" spans="1:7" ht="24" customHeight="1" x14ac:dyDescent="0.25">
      <c r="A3" s="21"/>
      <c r="B3" s="37" t="s">
        <v>52</v>
      </c>
      <c r="C3" s="22"/>
      <c r="D3" s="23"/>
      <c r="E3" s="23"/>
      <c r="F3" s="23" t="s">
        <v>39</v>
      </c>
    </row>
    <row r="4" spans="1:7" ht="12.75" customHeight="1" x14ac:dyDescent="0.25">
      <c r="A4" s="24" t="s">
        <v>37</v>
      </c>
      <c r="B4" s="25" t="s">
        <v>38</v>
      </c>
      <c r="C4" s="26" t="s">
        <v>45</v>
      </c>
      <c r="D4" s="30" t="s">
        <v>53</v>
      </c>
      <c r="E4" s="30" t="s">
        <v>46</v>
      </c>
      <c r="F4" s="27" t="s">
        <v>44</v>
      </c>
    </row>
    <row r="5" spans="1:7" ht="12.75" customHeight="1" x14ac:dyDescent="0.25">
      <c r="A5" s="69" t="s">
        <v>18</v>
      </c>
      <c r="B5" s="32" t="s">
        <v>119</v>
      </c>
      <c r="C5" s="28">
        <v>486449</v>
      </c>
      <c r="D5" s="28">
        <v>0</v>
      </c>
      <c r="E5" s="28">
        <v>0</v>
      </c>
      <c r="F5" s="28">
        <f>C5+D5+E5</f>
        <v>486449</v>
      </c>
    </row>
    <row r="6" spans="1:7" ht="12.75" customHeight="1" x14ac:dyDescent="0.25">
      <c r="A6" s="69" t="s">
        <v>19</v>
      </c>
      <c r="B6" s="32" t="s">
        <v>120</v>
      </c>
      <c r="C6" s="103">
        <f>C7</f>
        <v>36995</v>
      </c>
      <c r="D6" s="103">
        <v>0</v>
      </c>
      <c r="E6" s="103">
        <v>0</v>
      </c>
      <c r="F6" s="28">
        <f t="shared" ref="F6:F31" si="0">C6+D6+E6</f>
        <v>36995</v>
      </c>
    </row>
    <row r="7" spans="1:7" ht="12.75" customHeight="1" x14ac:dyDescent="0.25">
      <c r="A7" s="69" t="s">
        <v>78</v>
      </c>
      <c r="B7" s="32" t="s">
        <v>121</v>
      </c>
      <c r="C7" s="103">
        <f>C8+C9+C10</f>
        <v>36995</v>
      </c>
      <c r="D7" s="103">
        <f t="shared" ref="D7:E7" si="1">D8+D9+D10</f>
        <v>0</v>
      </c>
      <c r="E7" s="103">
        <f t="shared" si="1"/>
        <v>0</v>
      </c>
      <c r="F7" s="28">
        <f t="shared" si="0"/>
        <v>36995</v>
      </c>
    </row>
    <row r="8" spans="1:7" ht="12.75" customHeight="1" x14ac:dyDescent="0.25">
      <c r="A8" s="69" t="s">
        <v>122</v>
      </c>
      <c r="B8" s="32" t="s">
        <v>125</v>
      </c>
      <c r="C8" s="103">
        <v>28758</v>
      </c>
      <c r="D8" s="103">
        <v>0</v>
      </c>
      <c r="E8" s="103">
        <v>0</v>
      </c>
      <c r="F8" s="28">
        <f t="shared" si="0"/>
        <v>28758</v>
      </c>
    </row>
    <row r="9" spans="1:7" ht="12.75" customHeight="1" x14ac:dyDescent="0.25">
      <c r="A9" s="69" t="s">
        <v>123</v>
      </c>
      <c r="B9" s="32" t="s">
        <v>126</v>
      </c>
      <c r="C9" s="103">
        <v>8237</v>
      </c>
      <c r="D9" s="103">
        <v>0</v>
      </c>
      <c r="E9" s="103">
        <v>0</v>
      </c>
      <c r="F9" s="28">
        <f t="shared" si="0"/>
        <v>8237</v>
      </c>
      <c r="G9" s="73"/>
    </row>
    <row r="10" spans="1:7" ht="12.75" customHeight="1" x14ac:dyDescent="0.25">
      <c r="A10" s="69" t="s">
        <v>124</v>
      </c>
      <c r="B10" s="32" t="s">
        <v>127</v>
      </c>
      <c r="C10" s="103">
        <v>0</v>
      </c>
      <c r="D10" s="103">
        <v>0</v>
      </c>
      <c r="E10" s="103">
        <v>0</v>
      </c>
      <c r="F10" s="28">
        <f t="shared" si="0"/>
        <v>0</v>
      </c>
    </row>
    <row r="11" spans="1:7" ht="12.75" customHeight="1" x14ac:dyDescent="0.25">
      <c r="A11" s="69" t="s">
        <v>20</v>
      </c>
      <c r="B11" s="32" t="s">
        <v>128</v>
      </c>
      <c r="C11" s="103">
        <v>0</v>
      </c>
      <c r="D11" s="103">
        <v>0</v>
      </c>
      <c r="E11" s="103">
        <v>0</v>
      </c>
      <c r="F11" s="28">
        <f t="shared" si="0"/>
        <v>0</v>
      </c>
      <c r="G11" s="74"/>
    </row>
    <row r="12" spans="1:7" ht="12.75" customHeight="1" x14ac:dyDescent="0.25">
      <c r="A12" s="69" t="s">
        <v>21</v>
      </c>
      <c r="B12" s="32" t="s">
        <v>129</v>
      </c>
      <c r="C12" s="103">
        <v>756300</v>
      </c>
      <c r="D12" s="103">
        <v>0</v>
      </c>
      <c r="E12" s="103">
        <v>0</v>
      </c>
      <c r="F12" s="28">
        <f t="shared" si="0"/>
        <v>756300</v>
      </c>
    </row>
    <row r="13" spans="1:7" ht="12.75" customHeight="1" x14ac:dyDescent="0.25">
      <c r="A13" s="69"/>
      <c r="B13" s="32" t="s">
        <v>47</v>
      </c>
      <c r="C13" s="103">
        <v>228000</v>
      </c>
      <c r="D13" s="103">
        <v>0</v>
      </c>
      <c r="E13" s="103">
        <v>0</v>
      </c>
      <c r="F13" s="28">
        <f t="shared" si="0"/>
        <v>228000</v>
      </c>
      <c r="G13" s="73"/>
    </row>
    <row r="14" spans="1:7" ht="12.75" customHeight="1" x14ac:dyDescent="0.25">
      <c r="A14" s="69"/>
      <c r="B14" s="32" t="s">
        <v>48</v>
      </c>
      <c r="C14" s="103">
        <v>50000</v>
      </c>
      <c r="D14" s="103">
        <v>0</v>
      </c>
      <c r="E14" s="103">
        <v>0</v>
      </c>
      <c r="F14" s="28">
        <f t="shared" si="0"/>
        <v>50000</v>
      </c>
      <c r="G14" s="73"/>
    </row>
    <row r="15" spans="1:7" ht="12.75" customHeight="1" x14ac:dyDescent="0.25">
      <c r="A15" s="69"/>
      <c r="B15" s="32" t="s">
        <v>49</v>
      </c>
      <c r="C15" s="103">
        <v>430000</v>
      </c>
      <c r="D15" s="103">
        <v>0</v>
      </c>
      <c r="E15" s="103">
        <v>0</v>
      </c>
      <c r="F15" s="28">
        <f t="shared" si="0"/>
        <v>430000</v>
      </c>
      <c r="G15" s="73"/>
    </row>
    <row r="16" spans="1:7" ht="12.75" customHeight="1" x14ac:dyDescent="0.25">
      <c r="A16" s="69"/>
      <c r="B16" s="32" t="s">
        <v>96</v>
      </c>
      <c r="C16" s="103">
        <v>1300</v>
      </c>
      <c r="D16" s="103">
        <v>0</v>
      </c>
      <c r="E16" s="103">
        <v>0</v>
      </c>
      <c r="F16" s="28">
        <f t="shared" si="0"/>
        <v>1300</v>
      </c>
      <c r="G16" s="73"/>
    </row>
    <row r="17" spans="1:7" ht="12.75" customHeight="1" x14ac:dyDescent="0.25">
      <c r="A17" s="69"/>
      <c r="B17" s="32" t="s">
        <v>50</v>
      </c>
      <c r="C17" s="103">
        <v>42000</v>
      </c>
      <c r="D17" s="103">
        <v>0</v>
      </c>
      <c r="E17" s="103">
        <v>0</v>
      </c>
      <c r="F17" s="28">
        <f t="shared" si="0"/>
        <v>42000</v>
      </c>
    </row>
    <row r="18" spans="1:7" ht="12.75" customHeight="1" x14ac:dyDescent="0.25">
      <c r="A18" s="69" t="s">
        <v>22</v>
      </c>
      <c r="B18" s="32" t="s">
        <v>130</v>
      </c>
      <c r="C18" s="103">
        <v>277885</v>
      </c>
      <c r="D18" s="103">
        <v>4826</v>
      </c>
      <c r="E18" s="103">
        <v>0</v>
      </c>
      <c r="F18" s="28">
        <f t="shared" si="0"/>
        <v>282711</v>
      </c>
    </row>
    <row r="19" spans="1:7" ht="12.75" customHeight="1" x14ac:dyDescent="0.25">
      <c r="A19" s="69" t="s">
        <v>23</v>
      </c>
      <c r="B19" s="32" t="s">
        <v>131</v>
      </c>
      <c r="C19" s="103">
        <v>267716</v>
      </c>
      <c r="D19" s="103">
        <v>0</v>
      </c>
      <c r="E19" s="103">
        <v>0</v>
      </c>
      <c r="F19" s="28">
        <f t="shared" si="0"/>
        <v>267716</v>
      </c>
    </row>
    <row r="20" spans="1:7" ht="12.75" customHeight="1" x14ac:dyDescent="0.25">
      <c r="A20" s="69" t="s">
        <v>24</v>
      </c>
      <c r="B20" s="32" t="s">
        <v>132</v>
      </c>
      <c r="C20" s="103">
        <v>0</v>
      </c>
      <c r="D20" s="103">
        <v>0</v>
      </c>
      <c r="E20" s="103">
        <v>0</v>
      </c>
      <c r="F20" s="28">
        <f t="shared" si="0"/>
        <v>0</v>
      </c>
    </row>
    <row r="21" spans="1:7" ht="12.75" customHeight="1" x14ac:dyDescent="0.25">
      <c r="A21" s="69" t="s">
        <v>25</v>
      </c>
      <c r="B21" s="32" t="s">
        <v>133</v>
      </c>
      <c r="C21" s="103">
        <v>0</v>
      </c>
      <c r="D21" s="103">
        <v>0</v>
      </c>
      <c r="E21" s="103">
        <v>0</v>
      </c>
      <c r="F21" s="28">
        <f t="shared" si="0"/>
        <v>0</v>
      </c>
    </row>
    <row r="22" spans="1:7" ht="12.75" customHeight="1" x14ac:dyDescent="0.25">
      <c r="A22" s="202" t="s">
        <v>26</v>
      </c>
      <c r="B22" s="31" t="s">
        <v>134</v>
      </c>
      <c r="C22" s="103">
        <f>C5+C6+C11+C12+C18+C19+C20+C21</f>
        <v>1825345</v>
      </c>
      <c r="D22" s="103">
        <f t="shared" ref="D22:E22" si="2">D5+D6+D11+D12+D18+D19+D20+D21</f>
        <v>4826</v>
      </c>
      <c r="E22" s="103">
        <f t="shared" si="2"/>
        <v>0</v>
      </c>
      <c r="F22" s="28">
        <f t="shared" si="0"/>
        <v>1830171</v>
      </c>
    </row>
    <row r="23" spans="1:7" ht="12.75" customHeight="1" x14ac:dyDescent="0.25">
      <c r="A23" s="69" t="s">
        <v>27</v>
      </c>
      <c r="B23" s="32" t="s">
        <v>135</v>
      </c>
      <c r="C23" s="103">
        <v>0</v>
      </c>
      <c r="D23" s="103">
        <v>0</v>
      </c>
      <c r="E23" s="103">
        <v>0</v>
      </c>
      <c r="F23" s="28">
        <f t="shared" si="0"/>
        <v>0</v>
      </c>
    </row>
    <row r="24" spans="1:7" ht="12.75" customHeight="1" x14ac:dyDescent="0.25">
      <c r="A24" s="69" t="s">
        <v>28</v>
      </c>
      <c r="B24" s="32" t="s">
        <v>136</v>
      </c>
      <c r="C24" s="103">
        <v>0</v>
      </c>
      <c r="D24" s="103">
        <v>0</v>
      </c>
      <c r="E24" s="103">
        <v>0</v>
      </c>
      <c r="F24" s="28">
        <f t="shared" si="0"/>
        <v>0</v>
      </c>
    </row>
    <row r="25" spans="1:7" ht="12.75" customHeight="1" x14ac:dyDescent="0.25">
      <c r="A25" s="69" t="s">
        <v>29</v>
      </c>
      <c r="B25" s="32" t="s">
        <v>137</v>
      </c>
      <c r="C25" s="103">
        <v>450888</v>
      </c>
      <c r="D25" s="103">
        <v>0</v>
      </c>
      <c r="E25" s="103">
        <v>0</v>
      </c>
      <c r="F25" s="28">
        <f t="shared" si="0"/>
        <v>450888</v>
      </c>
    </row>
    <row r="26" spans="1:7" ht="12.75" customHeight="1" x14ac:dyDescent="0.25">
      <c r="A26" s="69" t="s">
        <v>30</v>
      </c>
      <c r="B26" s="32" t="s">
        <v>138</v>
      </c>
      <c r="C26" s="103">
        <v>661064</v>
      </c>
      <c r="D26" s="103">
        <v>4195</v>
      </c>
      <c r="E26" s="103">
        <v>0</v>
      </c>
      <c r="F26" s="28">
        <f t="shared" si="0"/>
        <v>665259</v>
      </c>
    </row>
    <row r="27" spans="1:7" ht="12.75" customHeight="1" x14ac:dyDescent="0.25">
      <c r="A27" s="69"/>
      <c r="B27" s="32" t="s">
        <v>139</v>
      </c>
      <c r="C27" s="103">
        <v>661064</v>
      </c>
      <c r="D27" s="103">
        <v>4195</v>
      </c>
      <c r="E27" s="103">
        <v>0</v>
      </c>
      <c r="F27" s="28">
        <f t="shared" si="0"/>
        <v>665259</v>
      </c>
    </row>
    <row r="28" spans="1:7" ht="12.75" customHeight="1" x14ac:dyDescent="0.25">
      <c r="A28" s="69" t="s">
        <v>31</v>
      </c>
      <c r="B28" s="32" t="s">
        <v>140</v>
      </c>
      <c r="C28" s="103">
        <v>0</v>
      </c>
      <c r="D28" s="103">
        <v>0</v>
      </c>
      <c r="E28" s="103">
        <v>0</v>
      </c>
      <c r="F28" s="28">
        <f t="shared" si="0"/>
        <v>0</v>
      </c>
      <c r="G28" s="23"/>
    </row>
    <row r="29" spans="1:7" ht="12.75" customHeight="1" x14ac:dyDescent="0.25">
      <c r="A29" s="69" t="s">
        <v>32</v>
      </c>
      <c r="B29" s="32" t="s">
        <v>141</v>
      </c>
      <c r="C29" s="103">
        <v>0</v>
      </c>
      <c r="D29" s="103">
        <v>0</v>
      </c>
      <c r="E29" s="103">
        <v>0</v>
      </c>
      <c r="F29" s="28">
        <f t="shared" si="0"/>
        <v>0</v>
      </c>
    </row>
    <row r="30" spans="1:7" ht="12.75" customHeight="1" x14ac:dyDescent="0.25">
      <c r="A30" s="69" t="s">
        <v>33</v>
      </c>
      <c r="B30" s="31" t="s">
        <v>142</v>
      </c>
      <c r="C30" s="103">
        <f>C23+C24+C25+C26+C28+C29</f>
        <v>1111952</v>
      </c>
      <c r="D30" s="103">
        <f t="shared" ref="D30:E30" si="3">D23+D24+D25+D26+D28+D29</f>
        <v>4195</v>
      </c>
      <c r="E30" s="103">
        <f t="shared" si="3"/>
        <v>0</v>
      </c>
      <c r="F30" s="28">
        <f t="shared" si="0"/>
        <v>1116147</v>
      </c>
    </row>
    <row r="31" spans="1:7" ht="12.75" customHeight="1" x14ac:dyDescent="0.25">
      <c r="A31" s="69" t="s">
        <v>34</v>
      </c>
      <c r="B31" s="31" t="s">
        <v>143</v>
      </c>
      <c r="C31" s="103">
        <f>C22+C30</f>
        <v>2937297</v>
      </c>
      <c r="D31" s="103">
        <f t="shared" ref="D31:E31" si="4">D22+D30</f>
        <v>9021</v>
      </c>
      <c r="E31" s="103">
        <f t="shared" si="4"/>
        <v>0</v>
      </c>
      <c r="F31" s="28">
        <f t="shared" si="0"/>
        <v>2946318</v>
      </c>
    </row>
    <row r="32" spans="1:7" ht="12.75" customHeight="1" x14ac:dyDescent="0.25">
      <c r="A32" s="69" t="s">
        <v>35</v>
      </c>
      <c r="B32" s="32" t="s">
        <v>144</v>
      </c>
      <c r="C32" s="103">
        <v>661064</v>
      </c>
      <c r="D32" s="103">
        <v>4195</v>
      </c>
      <c r="E32" s="103">
        <v>0</v>
      </c>
      <c r="F32" s="28">
        <v>665259</v>
      </c>
    </row>
    <row r="33" spans="1:7" ht="12.75" customHeight="1" x14ac:dyDescent="0.25">
      <c r="A33" s="69" t="s">
        <v>36</v>
      </c>
      <c r="B33" s="31" t="s">
        <v>97</v>
      </c>
      <c r="C33" s="28">
        <f>C31-C32</f>
        <v>2276233</v>
      </c>
      <c r="D33" s="28">
        <f t="shared" ref="D33:E33" si="5">D31-D32</f>
        <v>4826</v>
      </c>
      <c r="E33" s="28">
        <f t="shared" si="5"/>
        <v>0</v>
      </c>
      <c r="F33" s="28">
        <f>F31-F32</f>
        <v>2281059</v>
      </c>
    </row>
    <row r="34" spans="1:7" ht="12.75" customHeight="1" x14ac:dyDescent="0.25">
      <c r="A34" s="147"/>
      <c r="B34" s="36"/>
      <c r="C34" s="28"/>
      <c r="D34" s="28"/>
      <c r="E34" s="103"/>
      <c r="F34" s="28"/>
    </row>
    <row r="35" spans="1:7" ht="30" customHeight="1" x14ac:dyDescent="0.25">
      <c r="B35" s="96" t="s">
        <v>12</v>
      </c>
      <c r="C35" s="97"/>
      <c r="F35" s="23" t="s">
        <v>39</v>
      </c>
    </row>
    <row r="36" spans="1:7" ht="12.75" customHeight="1" x14ac:dyDescent="0.25">
      <c r="A36" s="188" t="s">
        <v>18</v>
      </c>
      <c r="B36" s="204" t="s">
        <v>145</v>
      </c>
      <c r="C36" s="256">
        <f>C37+C38+C39+C40+C41+C44</f>
        <v>1778203</v>
      </c>
      <c r="D36" s="256">
        <f t="shared" ref="D36:E36" si="6">D37+D38+D39+D40+D41+D44</f>
        <v>34071</v>
      </c>
      <c r="E36" s="256">
        <f t="shared" si="6"/>
        <v>0</v>
      </c>
      <c r="F36" s="28">
        <f>C36+D36+E36</f>
        <v>1812274</v>
      </c>
    </row>
    <row r="37" spans="1:7" ht="12.75" customHeight="1" x14ac:dyDescent="0.25">
      <c r="A37" s="69" t="s">
        <v>84</v>
      </c>
      <c r="B37" s="32" t="s">
        <v>13</v>
      </c>
      <c r="C37" s="70">
        <v>491253</v>
      </c>
      <c r="D37" s="70">
        <v>0</v>
      </c>
      <c r="E37" s="70">
        <v>0</v>
      </c>
      <c r="F37" s="28">
        <f t="shared" ref="F37:F56" si="7">C37+D37+E37</f>
        <v>491253</v>
      </c>
      <c r="G37" s="73"/>
    </row>
    <row r="38" spans="1:7" ht="12.75" customHeight="1" x14ac:dyDescent="0.25">
      <c r="A38" s="69" t="s">
        <v>85</v>
      </c>
      <c r="B38" s="32" t="s">
        <v>149</v>
      </c>
      <c r="C38" s="70">
        <v>126179</v>
      </c>
      <c r="D38" s="70">
        <v>0</v>
      </c>
      <c r="E38" s="70">
        <v>0</v>
      </c>
      <c r="F38" s="28">
        <f t="shared" si="7"/>
        <v>126179</v>
      </c>
      <c r="G38" s="73"/>
    </row>
    <row r="39" spans="1:7" ht="12.75" customHeight="1" x14ac:dyDescent="0.25">
      <c r="A39" s="69" t="s">
        <v>86</v>
      </c>
      <c r="B39" s="32" t="s">
        <v>150</v>
      </c>
      <c r="C39" s="70">
        <v>663281</v>
      </c>
      <c r="D39" s="70">
        <v>9021</v>
      </c>
      <c r="E39" s="70">
        <v>0</v>
      </c>
      <c r="F39" s="28">
        <f t="shared" si="7"/>
        <v>672302</v>
      </c>
      <c r="G39" s="73"/>
    </row>
    <row r="40" spans="1:7" ht="12.75" customHeight="1" x14ac:dyDescent="0.25">
      <c r="A40" s="69" t="s">
        <v>87</v>
      </c>
      <c r="B40" s="32" t="s">
        <v>151</v>
      </c>
      <c r="C40" s="70">
        <v>2110</v>
      </c>
      <c r="D40" s="70">
        <v>21850</v>
      </c>
      <c r="E40" s="70">
        <v>0</v>
      </c>
      <c r="F40" s="28">
        <f t="shared" si="7"/>
        <v>23960</v>
      </c>
    </row>
    <row r="41" spans="1:7" ht="12.75" customHeight="1" x14ac:dyDescent="0.25">
      <c r="A41" s="69" t="s">
        <v>88</v>
      </c>
      <c r="B41" s="32" t="s">
        <v>152</v>
      </c>
      <c r="C41" s="70">
        <f>C42+C43</f>
        <v>296612</v>
      </c>
      <c r="D41" s="70">
        <f t="shared" ref="D41:E41" si="8">D42+D43</f>
        <v>3200</v>
      </c>
      <c r="E41" s="70">
        <f t="shared" si="8"/>
        <v>0</v>
      </c>
      <c r="F41" s="28">
        <f t="shared" si="7"/>
        <v>299812</v>
      </c>
    </row>
    <row r="42" spans="1:7" ht="12.75" customHeight="1" x14ac:dyDescent="0.25">
      <c r="A42" s="203" t="s">
        <v>146</v>
      </c>
      <c r="B42" s="32" t="s">
        <v>153</v>
      </c>
      <c r="C42" s="70">
        <v>181716</v>
      </c>
      <c r="D42" s="70">
        <v>3200</v>
      </c>
      <c r="E42" s="70">
        <v>0</v>
      </c>
      <c r="F42" s="28">
        <f t="shared" si="7"/>
        <v>184916</v>
      </c>
    </row>
    <row r="43" spans="1:7" ht="12.75" customHeight="1" x14ac:dyDescent="0.25">
      <c r="A43" s="203" t="s">
        <v>147</v>
      </c>
      <c r="B43" s="32" t="s">
        <v>154</v>
      </c>
      <c r="C43" s="70">
        <v>114896</v>
      </c>
      <c r="D43" s="70">
        <v>0</v>
      </c>
      <c r="E43" s="70">
        <v>0</v>
      </c>
      <c r="F43" s="28">
        <f t="shared" si="7"/>
        <v>114896</v>
      </c>
      <c r="G43" s="73"/>
    </row>
    <row r="44" spans="1:7" ht="12.75" customHeight="1" x14ac:dyDescent="0.25">
      <c r="A44" s="203" t="s">
        <v>148</v>
      </c>
      <c r="B44" s="32" t="s">
        <v>15</v>
      </c>
      <c r="C44" s="70">
        <v>198768</v>
      </c>
      <c r="D44" s="70">
        <v>0</v>
      </c>
      <c r="E44" s="70">
        <v>0</v>
      </c>
      <c r="F44" s="28">
        <f t="shared" si="7"/>
        <v>198768</v>
      </c>
    </row>
    <row r="45" spans="1:7" ht="12.75" customHeight="1" x14ac:dyDescent="0.25">
      <c r="A45" s="203" t="s">
        <v>19</v>
      </c>
      <c r="B45" s="32" t="s">
        <v>155</v>
      </c>
      <c r="C45" s="70">
        <f>C46+C47+C48</f>
        <v>468785</v>
      </c>
      <c r="D45" s="70">
        <f t="shared" ref="D45:E45" si="9">D46+D47+D48</f>
        <v>0</v>
      </c>
      <c r="E45" s="70">
        <f t="shared" si="9"/>
        <v>0</v>
      </c>
      <c r="F45" s="28">
        <f t="shared" si="7"/>
        <v>468785</v>
      </c>
    </row>
    <row r="46" spans="1:7" ht="12.75" customHeight="1" x14ac:dyDescent="0.25">
      <c r="A46" s="203" t="s">
        <v>78</v>
      </c>
      <c r="B46" s="32" t="s">
        <v>16</v>
      </c>
      <c r="C46" s="70">
        <v>468785</v>
      </c>
      <c r="D46" s="70">
        <v>0</v>
      </c>
      <c r="E46" s="70">
        <v>0</v>
      </c>
      <c r="F46" s="28">
        <f t="shared" si="7"/>
        <v>468785</v>
      </c>
    </row>
    <row r="47" spans="1:7" ht="12.75" customHeight="1" x14ac:dyDescent="0.25">
      <c r="A47" s="203" t="s">
        <v>79</v>
      </c>
      <c r="B47" s="32" t="s">
        <v>17</v>
      </c>
      <c r="C47" s="103">
        <v>0</v>
      </c>
      <c r="D47" s="70">
        <v>0</v>
      </c>
      <c r="E47" s="70">
        <v>0</v>
      </c>
      <c r="F47" s="28">
        <f t="shared" si="7"/>
        <v>0</v>
      </c>
    </row>
    <row r="48" spans="1:7" ht="12.75" customHeight="1" x14ac:dyDescent="0.25">
      <c r="A48" s="203" t="s">
        <v>89</v>
      </c>
      <c r="B48" s="32" t="s">
        <v>156</v>
      </c>
      <c r="C48" s="70">
        <v>0</v>
      </c>
      <c r="D48" s="70">
        <v>0</v>
      </c>
      <c r="E48" s="70">
        <v>0</v>
      </c>
      <c r="F48" s="28">
        <f t="shared" si="7"/>
        <v>0</v>
      </c>
      <c r="G48" s="73"/>
    </row>
    <row r="49" spans="1:6" ht="12.75" customHeight="1" x14ac:dyDescent="0.25">
      <c r="A49" s="203" t="s">
        <v>20</v>
      </c>
      <c r="B49" s="31" t="s">
        <v>157</v>
      </c>
      <c r="C49" s="70">
        <f>C36+C45</f>
        <v>2246988</v>
      </c>
      <c r="D49" s="70">
        <f t="shared" ref="D49:E49" si="10">D36+D45</f>
        <v>34071</v>
      </c>
      <c r="E49" s="70">
        <f t="shared" si="10"/>
        <v>0</v>
      </c>
      <c r="F49" s="28">
        <f t="shared" si="7"/>
        <v>2281059</v>
      </c>
    </row>
    <row r="50" spans="1:6" ht="12.75" customHeight="1" x14ac:dyDescent="0.25">
      <c r="A50" s="69" t="s">
        <v>21</v>
      </c>
      <c r="B50" s="32" t="s">
        <v>158</v>
      </c>
      <c r="C50" s="70">
        <v>0</v>
      </c>
      <c r="D50" s="70">
        <v>0</v>
      </c>
      <c r="E50" s="70">
        <v>0</v>
      </c>
      <c r="F50" s="28">
        <f t="shared" si="7"/>
        <v>0</v>
      </c>
    </row>
    <row r="51" spans="1:6" ht="12.75" customHeight="1" x14ac:dyDescent="0.25">
      <c r="A51" s="69" t="s">
        <v>22</v>
      </c>
      <c r="B51" s="32" t="s">
        <v>159</v>
      </c>
      <c r="C51" s="70">
        <v>0</v>
      </c>
      <c r="D51" s="70">
        <v>0</v>
      </c>
      <c r="E51" s="70">
        <v>0</v>
      </c>
      <c r="F51" s="28">
        <f t="shared" si="7"/>
        <v>0</v>
      </c>
    </row>
    <row r="52" spans="1:6" ht="12.75" customHeight="1" x14ac:dyDescent="0.25">
      <c r="A52" s="69" t="s">
        <v>23</v>
      </c>
      <c r="B52" s="32" t="s">
        <v>160</v>
      </c>
      <c r="C52" s="70">
        <v>665259</v>
      </c>
      <c r="D52" s="70">
        <v>0</v>
      </c>
      <c r="E52" s="70">
        <v>0</v>
      </c>
      <c r="F52" s="28">
        <f t="shared" si="7"/>
        <v>665259</v>
      </c>
    </row>
    <row r="53" spans="1:6" ht="12.75" customHeight="1" x14ac:dyDescent="0.25">
      <c r="A53" s="69"/>
      <c r="B53" s="32" t="s">
        <v>161</v>
      </c>
      <c r="C53" s="70">
        <v>665259</v>
      </c>
      <c r="D53" s="70">
        <v>0</v>
      </c>
      <c r="E53" s="70">
        <v>0</v>
      </c>
      <c r="F53" s="28">
        <f t="shared" si="7"/>
        <v>665259</v>
      </c>
    </row>
    <row r="54" spans="1:6" ht="12.75" customHeight="1" x14ac:dyDescent="0.25">
      <c r="A54" s="69" t="s">
        <v>24</v>
      </c>
      <c r="B54" s="32" t="s">
        <v>162</v>
      </c>
      <c r="C54" s="70">
        <v>0</v>
      </c>
      <c r="D54" s="70">
        <v>0</v>
      </c>
      <c r="E54" s="70">
        <v>0</v>
      </c>
      <c r="F54" s="28">
        <f t="shared" si="7"/>
        <v>0</v>
      </c>
    </row>
    <row r="55" spans="1:6" ht="12.75" customHeight="1" x14ac:dyDescent="0.25">
      <c r="A55" s="69" t="s">
        <v>25</v>
      </c>
      <c r="B55" s="31" t="s">
        <v>163</v>
      </c>
      <c r="C55" s="70">
        <f>C50+C51+C52+C54</f>
        <v>665259</v>
      </c>
      <c r="D55" s="70">
        <f t="shared" ref="D55:E55" si="11">D50+D51+D52+D54</f>
        <v>0</v>
      </c>
      <c r="E55" s="70">
        <f t="shared" si="11"/>
        <v>0</v>
      </c>
      <c r="F55" s="28">
        <f t="shared" si="7"/>
        <v>665259</v>
      </c>
    </row>
    <row r="56" spans="1:6" ht="12.75" customHeight="1" x14ac:dyDescent="0.25">
      <c r="A56" s="69" t="s">
        <v>26</v>
      </c>
      <c r="B56" s="31" t="s">
        <v>164</v>
      </c>
      <c r="C56" s="70">
        <f>C49+C55</f>
        <v>2912247</v>
      </c>
      <c r="D56" s="70">
        <f t="shared" ref="D56:E56" si="12">D49+D55</f>
        <v>34071</v>
      </c>
      <c r="E56" s="70">
        <f t="shared" si="12"/>
        <v>0</v>
      </c>
      <c r="F56" s="28">
        <f t="shared" si="7"/>
        <v>2946318</v>
      </c>
    </row>
    <row r="57" spans="1:6" ht="12.75" customHeight="1" x14ac:dyDescent="0.25">
      <c r="A57" s="69" t="s">
        <v>27</v>
      </c>
      <c r="B57" s="32" t="s">
        <v>165</v>
      </c>
      <c r="C57" s="70">
        <v>665259</v>
      </c>
      <c r="D57" s="70">
        <v>0</v>
      </c>
      <c r="E57" s="70">
        <v>0</v>
      </c>
      <c r="F57" s="28">
        <v>665259</v>
      </c>
    </row>
    <row r="58" spans="1:6" ht="12.75" customHeight="1" x14ac:dyDescent="0.25">
      <c r="A58" s="69" t="s">
        <v>28</v>
      </c>
      <c r="B58" s="63" t="s">
        <v>97</v>
      </c>
      <c r="C58" s="70">
        <f>C56-C57</f>
        <v>2246988</v>
      </c>
      <c r="D58" s="70">
        <f t="shared" ref="D58:E58" si="13">D56-D57</f>
        <v>34071</v>
      </c>
      <c r="E58" s="70">
        <f t="shared" si="13"/>
        <v>0</v>
      </c>
      <c r="F58" s="28">
        <f>F56-F57</f>
        <v>2281059</v>
      </c>
    </row>
    <row r="59" spans="1:6" ht="12.75" customHeight="1" x14ac:dyDescent="0.25">
      <c r="A59" s="69"/>
      <c r="B59" s="38"/>
      <c r="C59" s="72"/>
      <c r="D59" s="72"/>
      <c r="E59" s="72"/>
      <c r="F59" s="28"/>
    </row>
    <row r="60" spans="1:6" ht="12.75" customHeight="1" x14ac:dyDescent="0.25">
      <c r="A60" s="203"/>
      <c r="B60" s="189"/>
      <c r="C60" s="154"/>
      <c r="D60" s="154"/>
      <c r="E60" s="190"/>
      <c r="F60" s="154"/>
    </row>
    <row r="61" spans="1:6" ht="12.75" customHeight="1" x14ac:dyDescent="0.25">
      <c r="A61" s="203"/>
      <c r="B61" s="191"/>
      <c r="C61" s="155"/>
      <c r="D61" s="155"/>
      <c r="E61" s="155"/>
      <c r="F61" s="155"/>
    </row>
    <row r="62" spans="1:6" ht="12.75" customHeight="1" x14ac:dyDescent="0.25">
      <c r="A62" s="188"/>
      <c r="B62" s="187"/>
      <c r="C62" s="1"/>
      <c r="D62" s="1"/>
      <c r="E62" s="1"/>
      <c r="F62" s="1"/>
    </row>
    <row r="63" spans="1:6" ht="12.95" customHeight="1" x14ac:dyDescent="0.25"/>
    <row r="64" spans="1:6" ht="12.95" customHeight="1" x14ac:dyDescent="0.25"/>
  </sheetData>
  <mergeCells count="3">
    <mergeCell ref="A1:C1"/>
    <mergeCell ref="A2:C2"/>
    <mergeCell ref="D1:F2"/>
  </mergeCells>
  <phoneticPr fontId="3" type="noConversion"/>
  <pageMargins left="0.31496062992125984" right="0.31496062992125984" top="0.19685039370078741" bottom="0.23622047244094491" header="0.23622047244094491" footer="0.27559055118110237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view="pageLayout" topLeftCell="B13" workbookViewId="0">
      <selection activeCell="L46" sqref="L46"/>
    </sheetView>
  </sheetViews>
  <sheetFormatPr defaultColWidth="9.140625" defaultRowHeight="15" x14ac:dyDescent="0.25"/>
  <cols>
    <col min="1" max="1" width="3.85546875" customWidth="1"/>
    <col min="2" max="2" width="29" customWidth="1"/>
    <col min="3" max="15" width="8" customWidth="1"/>
    <col min="16" max="17" width="8.5703125" customWidth="1"/>
  </cols>
  <sheetData>
    <row r="1" spans="1:16" x14ac:dyDescent="0.25">
      <c r="A1" s="341" t="s">
        <v>102</v>
      </c>
      <c r="B1" s="341"/>
      <c r="C1" s="341"/>
      <c r="D1" s="341"/>
      <c r="E1" s="341"/>
      <c r="F1" s="208"/>
      <c r="G1" s="208"/>
      <c r="H1" s="208"/>
      <c r="M1" s="346" t="s">
        <v>205</v>
      </c>
      <c r="N1" s="346"/>
      <c r="O1" s="346"/>
    </row>
    <row r="2" spans="1:16" ht="27.75" customHeight="1" x14ac:dyDescent="0.25">
      <c r="A2" s="341" t="s">
        <v>204</v>
      </c>
      <c r="B2" s="341"/>
      <c r="C2" s="341"/>
      <c r="D2" s="341"/>
      <c r="E2" s="341"/>
      <c r="F2" s="253"/>
      <c r="G2" s="253"/>
      <c r="H2" s="253"/>
      <c r="M2" s="346"/>
      <c r="N2" s="346"/>
      <c r="O2" s="346"/>
    </row>
    <row r="3" spans="1:16" x14ac:dyDescent="0.25">
      <c r="A3" s="145"/>
      <c r="B3" s="146"/>
      <c r="C3" s="73"/>
      <c r="D3" s="73"/>
      <c r="E3" s="73"/>
      <c r="F3" s="73"/>
      <c r="G3" s="73"/>
      <c r="H3" s="79"/>
      <c r="N3" s="347" t="s">
        <v>172</v>
      </c>
      <c r="O3" s="347"/>
    </row>
    <row r="4" spans="1:16" ht="15" customHeight="1" x14ac:dyDescent="0.25">
      <c r="A4" s="24" t="s">
        <v>171</v>
      </c>
      <c r="B4" s="25" t="s">
        <v>38</v>
      </c>
      <c r="C4" s="149" t="s">
        <v>318</v>
      </c>
      <c r="D4" s="101" t="s">
        <v>319</v>
      </c>
      <c r="E4" s="101" t="s">
        <v>320</v>
      </c>
      <c r="F4" s="147" t="s">
        <v>321</v>
      </c>
      <c r="G4" s="147" t="s">
        <v>322</v>
      </c>
      <c r="H4" s="245" t="s">
        <v>323</v>
      </c>
      <c r="I4" s="152" t="s">
        <v>324</v>
      </c>
      <c r="J4" s="152" t="s">
        <v>325</v>
      </c>
      <c r="K4" s="152" t="s">
        <v>326</v>
      </c>
      <c r="L4" s="152" t="s">
        <v>327</v>
      </c>
      <c r="M4" s="152" t="s">
        <v>328</v>
      </c>
      <c r="N4" s="152" t="s">
        <v>329</v>
      </c>
      <c r="O4" s="152" t="s">
        <v>61</v>
      </c>
    </row>
    <row r="5" spans="1:16" ht="23.25" x14ac:dyDescent="0.25">
      <c r="A5" s="69" t="s">
        <v>18</v>
      </c>
      <c r="B5" s="32" t="s">
        <v>119</v>
      </c>
      <c r="C5" s="103">
        <v>40537</v>
      </c>
      <c r="D5" s="103">
        <v>40537</v>
      </c>
      <c r="E5" s="103">
        <v>40538</v>
      </c>
      <c r="F5" s="103">
        <v>40537</v>
      </c>
      <c r="G5" s="103">
        <v>40537</v>
      </c>
      <c r="H5" s="103">
        <v>40538</v>
      </c>
      <c r="I5" s="154">
        <v>40537</v>
      </c>
      <c r="J5" s="152">
        <v>40537</v>
      </c>
      <c r="K5" s="152">
        <v>40538</v>
      </c>
      <c r="L5" s="152">
        <v>40537</v>
      </c>
      <c r="M5" s="152">
        <v>40538</v>
      </c>
      <c r="N5" s="152">
        <v>40538</v>
      </c>
      <c r="O5" s="154">
        <f>C5+D5+E5+F5+G5+H5+I5+J5+K5+L5+M5+N5</f>
        <v>486449</v>
      </c>
    </row>
    <row r="6" spans="1:16" ht="23.25" x14ac:dyDescent="0.25">
      <c r="A6" s="69" t="s">
        <v>19</v>
      </c>
      <c r="B6" s="32" t="s">
        <v>120</v>
      </c>
      <c r="C6" s="103">
        <f>C7</f>
        <v>2396</v>
      </c>
      <c r="D6" s="103">
        <f t="shared" ref="D6:N6" si="0">D7</f>
        <v>2397</v>
      </c>
      <c r="E6" s="103">
        <f t="shared" si="0"/>
        <v>4455</v>
      </c>
      <c r="F6" s="103">
        <f t="shared" si="0"/>
        <v>2397</v>
      </c>
      <c r="G6" s="103">
        <f t="shared" si="0"/>
        <v>2396</v>
      </c>
      <c r="H6" s="103">
        <f t="shared" si="0"/>
        <v>4456</v>
      </c>
      <c r="I6" s="103">
        <f t="shared" si="0"/>
        <v>2396</v>
      </c>
      <c r="J6" s="103">
        <f t="shared" si="0"/>
        <v>2397</v>
      </c>
      <c r="K6" s="103">
        <f t="shared" si="0"/>
        <v>4455</v>
      </c>
      <c r="L6" s="103">
        <f t="shared" si="0"/>
        <v>2397</v>
      </c>
      <c r="M6" s="103">
        <f t="shared" si="0"/>
        <v>2396</v>
      </c>
      <c r="N6" s="103">
        <f t="shared" si="0"/>
        <v>4457</v>
      </c>
      <c r="O6" s="154">
        <f t="shared" ref="O6:O32" si="1">C6+D6+E6+F6+G6+H6+I6+J6+K6+L6+M6+N6</f>
        <v>36995</v>
      </c>
    </row>
    <row r="7" spans="1:16" ht="23.25" x14ac:dyDescent="0.25">
      <c r="A7" s="69" t="s">
        <v>78</v>
      </c>
      <c r="B7" s="32" t="s">
        <v>121</v>
      </c>
      <c r="C7" s="103">
        <f>C8+C9+C10</f>
        <v>2396</v>
      </c>
      <c r="D7" s="103">
        <f t="shared" ref="D7:N7" si="2">D8+D9+D10</f>
        <v>2397</v>
      </c>
      <c r="E7" s="103">
        <f t="shared" si="2"/>
        <v>4455</v>
      </c>
      <c r="F7" s="103">
        <f t="shared" si="2"/>
        <v>2397</v>
      </c>
      <c r="G7" s="103">
        <f t="shared" si="2"/>
        <v>2396</v>
      </c>
      <c r="H7" s="103">
        <f t="shared" si="2"/>
        <v>4456</v>
      </c>
      <c r="I7" s="103">
        <f t="shared" si="2"/>
        <v>2396</v>
      </c>
      <c r="J7" s="103">
        <f t="shared" si="2"/>
        <v>2397</v>
      </c>
      <c r="K7" s="103">
        <f t="shared" si="2"/>
        <v>4455</v>
      </c>
      <c r="L7" s="103">
        <f t="shared" si="2"/>
        <v>2397</v>
      </c>
      <c r="M7" s="103">
        <f t="shared" si="2"/>
        <v>2396</v>
      </c>
      <c r="N7" s="103">
        <f t="shared" si="2"/>
        <v>4457</v>
      </c>
      <c r="O7" s="154">
        <f t="shared" si="1"/>
        <v>36995</v>
      </c>
    </row>
    <row r="8" spans="1:16" x14ac:dyDescent="0.25">
      <c r="A8" s="69" t="s">
        <v>122</v>
      </c>
      <c r="B8" s="32" t="s">
        <v>125</v>
      </c>
      <c r="C8" s="103">
        <v>2396</v>
      </c>
      <c r="D8" s="103">
        <v>2397</v>
      </c>
      <c r="E8" s="103">
        <v>2396</v>
      </c>
      <c r="F8" s="103">
        <v>2397</v>
      </c>
      <c r="G8" s="103">
        <v>2396</v>
      </c>
      <c r="H8" s="103">
        <v>2397</v>
      </c>
      <c r="I8" s="154">
        <v>2396</v>
      </c>
      <c r="J8" s="152">
        <v>2397</v>
      </c>
      <c r="K8" s="152">
        <v>2396</v>
      </c>
      <c r="L8" s="152">
        <v>2397</v>
      </c>
      <c r="M8" s="152">
        <v>2396</v>
      </c>
      <c r="N8" s="152">
        <v>2397</v>
      </c>
      <c r="O8" s="154">
        <f t="shared" si="1"/>
        <v>28758</v>
      </c>
    </row>
    <row r="9" spans="1:16" x14ac:dyDescent="0.25">
      <c r="A9" s="69" t="s">
        <v>123</v>
      </c>
      <c r="B9" s="32" t="s">
        <v>126</v>
      </c>
      <c r="C9" s="103">
        <v>0</v>
      </c>
      <c r="D9" s="103">
        <v>0</v>
      </c>
      <c r="E9" s="103">
        <v>2059</v>
      </c>
      <c r="F9" s="103">
        <v>0</v>
      </c>
      <c r="G9" s="103">
        <v>0</v>
      </c>
      <c r="H9" s="103">
        <v>2059</v>
      </c>
      <c r="I9" s="154">
        <v>0</v>
      </c>
      <c r="J9" s="152">
        <v>0</v>
      </c>
      <c r="K9" s="152">
        <v>2059</v>
      </c>
      <c r="L9" s="152">
        <v>0</v>
      </c>
      <c r="M9" s="152">
        <v>0</v>
      </c>
      <c r="N9" s="152">
        <v>2060</v>
      </c>
      <c r="O9" s="154">
        <f t="shared" si="1"/>
        <v>8237</v>
      </c>
    </row>
    <row r="10" spans="1:16" ht="23.25" x14ac:dyDescent="0.25">
      <c r="A10" s="69" t="s">
        <v>124</v>
      </c>
      <c r="B10" s="32" t="s">
        <v>127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54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4">
        <f t="shared" si="1"/>
        <v>0</v>
      </c>
    </row>
    <row r="11" spans="1:16" ht="23.25" x14ac:dyDescent="0.25">
      <c r="A11" s="69" t="s">
        <v>20</v>
      </c>
      <c r="B11" s="32" t="s">
        <v>128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54">
        <v>0</v>
      </c>
      <c r="J11" s="152">
        <v>0</v>
      </c>
      <c r="K11" s="152">
        <v>0</v>
      </c>
      <c r="L11" s="152">
        <v>0</v>
      </c>
      <c r="M11" s="152">
        <v>0</v>
      </c>
      <c r="N11" s="223">
        <v>0</v>
      </c>
      <c r="O11" s="154">
        <f t="shared" si="1"/>
        <v>0</v>
      </c>
      <c r="P11" s="241"/>
    </row>
    <row r="12" spans="1:16" x14ac:dyDescent="0.25">
      <c r="A12" s="69" t="s">
        <v>21</v>
      </c>
      <c r="B12" s="32" t="s">
        <v>129</v>
      </c>
      <c r="C12" s="103">
        <v>400</v>
      </c>
      <c r="D12" s="103">
        <v>400</v>
      </c>
      <c r="E12" s="103">
        <v>351500</v>
      </c>
      <c r="F12" s="103">
        <v>19200</v>
      </c>
      <c r="G12" s="103">
        <v>300</v>
      </c>
      <c r="H12" s="103">
        <v>400</v>
      </c>
      <c r="I12" s="154">
        <v>400</v>
      </c>
      <c r="J12" s="152">
        <v>400</v>
      </c>
      <c r="K12" s="152">
        <v>351500</v>
      </c>
      <c r="L12" s="152">
        <v>19300</v>
      </c>
      <c r="M12" s="152">
        <v>500</v>
      </c>
      <c r="N12" s="152">
        <v>12000</v>
      </c>
      <c r="O12" s="154">
        <f t="shared" si="1"/>
        <v>756300</v>
      </c>
    </row>
    <row r="13" spans="1:16" x14ac:dyDescent="0.25">
      <c r="A13" s="69"/>
      <c r="B13" s="32" t="s">
        <v>47</v>
      </c>
      <c r="C13" s="103">
        <v>0</v>
      </c>
      <c r="D13" s="103">
        <v>0</v>
      </c>
      <c r="E13" s="103">
        <v>100000</v>
      </c>
      <c r="F13" s="103">
        <v>14000</v>
      </c>
      <c r="G13" s="103">
        <v>0</v>
      </c>
      <c r="H13" s="103">
        <v>0</v>
      </c>
      <c r="I13" s="154">
        <v>0</v>
      </c>
      <c r="J13" s="152">
        <v>0</v>
      </c>
      <c r="K13" s="152">
        <v>100000</v>
      </c>
      <c r="L13" s="152">
        <v>14000</v>
      </c>
      <c r="M13" s="152">
        <v>0</v>
      </c>
      <c r="N13" s="152">
        <v>0</v>
      </c>
      <c r="O13" s="154">
        <f t="shared" si="1"/>
        <v>228000</v>
      </c>
    </row>
    <row r="14" spans="1:16" x14ac:dyDescent="0.25">
      <c r="A14" s="69"/>
      <c r="B14" s="32" t="s">
        <v>48</v>
      </c>
      <c r="C14" s="103">
        <v>0</v>
      </c>
      <c r="D14" s="103">
        <v>0</v>
      </c>
      <c r="E14" s="103">
        <v>20000</v>
      </c>
      <c r="F14" s="103">
        <v>5000</v>
      </c>
      <c r="G14" s="103">
        <v>0</v>
      </c>
      <c r="H14" s="103">
        <v>0</v>
      </c>
      <c r="I14" s="154">
        <v>0</v>
      </c>
      <c r="J14" s="152">
        <v>0</v>
      </c>
      <c r="K14" s="152">
        <v>20000</v>
      </c>
      <c r="L14" s="152">
        <v>5000</v>
      </c>
      <c r="M14" s="152">
        <v>0</v>
      </c>
      <c r="N14" s="152">
        <v>0</v>
      </c>
      <c r="O14" s="154">
        <f t="shared" si="1"/>
        <v>50000</v>
      </c>
    </row>
    <row r="15" spans="1:16" x14ac:dyDescent="0.25">
      <c r="A15" s="69"/>
      <c r="B15" s="32" t="s">
        <v>49</v>
      </c>
      <c r="C15" s="103">
        <v>0</v>
      </c>
      <c r="D15" s="103">
        <v>0</v>
      </c>
      <c r="E15" s="103">
        <v>210000</v>
      </c>
      <c r="F15" s="103">
        <v>0</v>
      </c>
      <c r="G15" s="103">
        <v>0</v>
      </c>
      <c r="H15" s="103">
        <v>0</v>
      </c>
      <c r="I15" s="154">
        <v>0</v>
      </c>
      <c r="J15" s="152">
        <v>0</v>
      </c>
      <c r="K15" s="152">
        <v>210000</v>
      </c>
      <c r="L15" s="152">
        <v>0</v>
      </c>
      <c r="M15" s="152">
        <v>0</v>
      </c>
      <c r="N15" s="152">
        <v>10000</v>
      </c>
      <c r="O15" s="154">
        <f t="shared" si="1"/>
        <v>430000</v>
      </c>
    </row>
    <row r="16" spans="1:16" x14ac:dyDescent="0.25">
      <c r="A16" s="69"/>
      <c r="B16" s="32" t="s">
        <v>96</v>
      </c>
      <c r="C16" s="103">
        <v>0</v>
      </c>
      <c r="D16" s="103">
        <v>0</v>
      </c>
      <c r="E16" s="103">
        <v>0</v>
      </c>
      <c r="F16" s="103">
        <v>0</v>
      </c>
      <c r="G16" s="103">
        <v>300</v>
      </c>
      <c r="H16" s="103">
        <v>100</v>
      </c>
      <c r="I16" s="154">
        <v>100</v>
      </c>
      <c r="J16" s="152">
        <v>200</v>
      </c>
      <c r="K16" s="152">
        <v>300</v>
      </c>
      <c r="L16" s="152">
        <v>100</v>
      </c>
      <c r="M16" s="152">
        <v>0</v>
      </c>
      <c r="N16" s="152">
        <v>200</v>
      </c>
      <c r="O16" s="154">
        <f t="shared" si="1"/>
        <v>1300</v>
      </c>
    </row>
    <row r="17" spans="1:15" x14ac:dyDescent="0.25">
      <c r="A17" s="69"/>
      <c r="B17" s="32" t="s">
        <v>50</v>
      </c>
      <c r="C17" s="103">
        <v>0</v>
      </c>
      <c r="D17" s="103">
        <v>0</v>
      </c>
      <c r="E17" s="103">
        <v>21000</v>
      </c>
      <c r="F17" s="103">
        <v>0</v>
      </c>
      <c r="G17" s="103">
        <v>0</v>
      </c>
      <c r="H17" s="103">
        <v>0</v>
      </c>
      <c r="I17" s="154">
        <v>0</v>
      </c>
      <c r="J17" s="152">
        <v>0</v>
      </c>
      <c r="K17" s="152">
        <v>21000</v>
      </c>
      <c r="L17" s="152">
        <v>0</v>
      </c>
      <c r="M17" s="152">
        <v>0</v>
      </c>
      <c r="N17" s="152">
        <v>0</v>
      </c>
      <c r="O17" s="154">
        <f t="shared" si="1"/>
        <v>42000</v>
      </c>
    </row>
    <row r="18" spans="1:15" x14ac:dyDescent="0.25">
      <c r="A18" s="69" t="s">
        <v>22</v>
      </c>
      <c r="B18" s="32" t="s">
        <v>130</v>
      </c>
      <c r="C18" s="103">
        <v>23559</v>
      </c>
      <c r="D18" s="103">
        <v>23559</v>
      </c>
      <c r="E18" s="103">
        <v>23559</v>
      </c>
      <c r="F18" s="103">
        <v>23560</v>
      </c>
      <c r="G18" s="103">
        <v>23559</v>
      </c>
      <c r="H18" s="103">
        <v>23559</v>
      </c>
      <c r="I18" s="154">
        <v>23559</v>
      </c>
      <c r="J18" s="152">
        <v>23560</v>
      </c>
      <c r="K18" s="152">
        <v>23559</v>
      </c>
      <c r="L18" s="152">
        <v>23559</v>
      </c>
      <c r="M18" s="152">
        <v>23559</v>
      </c>
      <c r="N18" s="152">
        <v>23560</v>
      </c>
      <c r="O18" s="154">
        <f t="shared" si="1"/>
        <v>282711</v>
      </c>
    </row>
    <row r="19" spans="1:15" x14ac:dyDescent="0.25">
      <c r="A19" s="69" t="s">
        <v>23</v>
      </c>
      <c r="B19" s="32" t="s">
        <v>131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103">
        <v>102362</v>
      </c>
      <c r="I19" s="154">
        <v>70866</v>
      </c>
      <c r="J19" s="152">
        <v>70866</v>
      </c>
      <c r="K19" s="152">
        <v>23622</v>
      </c>
      <c r="L19" s="152"/>
      <c r="M19" s="152"/>
      <c r="N19" s="152"/>
      <c r="O19" s="154">
        <f t="shared" si="1"/>
        <v>267716</v>
      </c>
    </row>
    <row r="20" spans="1:15" x14ac:dyDescent="0.25">
      <c r="A20" s="69" t="s">
        <v>24</v>
      </c>
      <c r="B20" s="32" t="s">
        <v>132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54">
        <v>0</v>
      </c>
      <c r="J20" s="152">
        <v>0</v>
      </c>
      <c r="K20" s="152">
        <v>0</v>
      </c>
      <c r="L20" s="152">
        <v>0</v>
      </c>
      <c r="M20" s="152">
        <v>0</v>
      </c>
      <c r="N20" s="152">
        <v>0</v>
      </c>
      <c r="O20" s="154">
        <f t="shared" si="1"/>
        <v>0</v>
      </c>
    </row>
    <row r="21" spans="1:15" x14ac:dyDescent="0.25">
      <c r="A21" s="69" t="s">
        <v>25</v>
      </c>
      <c r="B21" s="32" t="s">
        <v>133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54">
        <v>0</v>
      </c>
      <c r="J21" s="152">
        <v>0</v>
      </c>
      <c r="K21" s="152">
        <v>0</v>
      </c>
      <c r="L21" s="152">
        <v>0</v>
      </c>
      <c r="M21" s="152">
        <v>0</v>
      </c>
      <c r="N21" s="152">
        <v>0</v>
      </c>
      <c r="O21" s="154">
        <f t="shared" si="1"/>
        <v>0</v>
      </c>
    </row>
    <row r="22" spans="1:15" x14ac:dyDescent="0.25">
      <c r="A22" s="202" t="s">
        <v>26</v>
      </c>
      <c r="B22" s="31" t="s">
        <v>134</v>
      </c>
      <c r="C22" s="103">
        <f>C5+C6+C11+C12+C18+C19+C20+C21</f>
        <v>66892</v>
      </c>
      <c r="D22" s="103">
        <f t="shared" ref="D22:N22" si="3">D5+D6+D11+D12+D18+D19+D20+D21</f>
        <v>66893</v>
      </c>
      <c r="E22" s="103">
        <f t="shared" si="3"/>
        <v>420052</v>
      </c>
      <c r="F22" s="103">
        <f t="shared" si="3"/>
        <v>85694</v>
      </c>
      <c r="G22" s="103">
        <f t="shared" si="3"/>
        <v>66792</v>
      </c>
      <c r="H22" s="103">
        <f t="shared" si="3"/>
        <v>171315</v>
      </c>
      <c r="I22" s="103">
        <f t="shared" si="3"/>
        <v>137758</v>
      </c>
      <c r="J22" s="103">
        <f t="shared" si="3"/>
        <v>137760</v>
      </c>
      <c r="K22" s="103">
        <f t="shared" si="3"/>
        <v>443674</v>
      </c>
      <c r="L22" s="103">
        <f t="shared" si="3"/>
        <v>85793</v>
      </c>
      <c r="M22" s="103">
        <f t="shared" si="3"/>
        <v>66993</v>
      </c>
      <c r="N22" s="103">
        <f t="shared" si="3"/>
        <v>80555</v>
      </c>
      <c r="O22" s="154">
        <f t="shared" si="1"/>
        <v>1830171</v>
      </c>
    </row>
    <row r="23" spans="1:15" ht="23.25" x14ac:dyDescent="0.25">
      <c r="A23" s="69" t="s">
        <v>27</v>
      </c>
      <c r="B23" s="32" t="s">
        <v>135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54">
        <v>0</v>
      </c>
      <c r="J23" s="152">
        <v>0</v>
      </c>
      <c r="K23" s="152">
        <v>0</v>
      </c>
      <c r="L23" s="152">
        <v>0</v>
      </c>
      <c r="M23" s="152">
        <v>0</v>
      </c>
      <c r="N23" s="152">
        <v>0</v>
      </c>
      <c r="O23" s="154">
        <f t="shared" si="1"/>
        <v>0</v>
      </c>
    </row>
    <row r="24" spans="1:15" x14ac:dyDescent="0.25">
      <c r="A24" s="69" t="s">
        <v>28</v>
      </c>
      <c r="B24" s="32" t="s">
        <v>136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54">
        <v>0</v>
      </c>
      <c r="J24" s="152">
        <v>0</v>
      </c>
      <c r="K24" s="152">
        <v>0</v>
      </c>
      <c r="L24" s="152">
        <v>0</v>
      </c>
      <c r="M24" s="152">
        <v>0</v>
      </c>
      <c r="N24" s="152">
        <v>0</v>
      </c>
      <c r="O24" s="154">
        <f t="shared" si="1"/>
        <v>0</v>
      </c>
    </row>
    <row r="25" spans="1:15" x14ac:dyDescent="0.25">
      <c r="A25" s="69" t="s">
        <v>29</v>
      </c>
      <c r="B25" s="32" t="s">
        <v>137</v>
      </c>
      <c r="C25" s="103">
        <v>37634</v>
      </c>
      <c r="D25" s="103">
        <v>37636</v>
      </c>
      <c r="E25" s="103">
        <v>0</v>
      </c>
      <c r="F25" s="103">
        <v>150444</v>
      </c>
      <c r="G25" s="103">
        <v>225174</v>
      </c>
      <c r="H25" s="103">
        <v>0</v>
      </c>
      <c r="I25" s="154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4">
        <f t="shared" si="1"/>
        <v>450888</v>
      </c>
    </row>
    <row r="26" spans="1:15" x14ac:dyDescent="0.25">
      <c r="A26" s="69" t="s">
        <v>30</v>
      </c>
      <c r="B26" s="32" t="s">
        <v>138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54">
        <v>0</v>
      </c>
      <c r="J26" s="152">
        <v>0</v>
      </c>
      <c r="K26" s="152">
        <v>0</v>
      </c>
      <c r="L26" s="152">
        <v>0</v>
      </c>
      <c r="M26" s="152">
        <v>0</v>
      </c>
      <c r="N26" s="152">
        <v>0</v>
      </c>
      <c r="O26" s="154">
        <f t="shared" si="1"/>
        <v>0</v>
      </c>
    </row>
    <row r="27" spans="1:15" x14ac:dyDescent="0.25">
      <c r="A27" s="69"/>
      <c r="B27" s="32" t="s">
        <v>139</v>
      </c>
      <c r="C27" s="103">
        <v>0</v>
      </c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54">
        <v>0</v>
      </c>
      <c r="J27" s="152">
        <v>0</v>
      </c>
      <c r="K27" s="152">
        <v>0</v>
      </c>
      <c r="L27" s="152">
        <v>0</v>
      </c>
      <c r="M27" s="152">
        <v>0</v>
      </c>
      <c r="N27" s="152">
        <v>0</v>
      </c>
      <c r="O27" s="154">
        <f t="shared" si="1"/>
        <v>0</v>
      </c>
    </row>
    <row r="28" spans="1:15" x14ac:dyDescent="0.25">
      <c r="A28" s="69" t="s">
        <v>31</v>
      </c>
      <c r="B28" s="32" t="s">
        <v>140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54">
        <v>0</v>
      </c>
      <c r="J28" s="152">
        <v>0</v>
      </c>
      <c r="K28" s="152">
        <v>0</v>
      </c>
      <c r="L28" s="152">
        <v>0</v>
      </c>
      <c r="M28" s="152">
        <v>0</v>
      </c>
      <c r="N28" s="152">
        <v>0</v>
      </c>
      <c r="O28" s="154">
        <f t="shared" si="1"/>
        <v>0</v>
      </c>
    </row>
    <row r="29" spans="1:15" ht="23.25" x14ac:dyDescent="0.25">
      <c r="A29" s="69" t="s">
        <v>32</v>
      </c>
      <c r="B29" s="32" t="s">
        <v>141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  <c r="H29" s="267">
        <v>0</v>
      </c>
      <c r="I29" s="154">
        <v>0</v>
      </c>
      <c r="J29" s="152">
        <v>0</v>
      </c>
      <c r="K29" s="152">
        <v>0</v>
      </c>
      <c r="L29" s="152">
        <v>0</v>
      </c>
      <c r="M29" s="152">
        <v>0</v>
      </c>
      <c r="N29" s="152">
        <v>0</v>
      </c>
      <c r="O29" s="154">
        <f t="shared" si="1"/>
        <v>0</v>
      </c>
    </row>
    <row r="30" spans="1:15" x14ac:dyDescent="0.25">
      <c r="A30" s="69" t="s">
        <v>33</v>
      </c>
      <c r="B30" s="31" t="s">
        <v>142</v>
      </c>
      <c r="C30" s="103">
        <f>C23+C24+C25+C26+C28+C29</f>
        <v>37634</v>
      </c>
      <c r="D30" s="103">
        <f t="shared" ref="D30:N30" si="4">D23+D24+D25+D26+D28+D29</f>
        <v>37636</v>
      </c>
      <c r="E30" s="103">
        <f t="shared" si="4"/>
        <v>0</v>
      </c>
      <c r="F30" s="103">
        <f t="shared" si="4"/>
        <v>150444</v>
      </c>
      <c r="G30" s="103">
        <f t="shared" si="4"/>
        <v>225174</v>
      </c>
      <c r="H30" s="103">
        <f t="shared" si="4"/>
        <v>0</v>
      </c>
      <c r="I30" s="103">
        <f t="shared" si="4"/>
        <v>0</v>
      </c>
      <c r="J30" s="103">
        <f t="shared" si="4"/>
        <v>0</v>
      </c>
      <c r="K30" s="103">
        <f t="shared" si="4"/>
        <v>0</v>
      </c>
      <c r="L30" s="103">
        <f t="shared" si="4"/>
        <v>0</v>
      </c>
      <c r="M30" s="103">
        <f t="shared" si="4"/>
        <v>0</v>
      </c>
      <c r="N30" s="103">
        <f t="shared" si="4"/>
        <v>0</v>
      </c>
      <c r="O30" s="154">
        <f t="shared" si="1"/>
        <v>450888</v>
      </c>
    </row>
    <row r="31" spans="1:15" ht="23.25" x14ac:dyDescent="0.25">
      <c r="A31" s="69" t="s">
        <v>34</v>
      </c>
      <c r="B31" s="31" t="s">
        <v>143</v>
      </c>
      <c r="C31" s="103">
        <f>C22+C30</f>
        <v>104526</v>
      </c>
      <c r="D31" s="103">
        <f t="shared" ref="D31:N31" si="5">D22+D30</f>
        <v>104529</v>
      </c>
      <c r="E31" s="103">
        <f t="shared" si="5"/>
        <v>420052</v>
      </c>
      <c r="F31" s="103">
        <f t="shared" si="5"/>
        <v>236138</v>
      </c>
      <c r="G31" s="103">
        <f t="shared" si="5"/>
        <v>291966</v>
      </c>
      <c r="H31" s="103">
        <f t="shared" si="5"/>
        <v>171315</v>
      </c>
      <c r="I31" s="103">
        <f t="shared" si="5"/>
        <v>137758</v>
      </c>
      <c r="J31" s="103">
        <f t="shared" si="5"/>
        <v>137760</v>
      </c>
      <c r="K31" s="103">
        <f t="shared" si="5"/>
        <v>443674</v>
      </c>
      <c r="L31" s="103">
        <f t="shared" si="5"/>
        <v>85793</v>
      </c>
      <c r="M31" s="103">
        <f t="shared" si="5"/>
        <v>66993</v>
      </c>
      <c r="N31" s="103">
        <f t="shared" si="5"/>
        <v>80555</v>
      </c>
      <c r="O31" s="154">
        <f t="shared" si="1"/>
        <v>2281059</v>
      </c>
    </row>
    <row r="32" spans="1:15" x14ac:dyDescent="0.25">
      <c r="A32" s="69"/>
      <c r="B32" s="32" t="s">
        <v>332</v>
      </c>
      <c r="C32" s="103">
        <v>104526</v>
      </c>
      <c r="D32" s="103">
        <v>104529</v>
      </c>
      <c r="E32" s="103">
        <v>167623</v>
      </c>
      <c r="F32" s="103">
        <v>190270</v>
      </c>
      <c r="G32" s="103">
        <v>190264</v>
      </c>
      <c r="H32" s="103">
        <v>190261</v>
      </c>
      <c r="I32" s="154">
        <v>190264</v>
      </c>
      <c r="J32" s="152">
        <v>206261</v>
      </c>
      <c r="K32" s="152">
        <v>190263</v>
      </c>
      <c r="L32" s="152">
        <v>190264</v>
      </c>
      <c r="M32" s="152">
        <v>188920</v>
      </c>
      <c r="N32" s="152">
        <v>367614</v>
      </c>
      <c r="O32" s="154">
        <f t="shared" si="1"/>
        <v>2281059</v>
      </c>
    </row>
    <row r="33" spans="1:15" ht="12" customHeight="1" x14ac:dyDescent="0.25">
      <c r="A33" s="69"/>
      <c r="B33" s="32" t="s">
        <v>333</v>
      </c>
      <c r="C33" s="103">
        <f>C31-C32</f>
        <v>0</v>
      </c>
      <c r="D33" s="103">
        <f t="shared" ref="D33:O33" si="6">D31-D32</f>
        <v>0</v>
      </c>
      <c r="E33" s="103">
        <f t="shared" si="6"/>
        <v>252429</v>
      </c>
      <c r="F33" s="103">
        <f t="shared" ref="F33:N33" si="7">E33+F31-F32</f>
        <v>298297</v>
      </c>
      <c r="G33" s="103">
        <f t="shared" si="7"/>
        <v>399999</v>
      </c>
      <c r="H33" s="103">
        <f t="shared" si="7"/>
        <v>381053</v>
      </c>
      <c r="I33" s="103">
        <f t="shared" si="7"/>
        <v>328547</v>
      </c>
      <c r="J33" s="103">
        <f t="shared" si="7"/>
        <v>260046</v>
      </c>
      <c r="K33" s="103">
        <f t="shared" si="7"/>
        <v>513457</v>
      </c>
      <c r="L33" s="103">
        <f t="shared" si="7"/>
        <v>408986</v>
      </c>
      <c r="M33" s="103">
        <f t="shared" si="7"/>
        <v>287059</v>
      </c>
      <c r="N33" s="103">
        <f t="shared" si="7"/>
        <v>0</v>
      </c>
      <c r="O33" s="103">
        <f t="shared" si="6"/>
        <v>0</v>
      </c>
    </row>
    <row r="34" spans="1:15" x14ac:dyDescent="0.25">
      <c r="A34" s="242"/>
      <c r="B34" s="131"/>
      <c r="C34" s="92"/>
      <c r="D34" s="92"/>
      <c r="E34" s="92"/>
      <c r="F34" s="92"/>
      <c r="G34" s="92"/>
      <c r="H34" s="92"/>
      <c r="I34" s="20"/>
    </row>
    <row r="35" spans="1:15" x14ac:dyDescent="0.25">
      <c r="A35" s="138"/>
      <c r="B35" s="248"/>
      <c r="C35" s="98"/>
      <c r="D35" s="98"/>
      <c r="E35" s="98"/>
      <c r="F35" s="98"/>
      <c r="G35" s="98"/>
      <c r="H35" s="98"/>
      <c r="I35" s="20"/>
    </row>
    <row r="36" spans="1:15" x14ac:dyDescent="0.25">
      <c r="A36" s="138"/>
      <c r="B36" s="248"/>
      <c r="C36" s="98"/>
      <c r="D36" s="98"/>
      <c r="E36" s="98"/>
      <c r="F36" s="98"/>
      <c r="G36" s="98"/>
      <c r="H36" s="98"/>
      <c r="I36" s="20"/>
    </row>
    <row r="37" spans="1:15" x14ac:dyDescent="0.25">
      <c r="A37" s="138"/>
      <c r="B37" s="249"/>
      <c r="C37" s="82"/>
      <c r="D37" s="94"/>
      <c r="E37" s="94"/>
      <c r="F37" s="94"/>
      <c r="G37" s="94"/>
      <c r="H37" s="94"/>
      <c r="I37" s="20"/>
    </row>
    <row r="38" spans="1:15" x14ac:dyDescent="0.25">
      <c r="A38" s="242"/>
      <c r="B38" s="131"/>
      <c r="C38" s="92"/>
      <c r="D38" s="92"/>
      <c r="E38" s="92"/>
      <c r="F38" s="92"/>
      <c r="G38" s="92"/>
      <c r="H38" s="92"/>
      <c r="I38" s="20"/>
    </row>
    <row r="39" spans="1:15" x14ac:dyDescent="0.25">
      <c r="A39" s="138"/>
      <c r="B39" s="248"/>
      <c r="C39" s="251"/>
      <c r="D39" s="251"/>
      <c r="E39" s="251"/>
      <c r="F39" s="251"/>
      <c r="G39" s="251"/>
      <c r="H39" s="251"/>
      <c r="I39" s="20"/>
    </row>
    <row r="40" spans="1:15" x14ac:dyDescent="0.25">
      <c r="A40" s="138"/>
      <c r="B40" s="250"/>
      <c r="C40" s="252"/>
      <c r="D40" s="252"/>
      <c r="E40" s="252"/>
      <c r="F40" s="252"/>
      <c r="G40" s="252"/>
      <c r="H40" s="252"/>
      <c r="I40" s="20"/>
    </row>
    <row r="41" spans="1:15" x14ac:dyDescent="0.25">
      <c r="A41" s="242"/>
      <c r="B41" s="90"/>
      <c r="C41" s="85"/>
      <c r="D41" s="85"/>
      <c r="E41" s="85"/>
      <c r="F41" s="85"/>
      <c r="G41" s="85"/>
      <c r="H41" s="85"/>
    </row>
  </sheetData>
  <mergeCells count="4">
    <mergeCell ref="A1:E1"/>
    <mergeCell ref="A2:E2"/>
    <mergeCell ref="M1:O2"/>
    <mergeCell ref="N3:O3"/>
  </mergeCells>
  <phoneticPr fontId="3" type="noConversion"/>
  <pageMargins left="0.43" right="0.51181102362204722" top="0.18" bottom="0.15748031496062992" header="0.22" footer="0.24"/>
  <pageSetup paperSize="9" orientation="landscape" r:id="rId1"/>
  <headerFooter>
    <oddHeader xml:space="preserve">&amp;R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view="pageLayout" topLeftCell="A38" workbookViewId="0">
      <selection activeCell="I16" sqref="I16"/>
    </sheetView>
  </sheetViews>
  <sheetFormatPr defaultColWidth="9.140625" defaultRowHeight="15" x14ac:dyDescent="0.25"/>
  <cols>
    <col min="1" max="1" width="4.7109375" customWidth="1"/>
    <col min="2" max="2" width="32.28515625" customWidth="1"/>
    <col min="3" max="14" width="7.42578125" customWidth="1"/>
    <col min="15" max="15" width="8.85546875" customWidth="1"/>
  </cols>
  <sheetData>
    <row r="1" spans="1:16" ht="15" customHeight="1" x14ac:dyDescent="0.25">
      <c r="A1" s="306" t="s">
        <v>103</v>
      </c>
      <c r="B1" s="306"/>
      <c r="C1" s="306"/>
      <c r="D1" s="306"/>
      <c r="E1" s="306"/>
      <c r="F1" s="306"/>
      <c r="G1" s="306"/>
      <c r="H1" s="246"/>
      <c r="I1" s="246"/>
      <c r="J1" s="246"/>
      <c r="K1" s="246"/>
      <c r="L1" s="280" t="s">
        <v>207</v>
      </c>
      <c r="M1" s="356"/>
      <c r="N1" s="356"/>
      <c r="O1" s="356"/>
    </row>
    <row r="2" spans="1:16" ht="23.25" customHeight="1" x14ac:dyDescent="0.25">
      <c r="A2" s="306" t="s">
        <v>206</v>
      </c>
      <c r="B2" s="355"/>
      <c r="C2" s="355"/>
      <c r="D2" s="355"/>
      <c r="E2" s="355"/>
      <c r="F2" s="355"/>
      <c r="G2" s="355"/>
      <c r="H2" s="246"/>
      <c r="I2" s="246"/>
      <c r="J2" s="246"/>
      <c r="K2" s="246"/>
      <c r="L2" s="356"/>
      <c r="M2" s="356"/>
      <c r="N2" s="356"/>
      <c r="O2" s="356"/>
    </row>
    <row r="3" spans="1:16" ht="14.25" customHeight="1" x14ac:dyDescent="0.25">
      <c r="A3" s="246"/>
      <c r="B3" s="3"/>
      <c r="C3" s="3"/>
      <c r="D3" s="3"/>
      <c r="E3" s="3"/>
      <c r="F3" s="3"/>
      <c r="G3" s="3"/>
      <c r="H3" s="246"/>
      <c r="I3" s="246"/>
      <c r="J3" s="246"/>
      <c r="K3" s="246"/>
      <c r="L3" s="272" t="s">
        <v>355</v>
      </c>
      <c r="M3" s="254"/>
      <c r="N3" s="357" t="s">
        <v>39</v>
      </c>
      <c r="O3" s="357"/>
    </row>
    <row r="4" spans="1:16" ht="14.1" customHeight="1" x14ac:dyDescent="0.25">
      <c r="A4" s="101" t="s">
        <v>171</v>
      </c>
      <c r="B4" s="101" t="s">
        <v>59</v>
      </c>
      <c r="C4" s="101" t="s">
        <v>318</v>
      </c>
      <c r="D4" s="101" t="s">
        <v>319</v>
      </c>
      <c r="E4" s="101" t="s">
        <v>320</v>
      </c>
      <c r="F4" s="101" t="s">
        <v>321</v>
      </c>
      <c r="G4" s="101" t="s">
        <v>322</v>
      </c>
      <c r="H4" s="101" t="s">
        <v>323</v>
      </c>
      <c r="I4" s="101" t="s">
        <v>324</v>
      </c>
      <c r="J4" s="101" t="s">
        <v>325</v>
      </c>
      <c r="K4" s="101" t="s">
        <v>326</v>
      </c>
      <c r="L4" s="101" t="s">
        <v>327</v>
      </c>
      <c r="M4" s="101" t="s">
        <v>328</v>
      </c>
      <c r="N4" s="101" t="s">
        <v>329</v>
      </c>
      <c r="O4" s="228" t="s">
        <v>44</v>
      </c>
    </row>
    <row r="5" spans="1:16" ht="14.1" customHeight="1" x14ac:dyDescent="0.25">
      <c r="A5" s="188" t="s">
        <v>18</v>
      </c>
      <c r="B5" s="204" t="s">
        <v>145</v>
      </c>
      <c r="C5" s="205">
        <f>C6+C7+C8+C9+C10+C13</f>
        <v>81878</v>
      </c>
      <c r="D5" s="205">
        <f t="shared" ref="D5:N5" si="0">D6+D7+D8+D9+D10+D13</f>
        <v>81881</v>
      </c>
      <c r="E5" s="205">
        <f t="shared" si="0"/>
        <v>144975</v>
      </c>
      <c r="F5" s="205">
        <f t="shared" si="0"/>
        <v>167622</v>
      </c>
      <c r="G5" s="205">
        <f t="shared" si="0"/>
        <v>167616</v>
      </c>
      <c r="H5" s="205">
        <f t="shared" si="0"/>
        <v>167613</v>
      </c>
      <c r="I5" s="205">
        <f t="shared" si="0"/>
        <v>162616</v>
      </c>
      <c r="J5" s="205">
        <f t="shared" si="0"/>
        <v>167613</v>
      </c>
      <c r="K5" s="205">
        <f t="shared" si="0"/>
        <v>167615</v>
      </c>
      <c r="L5" s="205">
        <f t="shared" si="0"/>
        <v>167616</v>
      </c>
      <c r="M5" s="205">
        <f t="shared" si="0"/>
        <v>167615</v>
      </c>
      <c r="N5" s="205">
        <f t="shared" si="0"/>
        <v>167614</v>
      </c>
      <c r="O5" s="205">
        <f>C5+D5+E5+F5+G5+H5+I5+J5+K5+L5+M5+N5</f>
        <v>1812274</v>
      </c>
    </row>
    <row r="6" spans="1:16" ht="14.1" customHeight="1" x14ac:dyDescent="0.25">
      <c r="A6" s="69" t="s">
        <v>84</v>
      </c>
      <c r="B6" s="32" t="s">
        <v>13</v>
      </c>
      <c r="C6" s="70">
        <v>40937</v>
      </c>
      <c r="D6" s="70">
        <v>40938</v>
      </c>
      <c r="E6" s="70">
        <v>40938</v>
      </c>
      <c r="F6" s="70">
        <v>40938</v>
      </c>
      <c r="G6" s="70">
        <v>40938</v>
      </c>
      <c r="H6" s="70">
        <v>40937</v>
      </c>
      <c r="I6" s="70">
        <v>40938</v>
      </c>
      <c r="J6" s="70">
        <v>40937</v>
      </c>
      <c r="K6" s="70">
        <v>40938</v>
      </c>
      <c r="L6" s="70">
        <v>40938</v>
      </c>
      <c r="M6" s="70">
        <v>40938</v>
      </c>
      <c r="N6" s="207">
        <v>40938</v>
      </c>
      <c r="O6" s="205">
        <f t="shared" ref="O6:O25" si="1">C6+D6+E6+F6+G6+H6+I6+J6+K6+L6+M6+N6</f>
        <v>491253</v>
      </c>
      <c r="P6" s="20"/>
    </row>
    <row r="7" spans="1:16" ht="13.5" customHeight="1" x14ac:dyDescent="0.25">
      <c r="A7" s="69" t="s">
        <v>85</v>
      </c>
      <c r="B7" s="32" t="s">
        <v>330</v>
      </c>
      <c r="C7" s="70">
        <v>10514</v>
      </c>
      <c r="D7" s="70">
        <v>10515</v>
      </c>
      <c r="E7" s="70">
        <v>10515</v>
      </c>
      <c r="F7" s="70">
        <v>10515</v>
      </c>
      <c r="G7" s="70">
        <v>10515</v>
      </c>
      <c r="H7" s="70">
        <v>10515</v>
      </c>
      <c r="I7" s="70">
        <v>10515</v>
      </c>
      <c r="J7" s="70">
        <v>10515</v>
      </c>
      <c r="K7" s="70">
        <v>10515</v>
      </c>
      <c r="L7" s="70">
        <v>10515</v>
      </c>
      <c r="M7" s="70">
        <v>10515</v>
      </c>
      <c r="N7" s="207">
        <v>10515</v>
      </c>
      <c r="O7" s="205">
        <f t="shared" si="1"/>
        <v>126179</v>
      </c>
      <c r="P7" s="20"/>
    </row>
    <row r="8" spans="1:16" ht="14.1" customHeight="1" x14ac:dyDescent="0.25">
      <c r="A8" s="69" t="s">
        <v>86</v>
      </c>
      <c r="B8" s="32" t="s">
        <v>150</v>
      </c>
      <c r="C8" s="70">
        <v>3446</v>
      </c>
      <c r="D8" s="70">
        <v>3446</v>
      </c>
      <c r="E8" s="70">
        <v>66541</v>
      </c>
      <c r="F8" s="70">
        <v>66541</v>
      </c>
      <c r="G8" s="70">
        <v>66541</v>
      </c>
      <c r="H8" s="70">
        <v>66541</v>
      </c>
      <c r="I8" s="70">
        <v>66541</v>
      </c>
      <c r="J8" s="70">
        <v>66541</v>
      </c>
      <c r="K8" s="70">
        <v>66541</v>
      </c>
      <c r="L8" s="70">
        <v>66541</v>
      </c>
      <c r="M8" s="70">
        <v>66541</v>
      </c>
      <c r="N8" s="207">
        <v>66541</v>
      </c>
      <c r="O8" s="205">
        <f t="shared" si="1"/>
        <v>672302</v>
      </c>
      <c r="P8" s="20"/>
    </row>
    <row r="9" spans="1:16" ht="14.1" customHeight="1" x14ac:dyDescent="0.25">
      <c r="A9" s="69" t="s">
        <v>87</v>
      </c>
      <c r="B9" s="32" t="s">
        <v>151</v>
      </c>
      <c r="C9" s="70">
        <v>1996</v>
      </c>
      <c r="D9" s="70">
        <v>1997</v>
      </c>
      <c r="E9" s="70">
        <v>1997</v>
      </c>
      <c r="F9" s="70">
        <v>1996</v>
      </c>
      <c r="G9" s="70">
        <v>1997</v>
      </c>
      <c r="H9" s="70">
        <v>1996</v>
      </c>
      <c r="I9" s="70">
        <v>1997</v>
      </c>
      <c r="J9" s="70">
        <v>1996</v>
      </c>
      <c r="K9" s="70">
        <v>1997</v>
      </c>
      <c r="L9" s="70">
        <v>1997</v>
      </c>
      <c r="M9" s="70">
        <v>1997</v>
      </c>
      <c r="N9" s="207">
        <v>1997</v>
      </c>
      <c r="O9" s="205">
        <f t="shared" si="1"/>
        <v>23960</v>
      </c>
      <c r="P9" s="20"/>
    </row>
    <row r="10" spans="1:16" ht="14.1" customHeight="1" x14ac:dyDescent="0.25">
      <c r="A10" s="69" t="s">
        <v>88</v>
      </c>
      <c r="B10" s="32" t="s">
        <v>152</v>
      </c>
      <c r="C10" s="70">
        <f>C11+C12</f>
        <v>24985</v>
      </c>
      <c r="D10" s="70">
        <f t="shared" ref="D10:N10" si="2">D11+D12</f>
        <v>24985</v>
      </c>
      <c r="E10" s="70">
        <f t="shared" si="2"/>
        <v>24984</v>
      </c>
      <c r="F10" s="70">
        <f t="shared" si="2"/>
        <v>24984</v>
      </c>
      <c r="G10" s="70">
        <f t="shared" si="2"/>
        <v>24985</v>
      </c>
      <c r="H10" s="70">
        <f t="shared" si="2"/>
        <v>24984</v>
      </c>
      <c r="I10" s="70">
        <f t="shared" si="2"/>
        <v>24985</v>
      </c>
      <c r="J10" s="70">
        <f t="shared" si="2"/>
        <v>24984</v>
      </c>
      <c r="K10" s="70">
        <f t="shared" si="2"/>
        <v>24984</v>
      </c>
      <c r="L10" s="70">
        <f t="shared" si="2"/>
        <v>24985</v>
      </c>
      <c r="M10" s="70">
        <f t="shared" si="2"/>
        <v>24984</v>
      </c>
      <c r="N10" s="70">
        <f t="shared" si="2"/>
        <v>24983</v>
      </c>
      <c r="O10" s="205">
        <f t="shared" si="1"/>
        <v>299812</v>
      </c>
      <c r="P10" s="20"/>
    </row>
    <row r="11" spans="1:16" ht="14.1" customHeight="1" x14ac:dyDescent="0.25">
      <c r="A11" s="203" t="s">
        <v>146</v>
      </c>
      <c r="B11" s="32" t="s">
        <v>153</v>
      </c>
      <c r="C11" s="70">
        <v>15410</v>
      </c>
      <c r="D11" s="70">
        <v>15410</v>
      </c>
      <c r="E11" s="70">
        <v>15409</v>
      </c>
      <c r="F11" s="70">
        <v>15410</v>
      </c>
      <c r="G11" s="70">
        <v>15410</v>
      </c>
      <c r="H11" s="70">
        <v>15409</v>
      </c>
      <c r="I11" s="70">
        <v>15410</v>
      </c>
      <c r="J11" s="70">
        <v>15410</v>
      </c>
      <c r="K11" s="70">
        <v>15409</v>
      </c>
      <c r="L11" s="70">
        <v>15410</v>
      </c>
      <c r="M11" s="70">
        <v>15410</v>
      </c>
      <c r="N11" s="207">
        <v>15409</v>
      </c>
      <c r="O11" s="205">
        <f t="shared" si="1"/>
        <v>184916</v>
      </c>
      <c r="P11" s="20"/>
    </row>
    <row r="12" spans="1:16" ht="14.1" customHeight="1" x14ac:dyDescent="0.25">
      <c r="A12" s="203" t="s">
        <v>147</v>
      </c>
      <c r="B12" s="32" t="s">
        <v>154</v>
      </c>
      <c r="C12" s="70">
        <v>9575</v>
      </c>
      <c r="D12" s="70">
        <v>9575</v>
      </c>
      <c r="E12" s="70">
        <v>9575</v>
      </c>
      <c r="F12" s="70">
        <v>9574</v>
      </c>
      <c r="G12" s="70">
        <v>9575</v>
      </c>
      <c r="H12" s="70">
        <v>9575</v>
      </c>
      <c r="I12" s="70">
        <v>9575</v>
      </c>
      <c r="J12" s="70">
        <v>9574</v>
      </c>
      <c r="K12" s="70">
        <v>9575</v>
      </c>
      <c r="L12" s="70">
        <v>9575</v>
      </c>
      <c r="M12" s="70">
        <v>9574</v>
      </c>
      <c r="N12" s="207">
        <v>9574</v>
      </c>
      <c r="O12" s="205">
        <f t="shared" si="1"/>
        <v>114896</v>
      </c>
      <c r="P12" s="20"/>
    </row>
    <row r="13" spans="1:16" ht="14.1" customHeight="1" x14ac:dyDescent="0.25">
      <c r="A13" s="203" t="s">
        <v>148</v>
      </c>
      <c r="B13" s="32" t="s">
        <v>15</v>
      </c>
      <c r="C13" s="70">
        <v>0</v>
      </c>
      <c r="D13" s="70">
        <v>0</v>
      </c>
      <c r="E13" s="70">
        <v>0</v>
      </c>
      <c r="F13" s="70">
        <v>22648</v>
      </c>
      <c r="G13" s="70">
        <v>22640</v>
      </c>
      <c r="H13" s="70">
        <v>22640</v>
      </c>
      <c r="I13" s="70">
        <v>17640</v>
      </c>
      <c r="J13" s="70">
        <v>22640</v>
      </c>
      <c r="K13" s="70">
        <v>22640</v>
      </c>
      <c r="L13" s="70">
        <v>22640</v>
      </c>
      <c r="M13" s="70">
        <v>22640</v>
      </c>
      <c r="N13" s="207">
        <v>22640</v>
      </c>
      <c r="O13" s="205">
        <f t="shared" si="1"/>
        <v>198768</v>
      </c>
      <c r="P13" s="20"/>
    </row>
    <row r="14" spans="1:16" ht="14.1" customHeight="1" x14ac:dyDescent="0.25">
      <c r="A14" s="203" t="s">
        <v>19</v>
      </c>
      <c r="B14" s="32" t="s">
        <v>155</v>
      </c>
      <c r="C14" s="70">
        <f>C15+C16+C17</f>
        <v>22648</v>
      </c>
      <c r="D14" s="70">
        <f t="shared" ref="D14:N14" si="3">D15+D16+D17</f>
        <v>22648</v>
      </c>
      <c r="E14" s="70">
        <f t="shared" si="3"/>
        <v>22648</v>
      </c>
      <c r="F14" s="70">
        <f t="shared" si="3"/>
        <v>22648</v>
      </c>
      <c r="G14" s="70">
        <f t="shared" si="3"/>
        <v>22648</v>
      </c>
      <c r="H14" s="70">
        <f t="shared" si="3"/>
        <v>22648</v>
      </c>
      <c r="I14" s="70">
        <f t="shared" si="3"/>
        <v>27648</v>
      </c>
      <c r="J14" s="70">
        <f t="shared" si="3"/>
        <v>38648</v>
      </c>
      <c r="K14" s="70">
        <f t="shared" si="3"/>
        <v>22648</v>
      </c>
      <c r="L14" s="70">
        <f t="shared" si="3"/>
        <v>22648</v>
      </c>
      <c r="M14" s="70">
        <f t="shared" si="3"/>
        <v>21305</v>
      </c>
      <c r="N14" s="70">
        <f t="shared" si="3"/>
        <v>200000</v>
      </c>
      <c r="O14" s="205">
        <f t="shared" si="1"/>
        <v>468785</v>
      </c>
      <c r="P14" s="20"/>
    </row>
    <row r="15" spans="1:16" ht="14.1" customHeight="1" x14ac:dyDescent="0.25">
      <c r="A15" s="203" t="s">
        <v>78</v>
      </c>
      <c r="B15" s="32" t="s">
        <v>16</v>
      </c>
      <c r="C15" s="70">
        <v>22648</v>
      </c>
      <c r="D15" s="70">
        <v>22648</v>
      </c>
      <c r="E15" s="70">
        <v>22648</v>
      </c>
      <c r="F15" s="70">
        <v>22648</v>
      </c>
      <c r="G15" s="70">
        <v>22648</v>
      </c>
      <c r="H15" s="70">
        <v>22648</v>
      </c>
      <c r="I15" s="70">
        <v>27648</v>
      </c>
      <c r="J15" s="70">
        <v>38648</v>
      </c>
      <c r="K15" s="70">
        <v>22648</v>
      </c>
      <c r="L15" s="70">
        <v>22648</v>
      </c>
      <c r="M15" s="70">
        <v>21305</v>
      </c>
      <c r="N15" s="207">
        <v>200000</v>
      </c>
      <c r="O15" s="205">
        <f t="shared" si="1"/>
        <v>468785</v>
      </c>
      <c r="P15" s="20"/>
    </row>
    <row r="16" spans="1:16" ht="14.1" customHeight="1" x14ac:dyDescent="0.25">
      <c r="A16" s="203" t="s">
        <v>79</v>
      </c>
      <c r="B16" s="32" t="s">
        <v>17</v>
      </c>
      <c r="C16" s="28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207">
        <v>0</v>
      </c>
      <c r="O16" s="205">
        <f t="shared" si="1"/>
        <v>0</v>
      </c>
      <c r="P16" s="20"/>
    </row>
    <row r="17" spans="1:16" ht="14.1" customHeight="1" x14ac:dyDescent="0.25">
      <c r="A17" s="203" t="s">
        <v>89</v>
      </c>
      <c r="B17" s="32" t="s">
        <v>156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207">
        <v>0</v>
      </c>
      <c r="O17" s="205">
        <f t="shared" si="1"/>
        <v>0</v>
      </c>
      <c r="P17" s="20"/>
    </row>
    <row r="18" spans="1:16" ht="14.1" customHeight="1" x14ac:dyDescent="0.25">
      <c r="A18" s="203" t="s">
        <v>20</v>
      </c>
      <c r="B18" s="31" t="s">
        <v>157</v>
      </c>
      <c r="C18" s="206">
        <f>C5+C14</f>
        <v>104526</v>
      </c>
      <c r="D18" s="206">
        <f t="shared" ref="D18:N18" si="4">D5+D14</f>
        <v>104529</v>
      </c>
      <c r="E18" s="206">
        <f t="shared" si="4"/>
        <v>167623</v>
      </c>
      <c r="F18" s="206">
        <f t="shared" si="4"/>
        <v>190270</v>
      </c>
      <c r="G18" s="206">
        <f t="shared" si="4"/>
        <v>190264</v>
      </c>
      <c r="H18" s="206">
        <f t="shared" si="4"/>
        <v>190261</v>
      </c>
      <c r="I18" s="206">
        <f t="shared" si="4"/>
        <v>190264</v>
      </c>
      <c r="J18" s="206">
        <f t="shared" si="4"/>
        <v>206261</v>
      </c>
      <c r="K18" s="206">
        <f t="shared" si="4"/>
        <v>190263</v>
      </c>
      <c r="L18" s="206">
        <f t="shared" si="4"/>
        <v>190264</v>
      </c>
      <c r="M18" s="206">
        <f t="shared" si="4"/>
        <v>188920</v>
      </c>
      <c r="N18" s="206">
        <f t="shared" si="4"/>
        <v>367614</v>
      </c>
      <c r="O18" s="205">
        <f t="shared" si="1"/>
        <v>2281059</v>
      </c>
      <c r="P18" s="20"/>
    </row>
    <row r="19" spans="1:16" ht="14.1" customHeight="1" x14ac:dyDescent="0.25">
      <c r="A19" s="69" t="s">
        <v>21</v>
      </c>
      <c r="B19" s="32" t="s">
        <v>331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207">
        <v>0</v>
      </c>
      <c r="O19" s="205">
        <f t="shared" si="1"/>
        <v>0</v>
      </c>
      <c r="P19" s="20"/>
    </row>
    <row r="20" spans="1:16" ht="14.1" customHeight="1" x14ac:dyDescent="0.25">
      <c r="A20" s="69" t="s">
        <v>22</v>
      </c>
      <c r="B20" s="32" t="s">
        <v>159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207">
        <v>0</v>
      </c>
      <c r="O20" s="205">
        <f t="shared" si="1"/>
        <v>0</v>
      </c>
      <c r="P20" s="20"/>
    </row>
    <row r="21" spans="1:16" ht="14.1" customHeight="1" x14ac:dyDescent="0.25">
      <c r="A21" s="69" t="s">
        <v>23</v>
      </c>
      <c r="B21" s="32" t="s">
        <v>160</v>
      </c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207">
        <v>0</v>
      </c>
      <c r="O21" s="205">
        <f t="shared" si="1"/>
        <v>0</v>
      </c>
      <c r="P21" s="20"/>
    </row>
    <row r="22" spans="1:16" ht="14.1" customHeight="1" x14ac:dyDescent="0.25">
      <c r="A22" s="69"/>
      <c r="B22" s="32" t="s">
        <v>161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207">
        <v>0</v>
      </c>
      <c r="O22" s="205">
        <f t="shared" si="1"/>
        <v>0</v>
      </c>
      <c r="P22" s="20"/>
    </row>
    <row r="23" spans="1:16" ht="14.1" customHeight="1" x14ac:dyDescent="0.25">
      <c r="A23" s="69" t="s">
        <v>24</v>
      </c>
      <c r="B23" s="32" t="s">
        <v>162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207">
        <v>0</v>
      </c>
      <c r="O23" s="205">
        <f t="shared" si="1"/>
        <v>0</v>
      </c>
      <c r="P23" s="20"/>
    </row>
    <row r="24" spans="1:16" ht="14.1" customHeight="1" x14ac:dyDescent="0.25">
      <c r="A24" s="69" t="s">
        <v>25</v>
      </c>
      <c r="B24" s="31" t="s">
        <v>163</v>
      </c>
      <c r="C24" s="70">
        <f>C19+C20+C21+C23</f>
        <v>0</v>
      </c>
      <c r="D24" s="70">
        <f t="shared" ref="D24:N24" si="5">D19+D20+D21+D23</f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0">
        <f t="shared" si="5"/>
        <v>0</v>
      </c>
      <c r="N24" s="70">
        <f t="shared" si="5"/>
        <v>0</v>
      </c>
      <c r="O24" s="205">
        <f t="shared" si="1"/>
        <v>0</v>
      </c>
      <c r="P24" s="20"/>
    </row>
    <row r="25" spans="1:16" ht="14.1" customHeight="1" x14ac:dyDescent="0.25">
      <c r="A25" s="69" t="s">
        <v>26</v>
      </c>
      <c r="B25" s="31" t="s">
        <v>164</v>
      </c>
      <c r="C25" s="70">
        <f>C18+C24</f>
        <v>104526</v>
      </c>
      <c r="D25" s="70">
        <f t="shared" ref="D25:N25" si="6">D18+D24</f>
        <v>104529</v>
      </c>
      <c r="E25" s="70">
        <f t="shared" si="6"/>
        <v>167623</v>
      </c>
      <c r="F25" s="70">
        <f t="shared" si="6"/>
        <v>190270</v>
      </c>
      <c r="G25" s="70">
        <f t="shared" si="6"/>
        <v>190264</v>
      </c>
      <c r="H25" s="70">
        <f t="shared" si="6"/>
        <v>190261</v>
      </c>
      <c r="I25" s="70">
        <f t="shared" si="6"/>
        <v>190264</v>
      </c>
      <c r="J25" s="70">
        <f t="shared" si="6"/>
        <v>206261</v>
      </c>
      <c r="K25" s="70">
        <f t="shared" si="6"/>
        <v>190263</v>
      </c>
      <c r="L25" s="70">
        <f t="shared" si="6"/>
        <v>190264</v>
      </c>
      <c r="M25" s="70">
        <f t="shared" si="6"/>
        <v>188920</v>
      </c>
      <c r="N25" s="70">
        <f t="shared" si="6"/>
        <v>367614</v>
      </c>
      <c r="O25" s="205">
        <f t="shared" si="1"/>
        <v>2281059</v>
      </c>
      <c r="P25" s="20"/>
    </row>
    <row r="26" spans="1:16" ht="14.1" customHeight="1" x14ac:dyDescent="0.25">
      <c r="A26" s="69"/>
      <c r="B26" s="32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207"/>
      <c r="O26" s="70"/>
      <c r="P26" s="20"/>
    </row>
    <row r="27" spans="1:16" ht="14.1" customHeight="1" x14ac:dyDescent="0.25">
      <c r="A27" s="69"/>
      <c r="B27" s="63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207"/>
      <c r="O27" s="70"/>
      <c r="P27" s="20"/>
    </row>
    <row r="28" spans="1:16" ht="14.1" customHeight="1" x14ac:dyDescent="0.25">
      <c r="A28" s="69"/>
      <c r="B28" s="149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6" ht="14.1" customHeight="1" x14ac:dyDescent="0.25">
      <c r="A29" s="69"/>
      <c r="B29" s="14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6" ht="14.1" customHeight="1" x14ac:dyDescent="0.25">
      <c r="A30" s="69"/>
      <c r="B30" s="14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6" ht="14.1" customHeight="1" x14ac:dyDescent="0.25">
      <c r="A31" s="69"/>
      <c r="B31" s="14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1:16" ht="14.1" customHeight="1" x14ac:dyDescent="0.25">
      <c r="A32" s="69"/>
      <c r="B32" s="14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1:15" x14ac:dyDescent="0.25">
      <c r="A33" s="69"/>
      <c r="B33" s="149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x14ac:dyDescent="0.25">
      <c r="A34" s="69"/>
      <c r="B34" s="149"/>
      <c r="C34" s="28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</row>
    <row r="35" spans="1:15" x14ac:dyDescent="0.25">
      <c r="A35" s="69"/>
      <c r="B35" s="149"/>
      <c r="C35" s="28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</row>
    <row r="36" spans="1:15" x14ac:dyDescent="0.25">
      <c r="A36" s="69"/>
      <c r="B36" s="63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x14ac:dyDescent="0.25">
      <c r="A37" s="268"/>
      <c r="B37" s="269"/>
      <c r="C37" s="270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</row>
    <row r="38" spans="1:15" s="276" customFormat="1" x14ac:dyDescent="0.25">
      <c r="A38" s="69"/>
      <c r="B38" s="101"/>
      <c r="C38" s="71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1:15" x14ac:dyDescent="0.25">
      <c r="A39" s="210"/>
      <c r="B39" s="85"/>
      <c r="C39" s="139"/>
      <c r="D39" s="98"/>
      <c r="E39" s="98"/>
      <c r="F39" s="98"/>
      <c r="G39" s="98"/>
      <c r="H39" s="98"/>
      <c r="I39" s="98"/>
      <c r="J39" s="98"/>
      <c r="K39" s="98"/>
      <c r="L39" s="280" t="s">
        <v>207</v>
      </c>
      <c r="M39" s="356"/>
      <c r="N39" s="356"/>
      <c r="O39" s="356"/>
    </row>
    <row r="40" spans="1:15" ht="21" customHeight="1" x14ac:dyDescent="0.25">
      <c r="A40" s="210"/>
      <c r="B40" s="124" t="s">
        <v>361</v>
      </c>
      <c r="C40" s="139"/>
      <c r="D40" s="98"/>
      <c r="E40" s="98"/>
      <c r="F40" s="98"/>
      <c r="G40" s="98"/>
      <c r="H40" s="98"/>
      <c r="I40" s="98"/>
      <c r="J40" s="98"/>
      <c r="K40" s="98"/>
      <c r="L40" s="356"/>
      <c r="M40" s="356"/>
      <c r="N40" s="356"/>
      <c r="O40" s="356"/>
    </row>
    <row r="41" spans="1:15" x14ac:dyDescent="0.25">
      <c r="A41" s="210"/>
      <c r="B41" s="85"/>
      <c r="C41" s="139"/>
      <c r="D41" s="98"/>
      <c r="E41" s="98"/>
      <c r="F41" s="98"/>
      <c r="G41" s="98"/>
      <c r="H41" s="98"/>
      <c r="I41" s="98"/>
      <c r="J41" s="98"/>
      <c r="K41" s="98"/>
      <c r="L41" s="92" t="s">
        <v>356</v>
      </c>
      <c r="M41" s="98"/>
      <c r="N41" s="98"/>
      <c r="O41" s="98"/>
    </row>
    <row r="42" spans="1:15" x14ac:dyDescent="0.25">
      <c r="A42" s="69"/>
      <c r="B42" s="101"/>
      <c r="C42" s="296"/>
      <c r="D42" s="31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5" x14ac:dyDescent="0.25">
      <c r="A43" s="69"/>
      <c r="B43" s="274" t="s">
        <v>334</v>
      </c>
      <c r="C43" s="353" t="s">
        <v>172</v>
      </c>
      <c r="D43" s="354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</row>
    <row r="44" spans="1:15" x14ac:dyDescent="0.25">
      <c r="A44" s="83" t="s">
        <v>357</v>
      </c>
      <c r="B44" s="273" t="s">
        <v>335</v>
      </c>
      <c r="C44" s="349">
        <v>10000</v>
      </c>
      <c r="D44" s="350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</row>
    <row r="45" spans="1:15" x14ac:dyDescent="0.25">
      <c r="A45" s="83" t="s">
        <v>358</v>
      </c>
      <c r="B45" s="273" t="s">
        <v>336</v>
      </c>
      <c r="C45" s="349">
        <v>1000</v>
      </c>
      <c r="D45" s="350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</row>
    <row r="46" spans="1:15" x14ac:dyDescent="0.25">
      <c r="A46" s="275">
        <v>3</v>
      </c>
      <c r="B46" s="273" t="s">
        <v>337</v>
      </c>
      <c r="C46" s="349">
        <v>8640</v>
      </c>
      <c r="D46" s="35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275">
        <v>4</v>
      </c>
      <c r="B47" s="273" t="s">
        <v>338</v>
      </c>
      <c r="C47" s="349">
        <v>200000</v>
      </c>
      <c r="D47" s="35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275">
        <v>5</v>
      </c>
      <c r="B48" s="273" t="s">
        <v>339</v>
      </c>
      <c r="C48" s="349">
        <v>2000</v>
      </c>
      <c r="D48" s="35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275">
        <v>6</v>
      </c>
      <c r="B49" s="273" t="s">
        <v>340</v>
      </c>
      <c r="C49" s="349">
        <v>5720</v>
      </c>
      <c r="D49" s="35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275">
        <v>7</v>
      </c>
      <c r="B50" s="273" t="s">
        <v>341</v>
      </c>
      <c r="C50" s="349">
        <v>8335</v>
      </c>
      <c r="D50" s="35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275">
        <v>8</v>
      </c>
      <c r="B51" s="273" t="s">
        <v>342</v>
      </c>
      <c r="C51" s="349">
        <v>760</v>
      </c>
      <c r="D51" s="35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275">
        <v>9</v>
      </c>
      <c r="B52" s="273" t="s">
        <v>343</v>
      </c>
      <c r="C52" s="349">
        <v>16000</v>
      </c>
      <c r="D52" s="35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275">
        <v>10</v>
      </c>
      <c r="B53" s="273" t="s">
        <v>344</v>
      </c>
      <c r="C53" s="349">
        <v>6000</v>
      </c>
      <c r="D53" s="35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23.25" x14ac:dyDescent="0.25">
      <c r="A54" s="275">
        <v>11</v>
      </c>
      <c r="B54" s="209" t="s">
        <v>359</v>
      </c>
      <c r="C54" s="349">
        <v>72000</v>
      </c>
      <c r="D54" s="35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275">
        <v>12</v>
      </c>
      <c r="B55" s="273" t="s">
        <v>345</v>
      </c>
      <c r="C55" s="349">
        <v>13396</v>
      </c>
      <c r="D55" s="35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275">
        <v>13</v>
      </c>
      <c r="B56" s="273" t="s">
        <v>346</v>
      </c>
      <c r="C56" s="349">
        <v>7090</v>
      </c>
      <c r="D56" s="35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275">
        <v>14</v>
      </c>
      <c r="B57" s="273" t="s">
        <v>347</v>
      </c>
      <c r="C57" s="349">
        <v>92421</v>
      </c>
      <c r="D57" s="35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275">
        <v>15</v>
      </c>
      <c r="B58" s="273" t="s">
        <v>348</v>
      </c>
      <c r="C58" s="349">
        <v>2785</v>
      </c>
      <c r="D58" s="35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275">
        <v>16</v>
      </c>
      <c r="B59" s="273" t="s">
        <v>349</v>
      </c>
      <c r="C59" s="349">
        <v>2388</v>
      </c>
      <c r="D59" s="35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275">
        <v>17</v>
      </c>
      <c r="B60" s="273" t="s">
        <v>350</v>
      </c>
      <c r="C60" s="349">
        <v>3500</v>
      </c>
      <c r="D60" s="350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275">
        <v>18</v>
      </c>
      <c r="B61" s="273" t="s">
        <v>351</v>
      </c>
      <c r="C61" s="349">
        <v>380</v>
      </c>
      <c r="D61" s="350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275">
        <v>19</v>
      </c>
      <c r="B62" s="273" t="s">
        <v>352</v>
      </c>
      <c r="C62" s="349">
        <v>5000</v>
      </c>
      <c r="D62" s="35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275">
        <v>20</v>
      </c>
      <c r="B63" s="273" t="s">
        <v>353</v>
      </c>
      <c r="C63" s="349">
        <v>5370</v>
      </c>
      <c r="D63" s="350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275">
        <v>21</v>
      </c>
      <c r="B64" s="273" t="s">
        <v>354</v>
      </c>
      <c r="C64" s="349">
        <v>1000</v>
      </c>
      <c r="D64" s="350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275">
        <v>22</v>
      </c>
      <c r="B65" s="273" t="s">
        <v>360</v>
      </c>
      <c r="C65" s="349">
        <v>5000</v>
      </c>
      <c r="D65" s="350"/>
      <c r="E65" s="190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52"/>
      <c r="C66" s="351">
        <f>SUM(C44:C65)</f>
        <v>468785</v>
      </c>
      <c r="D66" s="35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52"/>
      <c r="C67" s="348"/>
      <c r="D67" s="310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348"/>
      <c r="D68" s="31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348"/>
      <c r="D69" s="310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348"/>
      <c r="D70" s="310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348"/>
      <c r="D71" s="310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348"/>
      <c r="D72" s="310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348"/>
      <c r="D73" s="310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348"/>
      <c r="D74" s="310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</sheetData>
  <mergeCells count="38">
    <mergeCell ref="A1:G1"/>
    <mergeCell ref="A2:G2"/>
    <mergeCell ref="L1:O2"/>
    <mergeCell ref="N3:O3"/>
    <mergeCell ref="L39:O4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72:D72"/>
    <mergeCell ref="C73:D73"/>
    <mergeCell ref="C74:D74"/>
    <mergeCell ref="C67:D67"/>
    <mergeCell ref="C68:D68"/>
    <mergeCell ref="C69:D69"/>
    <mergeCell ref="C70:D70"/>
    <mergeCell ref="C71:D71"/>
  </mergeCells>
  <phoneticPr fontId="3" type="noConversion"/>
  <pageMargins left="0.51181102362204722" right="0.45833333333333331" top="0.4" bottom="0.38" header="0.31496062992125984" footer="0.31496062992125984"/>
  <pageSetup paperSize="9" orientation="landscape" r:id="rId1"/>
  <headerFooter>
    <oddFooter xml:space="preserve">&amp;R&amp;P/&amp;N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WhiteSpace="0" view="pageLayout" topLeftCell="A22" workbookViewId="0">
      <selection activeCell="C47" sqref="C47"/>
    </sheetView>
  </sheetViews>
  <sheetFormatPr defaultRowHeight="15" x14ac:dyDescent="0.25"/>
  <cols>
    <col min="1" max="1" width="5.28515625" style="3" customWidth="1"/>
    <col min="2" max="2" width="46.140625" style="2" customWidth="1"/>
    <col min="3" max="4" width="11.7109375" customWidth="1"/>
    <col min="5" max="5" width="8.7109375" customWidth="1"/>
    <col min="6" max="6" width="12.7109375" customWidth="1"/>
    <col min="7" max="7" width="28.5703125" customWidth="1"/>
  </cols>
  <sheetData>
    <row r="1" spans="1:7" ht="15" customHeight="1" x14ac:dyDescent="0.25">
      <c r="A1" s="277" t="s">
        <v>166</v>
      </c>
      <c r="B1" s="278"/>
      <c r="C1" s="278"/>
      <c r="D1" s="280" t="s">
        <v>168</v>
      </c>
      <c r="E1" s="280"/>
      <c r="F1" s="281"/>
    </row>
    <row r="2" spans="1:7" ht="15" customHeight="1" x14ac:dyDescent="0.25">
      <c r="A2" s="277" t="s">
        <v>167</v>
      </c>
      <c r="B2" s="279"/>
      <c r="C2" s="279"/>
      <c r="D2" s="281"/>
      <c r="E2" s="281"/>
      <c r="F2" s="281"/>
    </row>
    <row r="3" spans="1:7" ht="23.25" customHeight="1" x14ac:dyDescent="0.25">
      <c r="A3" s="148"/>
      <c r="B3" s="194" t="s">
        <v>52</v>
      </c>
      <c r="C3" s="195"/>
      <c r="D3" s="100"/>
      <c r="E3" s="100"/>
      <c r="F3" s="100" t="s">
        <v>39</v>
      </c>
    </row>
    <row r="4" spans="1:7" ht="12.75" customHeight="1" x14ac:dyDescent="0.25">
      <c r="A4" s="24" t="s">
        <v>37</v>
      </c>
      <c r="B4" s="25" t="s">
        <v>38</v>
      </c>
      <c r="C4" s="149" t="s">
        <v>45</v>
      </c>
      <c r="D4" s="101" t="s">
        <v>53</v>
      </c>
      <c r="E4" s="101" t="s">
        <v>46</v>
      </c>
      <c r="F4" s="147" t="s">
        <v>44</v>
      </c>
    </row>
    <row r="5" spans="1:7" ht="12.75" customHeight="1" x14ac:dyDescent="0.25">
      <c r="A5" s="69" t="s">
        <v>18</v>
      </c>
      <c r="B5" s="32" t="s">
        <v>119</v>
      </c>
      <c r="C5" s="28">
        <v>486449</v>
      </c>
      <c r="D5" s="28">
        <v>0</v>
      </c>
      <c r="E5" s="28">
        <v>0</v>
      </c>
      <c r="F5" s="28">
        <f>C5+D5+E5</f>
        <v>486449</v>
      </c>
    </row>
    <row r="6" spans="1:7" ht="12.75" customHeight="1" x14ac:dyDescent="0.25">
      <c r="A6" s="69" t="s">
        <v>19</v>
      </c>
      <c r="B6" s="32" t="s">
        <v>264</v>
      </c>
      <c r="C6" s="103">
        <v>28758</v>
      </c>
      <c r="D6" s="103">
        <v>0</v>
      </c>
      <c r="E6" s="103">
        <v>0</v>
      </c>
      <c r="F6" s="28">
        <f t="shared" ref="F6:F31" si="0">C6+D6+E6</f>
        <v>28758</v>
      </c>
    </row>
    <row r="7" spans="1:7" ht="12.75" customHeight="1" x14ac:dyDescent="0.25">
      <c r="A7" s="69" t="s">
        <v>78</v>
      </c>
      <c r="B7" s="32" t="s">
        <v>121</v>
      </c>
      <c r="C7" s="103">
        <v>28758</v>
      </c>
      <c r="D7" s="103">
        <f t="shared" ref="D7:E7" si="1">D8+D9+D10</f>
        <v>0</v>
      </c>
      <c r="E7" s="103">
        <f t="shared" si="1"/>
        <v>0</v>
      </c>
      <c r="F7" s="28">
        <f t="shared" si="0"/>
        <v>28758</v>
      </c>
    </row>
    <row r="8" spans="1:7" ht="12.75" customHeight="1" x14ac:dyDescent="0.25">
      <c r="A8" s="69" t="s">
        <v>122</v>
      </c>
      <c r="B8" s="32" t="s">
        <v>259</v>
      </c>
      <c r="C8" s="103">
        <v>28758</v>
      </c>
      <c r="D8" s="103">
        <v>0</v>
      </c>
      <c r="E8" s="103">
        <v>0</v>
      </c>
      <c r="F8" s="28">
        <f t="shared" si="0"/>
        <v>28758</v>
      </c>
    </row>
    <row r="9" spans="1:7" ht="12.75" customHeight="1" x14ac:dyDescent="0.25">
      <c r="A9" s="69" t="s">
        <v>123</v>
      </c>
      <c r="B9" s="32" t="s">
        <v>126</v>
      </c>
      <c r="C9" s="103">
        <v>0</v>
      </c>
      <c r="D9" s="103">
        <v>0</v>
      </c>
      <c r="E9" s="103">
        <v>0</v>
      </c>
      <c r="F9" s="28">
        <f t="shared" si="0"/>
        <v>0</v>
      </c>
      <c r="G9" s="73"/>
    </row>
    <row r="10" spans="1:7" ht="12.75" customHeight="1" x14ac:dyDescent="0.25">
      <c r="A10" s="69" t="s">
        <v>124</v>
      </c>
      <c r="B10" s="32" t="s">
        <v>127</v>
      </c>
      <c r="C10" s="103">
        <v>0</v>
      </c>
      <c r="D10" s="103">
        <v>0</v>
      </c>
      <c r="E10" s="103">
        <v>0</v>
      </c>
      <c r="F10" s="28">
        <f t="shared" si="0"/>
        <v>0</v>
      </c>
      <c r="G10" s="73"/>
    </row>
    <row r="11" spans="1:7" ht="12.75" customHeight="1" x14ac:dyDescent="0.25">
      <c r="A11" s="69" t="s">
        <v>20</v>
      </c>
      <c r="B11" s="32" t="s">
        <v>128</v>
      </c>
      <c r="C11" s="103">
        <v>0</v>
      </c>
      <c r="D11" s="103">
        <v>0</v>
      </c>
      <c r="E11" s="103">
        <v>0</v>
      </c>
      <c r="F11" s="28">
        <f t="shared" si="0"/>
        <v>0</v>
      </c>
      <c r="G11" s="73"/>
    </row>
    <row r="12" spans="1:7" ht="12.75" customHeight="1" x14ac:dyDescent="0.25">
      <c r="A12" s="69" t="s">
        <v>21</v>
      </c>
      <c r="B12" s="32" t="s">
        <v>129</v>
      </c>
      <c r="C12" s="103">
        <v>756300</v>
      </c>
      <c r="D12" s="103">
        <v>0</v>
      </c>
      <c r="E12" s="103">
        <v>0</v>
      </c>
      <c r="F12" s="28">
        <f t="shared" si="0"/>
        <v>756300</v>
      </c>
      <c r="G12" s="73"/>
    </row>
    <row r="13" spans="1:7" ht="12.75" customHeight="1" x14ac:dyDescent="0.25">
      <c r="A13" s="69"/>
      <c r="B13" s="32" t="s">
        <v>47</v>
      </c>
      <c r="C13" s="103">
        <v>228000</v>
      </c>
      <c r="D13" s="103">
        <v>0</v>
      </c>
      <c r="E13" s="103">
        <v>0</v>
      </c>
      <c r="F13" s="28">
        <f t="shared" si="0"/>
        <v>228000</v>
      </c>
      <c r="G13" s="73"/>
    </row>
    <row r="14" spans="1:7" ht="12.75" customHeight="1" x14ac:dyDescent="0.25">
      <c r="A14" s="69"/>
      <c r="B14" s="32" t="s">
        <v>48</v>
      </c>
      <c r="C14" s="103">
        <v>50000</v>
      </c>
      <c r="D14" s="103">
        <v>0</v>
      </c>
      <c r="E14" s="103">
        <v>0</v>
      </c>
      <c r="F14" s="28">
        <f t="shared" si="0"/>
        <v>50000</v>
      </c>
      <c r="G14" s="73"/>
    </row>
    <row r="15" spans="1:7" ht="12.75" customHeight="1" x14ac:dyDescent="0.25">
      <c r="A15" s="69"/>
      <c r="B15" s="32" t="s">
        <v>49</v>
      </c>
      <c r="C15" s="103">
        <v>430000</v>
      </c>
      <c r="D15" s="103">
        <v>0</v>
      </c>
      <c r="E15" s="103">
        <v>0</v>
      </c>
      <c r="F15" s="28">
        <f t="shared" si="0"/>
        <v>430000</v>
      </c>
      <c r="G15" s="73"/>
    </row>
    <row r="16" spans="1:7" ht="12.75" customHeight="1" x14ac:dyDescent="0.25">
      <c r="A16" s="69"/>
      <c r="B16" s="32" t="s">
        <v>96</v>
      </c>
      <c r="C16" s="103">
        <v>1300</v>
      </c>
      <c r="D16" s="103">
        <v>0</v>
      </c>
      <c r="E16" s="103">
        <v>0</v>
      </c>
      <c r="F16" s="28">
        <f t="shared" si="0"/>
        <v>1300</v>
      </c>
      <c r="G16" s="73"/>
    </row>
    <row r="17" spans="1:7" ht="12.75" customHeight="1" x14ac:dyDescent="0.25">
      <c r="A17" s="69"/>
      <c r="B17" s="32" t="s">
        <v>50</v>
      </c>
      <c r="C17" s="103">
        <v>42000</v>
      </c>
      <c r="D17" s="103">
        <v>0</v>
      </c>
      <c r="E17" s="103">
        <v>0</v>
      </c>
      <c r="F17" s="28">
        <f t="shared" si="0"/>
        <v>42000</v>
      </c>
      <c r="G17" s="73"/>
    </row>
    <row r="18" spans="1:7" ht="12.75" customHeight="1" x14ac:dyDescent="0.25">
      <c r="A18" s="69" t="s">
        <v>22</v>
      </c>
      <c r="B18" s="32" t="s">
        <v>130</v>
      </c>
      <c r="C18" s="103">
        <v>225932</v>
      </c>
      <c r="D18" s="103">
        <v>0</v>
      </c>
      <c r="E18" s="103">
        <v>0</v>
      </c>
      <c r="F18" s="28">
        <f t="shared" si="0"/>
        <v>225932</v>
      </c>
      <c r="G18" s="73"/>
    </row>
    <row r="19" spans="1:7" ht="12.75" customHeight="1" x14ac:dyDescent="0.25">
      <c r="A19" s="69" t="s">
        <v>23</v>
      </c>
      <c r="B19" s="32" t="s">
        <v>131</v>
      </c>
      <c r="C19" s="103">
        <v>267716</v>
      </c>
      <c r="D19" s="103">
        <v>0</v>
      </c>
      <c r="E19" s="103">
        <v>0</v>
      </c>
      <c r="F19" s="28">
        <f t="shared" si="0"/>
        <v>267716</v>
      </c>
      <c r="G19" s="73"/>
    </row>
    <row r="20" spans="1:7" ht="12.75" customHeight="1" x14ac:dyDescent="0.25">
      <c r="A20" s="69" t="s">
        <v>24</v>
      </c>
      <c r="B20" s="32" t="s">
        <v>132</v>
      </c>
      <c r="C20" s="103">
        <v>0</v>
      </c>
      <c r="D20" s="103">
        <v>0</v>
      </c>
      <c r="E20" s="103">
        <v>0</v>
      </c>
      <c r="F20" s="28">
        <f t="shared" si="0"/>
        <v>0</v>
      </c>
      <c r="G20" s="73"/>
    </row>
    <row r="21" spans="1:7" ht="12.75" customHeight="1" x14ac:dyDescent="0.25">
      <c r="A21" s="69" t="s">
        <v>25</v>
      </c>
      <c r="B21" s="32" t="s">
        <v>133</v>
      </c>
      <c r="C21" s="103">
        <v>0</v>
      </c>
      <c r="D21" s="103">
        <v>0</v>
      </c>
      <c r="E21" s="103">
        <v>0</v>
      </c>
      <c r="F21" s="28">
        <f t="shared" si="0"/>
        <v>0</v>
      </c>
      <c r="G21" s="73"/>
    </row>
    <row r="22" spans="1:7" ht="12.75" customHeight="1" x14ac:dyDescent="0.25">
      <c r="A22" s="202" t="s">
        <v>26</v>
      </c>
      <c r="B22" s="31" t="s">
        <v>134</v>
      </c>
      <c r="C22" s="103">
        <f>C5+C6+C11+C12+C18+C19+C20+C21</f>
        <v>1765155</v>
      </c>
      <c r="D22" s="103">
        <f t="shared" ref="D22:E22" si="2">D5+D6+D11+D12+D18+D19+D20+D21</f>
        <v>0</v>
      </c>
      <c r="E22" s="103">
        <f t="shared" si="2"/>
        <v>0</v>
      </c>
      <c r="F22" s="28">
        <f t="shared" si="0"/>
        <v>1765155</v>
      </c>
      <c r="G22" s="73"/>
    </row>
    <row r="23" spans="1:7" ht="12.75" customHeight="1" x14ac:dyDescent="0.25">
      <c r="A23" s="69" t="s">
        <v>27</v>
      </c>
      <c r="B23" s="32" t="s">
        <v>135</v>
      </c>
      <c r="C23" s="103">
        <v>0</v>
      </c>
      <c r="D23" s="103">
        <v>0</v>
      </c>
      <c r="E23" s="103">
        <v>0</v>
      </c>
      <c r="F23" s="28">
        <f t="shared" si="0"/>
        <v>0</v>
      </c>
      <c r="G23" s="73"/>
    </row>
    <row r="24" spans="1:7" ht="12.75" customHeight="1" x14ac:dyDescent="0.25">
      <c r="A24" s="69" t="s">
        <v>28</v>
      </c>
      <c r="B24" s="32" t="s">
        <v>136</v>
      </c>
      <c r="C24" s="103">
        <v>0</v>
      </c>
      <c r="D24" s="103">
        <v>0</v>
      </c>
      <c r="E24" s="103">
        <v>0</v>
      </c>
      <c r="F24" s="28">
        <f t="shared" si="0"/>
        <v>0</v>
      </c>
      <c r="G24" s="73"/>
    </row>
    <row r="25" spans="1:7" ht="12.75" customHeight="1" x14ac:dyDescent="0.25">
      <c r="A25" s="69" t="s">
        <v>29</v>
      </c>
      <c r="B25" s="32" t="s">
        <v>260</v>
      </c>
      <c r="C25" s="103">
        <v>450888</v>
      </c>
      <c r="D25" s="103">
        <v>0</v>
      </c>
      <c r="E25" s="103">
        <v>0</v>
      </c>
      <c r="F25" s="28">
        <f t="shared" si="0"/>
        <v>450888</v>
      </c>
      <c r="G25" s="73"/>
    </row>
    <row r="26" spans="1:7" ht="12.75" customHeight="1" x14ac:dyDescent="0.25">
      <c r="A26" s="69" t="s">
        <v>30</v>
      </c>
      <c r="B26" s="32" t="s">
        <v>138</v>
      </c>
      <c r="C26" s="103">
        <v>0</v>
      </c>
      <c r="D26" s="103">
        <v>0</v>
      </c>
      <c r="E26" s="103">
        <v>0</v>
      </c>
      <c r="F26" s="28">
        <f t="shared" si="0"/>
        <v>0</v>
      </c>
      <c r="G26" s="73"/>
    </row>
    <row r="27" spans="1:7" ht="12.75" customHeight="1" x14ac:dyDescent="0.25">
      <c r="A27" s="69"/>
      <c r="B27" s="32" t="s">
        <v>139</v>
      </c>
      <c r="C27" s="103">
        <v>0</v>
      </c>
      <c r="D27" s="103">
        <v>0</v>
      </c>
      <c r="E27" s="103">
        <v>0</v>
      </c>
      <c r="F27" s="28">
        <f t="shared" si="0"/>
        <v>0</v>
      </c>
      <c r="G27" s="73"/>
    </row>
    <row r="28" spans="1:7" ht="12.75" customHeight="1" x14ac:dyDescent="0.25">
      <c r="A28" s="69" t="s">
        <v>31</v>
      </c>
      <c r="B28" s="32" t="s">
        <v>140</v>
      </c>
      <c r="C28" s="103">
        <v>0</v>
      </c>
      <c r="D28" s="103">
        <v>0</v>
      </c>
      <c r="E28" s="103">
        <v>0</v>
      </c>
      <c r="F28" s="28">
        <f t="shared" si="0"/>
        <v>0</v>
      </c>
      <c r="G28" s="73"/>
    </row>
    <row r="29" spans="1:7" ht="12.75" customHeight="1" x14ac:dyDescent="0.25">
      <c r="A29" s="69" t="s">
        <v>32</v>
      </c>
      <c r="B29" s="32" t="s">
        <v>141</v>
      </c>
      <c r="C29" s="103">
        <v>0</v>
      </c>
      <c r="D29" s="103">
        <v>0</v>
      </c>
      <c r="E29" s="103">
        <v>0</v>
      </c>
      <c r="F29" s="28">
        <f t="shared" si="0"/>
        <v>0</v>
      </c>
      <c r="G29" s="73"/>
    </row>
    <row r="30" spans="1:7" ht="12.75" customHeight="1" x14ac:dyDescent="0.25">
      <c r="A30" s="69" t="s">
        <v>33</v>
      </c>
      <c r="B30" s="31" t="s">
        <v>142</v>
      </c>
      <c r="C30" s="103">
        <f>C23+C24+C25+C26+C28+C29</f>
        <v>450888</v>
      </c>
      <c r="D30" s="103">
        <f t="shared" ref="D30:E30" si="3">D23+D24+D25+D26+D28+D29</f>
        <v>0</v>
      </c>
      <c r="E30" s="103">
        <f t="shared" si="3"/>
        <v>0</v>
      </c>
      <c r="F30" s="28">
        <f t="shared" si="0"/>
        <v>450888</v>
      </c>
      <c r="G30" s="73"/>
    </row>
    <row r="31" spans="1:7" ht="12.75" customHeight="1" x14ac:dyDescent="0.25">
      <c r="A31" s="69" t="s">
        <v>34</v>
      </c>
      <c r="B31" s="31" t="s">
        <v>143</v>
      </c>
      <c r="C31" s="103">
        <f>C22+C30</f>
        <v>2216043</v>
      </c>
      <c r="D31" s="103">
        <f t="shared" ref="D31:E31" si="4">D22+D30</f>
        <v>0</v>
      </c>
      <c r="E31" s="103">
        <f t="shared" si="4"/>
        <v>0</v>
      </c>
      <c r="F31" s="28">
        <f t="shared" si="0"/>
        <v>2216043</v>
      </c>
      <c r="G31" s="73"/>
    </row>
    <row r="32" spans="1:7" ht="12.75" customHeight="1" x14ac:dyDescent="0.25">
      <c r="A32" s="69"/>
      <c r="B32" s="32"/>
      <c r="C32" s="103"/>
      <c r="D32" s="103"/>
      <c r="E32" s="103"/>
      <c r="F32" s="28"/>
      <c r="G32" s="73"/>
    </row>
    <row r="33" spans="1:8" ht="12.75" customHeight="1" x14ac:dyDescent="0.25">
      <c r="A33" s="69"/>
      <c r="B33" s="31"/>
      <c r="C33" s="28"/>
      <c r="D33" s="28"/>
      <c r="E33" s="28"/>
      <c r="F33" s="28"/>
      <c r="G33" s="73"/>
    </row>
    <row r="34" spans="1:8" ht="12.75" customHeight="1" x14ac:dyDescent="0.25">
      <c r="A34" s="147"/>
      <c r="B34" s="36"/>
      <c r="C34" s="28"/>
      <c r="D34" s="28"/>
      <c r="E34" s="103"/>
      <c r="F34" s="28"/>
      <c r="G34" s="73"/>
    </row>
    <row r="35" spans="1:8" ht="28.5" customHeight="1" x14ac:dyDescent="0.25">
      <c r="B35" s="96" t="s">
        <v>12</v>
      </c>
      <c r="C35" s="97"/>
      <c r="F35" s="100" t="s">
        <v>39</v>
      </c>
    </row>
    <row r="36" spans="1:8" ht="12.75" customHeight="1" x14ac:dyDescent="0.25">
      <c r="A36" s="188" t="s">
        <v>18</v>
      </c>
      <c r="B36" s="204" t="s">
        <v>145</v>
      </c>
      <c r="C36" s="205">
        <f>C37+C38+C39+C40+C41+C44</f>
        <v>1057949</v>
      </c>
      <c r="D36" s="205">
        <f t="shared" ref="D36:E36" si="5">D37+D38+D39+D40+D41+D44</f>
        <v>25050</v>
      </c>
      <c r="E36" s="205">
        <f t="shared" si="5"/>
        <v>0</v>
      </c>
      <c r="F36" s="234">
        <f>C36+D36+E36</f>
        <v>1082999</v>
      </c>
      <c r="G36" s="73"/>
      <c r="H36" s="73"/>
    </row>
    <row r="37" spans="1:8" ht="12.75" customHeight="1" x14ac:dyDescent="0.25">
      <c r="A37" s="69" t="s">
        <v>84</v>
      </c>
      <c r="B37" s="32" t="s">
        <v>13</v>
      </c>
      <c r="C37" s="70">
        <v>66033</v>
      </c>
      <c r="D37" s="70">
        <v>0</v>
      </c>
      <c r="E37" s="70">
        <v>0</v>
      </c>
      <c r="F37" s="234">
        <f t="shared" ref="F37:F56" si="6">C37+D37+E37</f>
        <v>66033</v>
      </c>
    </row>
    <row r="38" spans="1:8" ht="12.75" customHeight="1" x14ac:dyDescent="0.25">
      <c r="A38" s="69" t="s">
        <v>85</v>
      </c>
      <c r="B38" s="32" t="s">
        <v>149</v>
      </c>
      <c r="C38" s="70">
        <v>17259</v>
      </c>
      <c r="D38" s="70">
        <v>0</v>
      </c>
      <c r="E38" s="70">
        <v>0</v>
      </c>
      <c r="F38" s="234">
        <f t="shared" si="6"/>
        <v>17259</v>
      </c>
      <c r="G38" s="84"/>
    </row>
    <row r="39" spans="1:8" ht="12.75" customHeight="1" x14ac:dyDescent="0.25">
      <c r="A39" s="69" t="s">
        <v>86</v>
      </c>
      <c r="B39" s="32" t="s">
        <v>150</v>
      </c>
      <c r="C39" s="70">
        <v>477167</v>
      </c>
      <c r="D39" s="70">
        <v>0</v>
      </c>
      <c r="E39" s="70">
        <v>0</v>
      </c>
      <c r="F39" s="234">
        <f t="shared" si="6"/>
        <v>477167</v>
      </c>
    </row>
    <row r="40" spans="1:8" ht="12.75" customHeight="1" x14ac:dyDescent="0.25">
      <c r="A40" s="69" t="s">
        <v>87</v>
      </c>
      <c r="B40" s="32" t="s">
        <v>151</v>
      </c>
      <c r="C40" s="70">
        <v>2110</v>
      </c>
      <c r="D40" s="70">
        <v>21850</v>
      </c>
      <c r="E40" s="70">
        <v>0</v>
      </c>
      <c r="F40" s="234">
        <f t="shared" si="6"/>
        <v>23960</v>
      </c>
    </row>
    <row r="41" spans="1:8" ht="12.75" customHeight="1" x14ac:dyDescent="0.25">
      <c r="A41" s="69" t="s">
        <v>88</v>
      </c>
      <c r="B41" s="32" t="s">
        <v>152</v>
      </c>
      <c r="C41" s="70">
        <f>C42+C43</f>
        <v>296612</v>
      </c>
      <c r="D41" s="70">
        <f t="shared" ref="D41:E41" si="7">D42+D43</f>
        <v>3200</v>
      </c>
      <c r="E41" s="70">
        <f t="shared" si="7"/>
        <v>0</v>
      </c>
      <c r="F41" s="234">
        <f t="shared" si="6"/>
        <v>299812</v>
      </c>
    </row>
    <row r="42" spans="1:8" ht="12.75" customHeight="1" x14ac:dyDescent="0.25">
      <c r="A42" s="203" t="s">
        <v>146</v>
      </c>
      <c r="B42" s="32" t="s">
        <v>153</v>
      </c>
      <c r="C42" s="70">
        <v>181716</v>
      </c>
      <c r="D42" s="70">
        <v>3200</v>
      </c>
      <c r="E42" s="70">
        <v>0</v>
      </c>
      <c r="F42" s="234">
        <f t="shared" si="6"/>
        <v>184916</v>
      </c>
      <c r="G42" s="73"/>
    </row>
    <row r="43" spans="1:8" ht="12.75" customHeight="1" x14ac:dyDescent="0.25">
      <c r="A43" s="203" t="s">
        <v>147</v>
      </c>
      <c r="B43" s="32" t="s">
        <v>154</v>
      </c>
      <c r="C43" s="70">
        <v>114896</v>
      </c>
      <c r="D43" s="70">
        <v>0</v>
      </c>
      <c r="E43" s="70">
        <v>0</v>
      </c>
      <c r="F43" s="234">
        <f t="shared" si="6"/>
        <v>114896</v>
      </c>
    </row>
    <row r="44" spans="1:8" ht="12.75" customHeight="1" x14ac:dyDescent="0.25">
      <c r="A44" s="203" t="s">
        <v>148</v>
      </c>
      <c r="B44" s="32" t="s">
        <v>15</v>
      </c>
      <c r="C44" s="70">
        <v>198768</v>
      </c>
      <c r="D44" s="70">
        <v>0</v>
      </c>
      <c r="E44" s="70">
        <v>0</v>
      </c>
      <c r="F44" s="234">
        <f t="shared" si="6"/>
        <v>198768</v>
      </c>
    </row>
    <row r="45" spans="1:8" ht="12.75" customHeight="1" x14ac:dyDescent="0.25">
      <c r="A45" s="203" t="s">
        <v>19</v>
      </c>
      <c r="B45" s="32" t="s">
        <v>155</v>
      </c>
      <c r="C45" s="70">
        <f>C46+C47+C48</f>
        <v>467785</v>
      </c>
      <c r="D45" s="70">
        <f t="shared" ref="D45:E45" si="8">D46+D47+D48</f>
        <v>0</v>
      </c>
      <c r="E45" s="70">
        <f t="shared" si="8"/>
        <v>0</v>
      </c>
      <c r="F45" s="234">
        <f t="shared" si="6"/>
        <v>467785</v>
      </c>
    </row>
    <row r="46" spans="1:8" ht="12.75" customHeight="1" x14ac:dyDescent="0.25">
      <c r="A46" s="203" t="s">
        <v>78</v>
      </c>
      <c r="B46" s="32" t="s">
        <v>16</v>
      </c>
      <c r="C46" s="70">
        <v>467785</v>
      </c>
      <c r="D46" s="70">
        <v>0</v>
      </c>
      <c r="E46" s="70">
        <v>0</v>
      </c>
      <c r="F46" s="234">
        <f t="shared" si="6"/>
        <v>467785</v>
      </c>
    </row>
    <row r="47" spans="1:8" ht="12.75" customHeight="1" x14ac:dyDescent="0.25">
      <c r="A47" s="203" t="s">
        <v>79</v>
      </c>
      <c r="B47" s="32" t="s">
        <v>17</v>
      </c>
      <c r="C47" s="103">
        <v>0</v>
      </c>
      <c r="D47" s="70">
        <v>0</v>
      </c>
      <c r="E47" s="70">
        <v>0</v>
      </c>
      <c r="F47" s="234">
        <f t="shared" si="6"/>
        <v>0</v>
      </c>
      <c r="G47" s="84"/>
    </row>
    <row r="48" spans="1:8" ht="12.75" customHeight="1" x14ac:dyDescent="0.25">
      <c r="A48" s="203" t="s">
        <v>89</v>
      </c>
      <c r="B48" s="32" t="s">
        <v>156</v>
      </c>
      <c r="C48" s="70">
        <v>0</v>
      </c>
      <c r="D48" s="70">
        <v>0</v>
      </c>
      <c r="E48" s="70">
        <v>0</v>
      </c>
      <c r="F48" s="234">
        <f t="shared" si="6"/>
        <v>0</v>
      </c>
    </row>
    <row r="49" spans="1:7" ht="12.75" customHeight="1" x14ac:dyDescent="0.25">
      <c r="A49" s="203" t="s">
        <v>20</v>
      </c>
      <c r="B49" s="31" t="s">
        <v>157</v>
      </c>
      <c r="C49" s="206">
        <f>C36+C45</f>
        <v>1525734</v>
      </c>
      <c r="D49" s="206">
        <f t="shared" ref="D49:E49" si="9">D36+D45</f>
        <v>25050</v>
      </c>
      <c r="E49" s="206">
        <f t="shared" si="9"/>
        <v>0</v>
      </c>
      <c r="F49" s="234">
        <f t="shared" si="6"/>
        <v>1550784</v>
      </c>
    </row>
    <row r="50" spans="1:7" ht="12.75" customHeight="1" x14ac:dyDescent="0.25">
      <c r="A50" s="69" t="s">
        <v>21</v>
      </c>
      <c r="B50" s="32" t="s">
        <v>158</v>
      </c>
      <c r="C50" s="70">
        <v>0</v>
      </c>
      <c r="D50" s="70">
        <v>0</v>
      </c>
      <c r="E50" s="70">
        <v>0</v>
      </c>
      <c r="F50" s="234">
        <f t="shared" si="6"/>
        <v>0</v>
      </c>
      <c r="G50" s="73"/>
    </row>
    <row r="51" spans="1:7" ht="12.75" customHeight="1" x14ac:dyDescent="0.25">
      <c r="A51" s="69" t="s">
        <v>22</v>
      </c>
      <c r="B51" s="32" t="s">
        <v>159</v>
      </c>
      <c r="C51" s="70">
        <v>0</v>
      </c>
      <c r="D51" s="70">
        <v>0</v>
      </c>
      <c r="E51" s="70">
        <v>0</v>
      </c>
      <c r="F51" s="234">
        <f t="shared" si="6"/>
        <v>0</v>
      </c>
      <c r="G51" s="73"/>
    </row>
    <row r="52" spans="1:7" ht="12.75" customHeight="1" x14ac:dyDescent="0.25">
      <c r="A52" s="69" t="s">
        <v>23</v>
      </c>
      <c r="B52" s="32" t="s">
        <v>160</v>
      </c>
      <c r="C52" s="70">
        <v>665259</v>
      </c>
      <c r="D52" s="70">
        <v>0</v>
      </c>
      <c r="E52" s="70">
        <v>0</v>
      </c>
      <c r="F52" s="234">
        <f t="shared" si="6"/>
        <v>665259</v>
      </c>
    </row>
    <row r="53" spans="1:7" ht="12.75" customHeight="1" x14ac:dyDescent="0.25">
      <c r="A53" s="69"/>
      <c r="B53" s="32" t="s">
        <v>161</v>
      </c>
      <c r="C53" s="70">
        <v>665259</v>
      </c>
      <c r="D53" s="70">
        <v>0</v>
      </c>
      <c r="E53" s="70">
        <v>0</v>
      </c>
      <c r="F53" s="234">
        <f t="shared" si="6"/>
        <v>665259</v>
      </c>
    </row>
    <row r="54" spans="1:7" ht="12.75" customHeight="1" x14ac:dyDescent="0.25">
      <c r="A54" s="69" t="s">
        <v>24</v>
      </c>
      <c r="B54" s="32" t="s">
        <v>162</v>
      </c>
      <c r="C54" s="70">
        <v>0</v>
      </c>
      <c r="D54" s="70">
        <v>0</v>
      </c>
      <c r="E54" s="70">
        <v>0</v>
      </c>
      <c r="F54" s="234">
        <f t="shared" si="6"/>
        <v>0</v>
      </c>
    </row>
    <row r="55" spans="1:7" ht="12.75" customHeight="1" x14ac:dyDescent="0.25">
      <c r="A55" s="69" t="s">
        <v>25</v>
      </c>
      <c r="B55" s="31" t="s">
        <v>163</v>
      </c>
      <c r="C55" s="70">
        <f>C50+C51+C52+C54</f>
        <v>665259</v>
      </c>
      <c r="D55" s="70">
        <f t="shared" ref="D55:E55" si="10">D50+D51+D52+D54</f>
        <v>0</v>
      </c>
      <c r="E55" s="70">
        <f t="shared" si="10"/>
        <v>0</v>
      </c>
      <c r="F55" s="234">
        <f t="shared" si="6"/>
        <v>665259</v>
      </c>
    </row>
    <row r="56" spans="1:7" ht="12.75" customHeight="1" x14ac:dyDescent="0.25">
      <c r="A56" s="69" t="s">
        <v>26</v>
      </c>
      <c r="B56" s="31" t="s">
        <v>164</v>
      </c>
      <c r="C56" s="70">
        <f>C49+C55</f>
        <v>2190993</v>
      </c>
      <c r="D56" s="70">
        <f t="shared" ref="D56:E56" si="11">D49+D55</f>
        <v>25050</v>
      </c>
      <c r="E56" s="70">
        <f t="shared" si="11"/>
        <v>0</v>
      </c>
      <c r="F56" s="234">
        <f t="shared" si="6"/>
        <v>2216043</v>
      </c>
    </row>
    <row r="57" spans="1:7" ht="12.75" customHeight="1" x14ac:dyDescent="0.25">
      <c r="A57" s="69"/>
      <c r="B57" s="32"/>
      <c r="C57" s="70"/>
      <c r="D57" s="70"/>
      <c r="E57" s="70"/>
      <c r="F57" s="207"/>
      <c r="G57" s="73"/>
    </row>
    <row r="58" spans="1:7" ht="12.75" customHeight="1" x14ac:dyDescent="0.25">
      <c r="A58" s="69"/>
      <c r="B58" s="63"/>
      <c r="C58" s="70"/>
      <c r="D58" s="70"/>
      <c r="E58" s="70"/>
      <c r="F58" s="207"/>
    </row>
    <row r="59" spans="1:7" ht="12.75" customHeight="1" x14ac:dyDescent="0.25">
      <c r="A59" s="69"/>
      <c r="B59" s="38"/>
      <c r="C59" s="72"/>
      <c r="D59" s="72"/>
      <c r="E59" s="72"/>
      <c r="F59" s="207"/>
    </row>
    <row r="60" spans="1:7" ht="12.75" customHeight="1" x14ac:dyDescent="0.25">
      <c r="A60" s="203"/>
      <c r="B60" s="189"/>
      <c r="C60" s="154"/>
      <c r="D60" s="154"/>
      <c r="E60" s="190"/>
      <c r="F60" s="154"/>
    </row>
    <row r="61" spans="1:7" ht="12.75" customHeight="1" x14ac:dyDescent="0.25">
      <c r="A61" s="203"/>
      <c r="B61" s="191"/>
      <c r="C61" s="155"/>
      <c r="D61" s="155"/>
      <c r="E61" s="155"/>
      <c r="F61" s="155"/>
    </row>
    <row r="62" spans="1:7" x14ac:dyDescent="0.25">
      <c r="A62" s="8"/>
      <c r="B62" s="9"/>
      <c r="C62" s="35"/>
    </row>
    <row r="63" spans="1:7" x14ac:dyDescent="0.25">
      <c r="A63" s="8"/>
      <c r="B63" s="33"/>
      <c r="C63" s="34"/>
    </row>
    <row r="64" spans="1:7" x14ac:dyDescent="0.25">
      <c r="A64" s="8"/>
      <c r="B64" s="33"/>
      <c r="C64" s="34"/>
    </row>
    <row r="65" spans="1:5" x14ac:dyDescent="0.25">
      <c r="A65" s="11"/>
      <c r="B65" s="39"/>
      <c r="C65" s="40"/>
      <c r="D65" s="12"/>
      <c r="E65" s="12"/>
    </row>
    <row r="66" spans="1:5" ht="30" customHeight="1" x14ac:dyDescent="0.25">
      <c r="A66" s="11"/>
      <c r="B66" s="41"/>
      <c r="C66" s="42"/>
      <c r="D66" s="12"/>
      <c r="E66" s="12"/>
    </row>
    <row r="67" spans="1:5" x14ac:dyDescent="0.25">
      <c r="A67" s="11"/>
      <c r="B67" s="39"/>
      <c r="C67" s="43"/>
      <c r="D67" s="12"/>
      <c r="E67" s="12"/>
    </row>
    <row r="68" spans="1:5" x14ac:dyDescent="0.25">
      <c r="A68" s="11"/>
      <c r="B68" s="39"/>
      <c r="C68" s="43"/>
      <c r="D68" s="12"/>
      <c r="E68" s="12"/>
    </row>
    <row r="69" spans="1:5" x14ac:dyDescent="0.25">
      <c r="A69" s="8"/>
      <c r="B69" s="9"/>
      <c r="C69" s="10"/>
    </row>
  </sheetData>
  <mergeCells count="3">
    <mergeCell ref="A2:C2"/>
    <mergeCell ref="A1:C1"/>
    <mergeCell ref="D1:F2"/>
  </mergeCells>
  <phoneticPr fontId="3" type="noConversion"/>
  <pageMargins left="0.31496062992125984" right="0.31496062992125984" top="0.19685039370078741" bottom="0.23622047244094491" header="0.23622047244094491" footer="0.2362204724409449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G35" sqref="G35"/>
    </sheetView>
  </sheetViews>
  <sheetFormatPr defaultRowHeight="15" x14ac:dyDescent="0.25"/>
  <cols>
    <col min="1" max="1" width="3.85546875" customWidth="1"/>
    <col min="2" max="2" width="33.85546875" customWidth="1"/>
    <col min="3" max="7" width="8.7109375" customWidth="1"/>
    <col min="8" max="8" width="9.28515625" customWidth="1"/>
  </cols>
  <sheetData>
    <row r="1" spans="1:8" x14ac:dyDescent="0.25">
      <c r="A1" s="277" t="s">
        <v>166</v>
      </c>
      <c r="B1" s="278"/>
      <c r="C1" s="278"/>
      <c r="D1" s="208"/>
      <c r="E1" s="284" t="s">
        <v>173</v>
      </c>
      <c r="F1" s="281"/>
      <c r="G1" s="281"/>
      <c r="H1" s="281"/>
    </row>
    <row r="2" spans="1:8" x14ac:dyDescent="0.25">
      <c r="A2" s="277" t="s">
        <v>169</v>
      </c>
      <c r="B2" s="279"/>
      <c r="C2" s="279"/>
      <c r="D2" s="179"/>
      <c r="E2" s="281"/>
      <c r="F2" s="281"/>
      <c r="G2" s="281"/>
      <c r="H2" s="281"/>
    </row>
    <row r="3" spans="1:8" ht="25.5" customHeight="1" x14ac:dyDescent="0.25">
      <c r="A3" s="148"/>
      <c r="B3" s="194" t="s">
        <v>52</v>
      </c>
      <c r="C3" s="195"/>
      <c r="D3" s="100"/>
      <c r="E3" s="100"/>
      <c r="F3" s="196"/>
      <c r="G3" s="282" t="s">
        <v>172</v>
      </c>
      <c r="H3" s="282"/>
    </row>
    <row r="4" spans="1:8" ht="25.5" customHeight="1" x14ac:dyDescent="0.25">
      <c r="A4" s="24" t="s">
        <v>171</v>
      </c>
      <c r="B4" s="25" t="s">
        <v>38</v>
      </c>
      <c r="C4" s="149" t="s">
        <v>54</v>
      </c>
      <c r="D4" s="101" t="s">
        <v>55</v>
      </c>
      <c r="E4" s="101" t="s">
        <v>174</v>
      </c>
      <c r="F4" s="147" t="s">
        <v>56</v>
      </c>
      <c r="G4" s="152" t="s">
        <v>175</v>
      </c>
      <c r="H4" s="209" t="s">
        <v>176</v>
      </c>
    </row>
    <row r="5" spans="1:8" ht="17.100000000000001" customHeight="1" x14ac:dyDescent="0.25">
      <c r="A5" s="69" t="s">
        <v>18</v>
      </c>
      <c r="B5" s="32" t="s">
        <v>266</v>
      </c>
      <c r="C5" s="103">
        <v>0</v>
      </c>
      <c r="D5" s="103">
        <v>0</v>
      </c>
      <c r="E5" s="103">
        <v>0</v>
      </c>
      <c r="F5" s="103">
        <v>0</v>
      </c>
      <c r="G5" s="232">
        <v>486449</v>
      </c>
      <c r="H5" s="155">
        <f>C5+D5+E5+F5+G5</f>
        <v>486449</v>
      </c>
    </row>
    <row r="6" spans="1:8" ht="17.100000000000001" customHeight="1" x14ac:dyDescent="0.25">
      <c r="A6" s="69" t="s">
        <v>19</v>
      </c>
      <c r="B6" s="32" t="s">
        <v>265</v>
      </c>
      <c r="C6" s="103">
        <v>27497</v>
      </c>
      <c r="D6" s="103">
        <v>0</v>
      </c>
      <c r="E6" s="103">
        <v>0</v>
      </c>
      <c r="F6" s="103">
        <v>0</v>
      </c>
      <c r="G6" s="152">
        <v>1261</v>
      </c>
      <c r="H6" s="155">
        <f t="shared" ref="H6:H22" si="0">C6+D6+E6+F6+G6</f>
        <v>28758</v>
      </c>
    </row>
    <row r="7" spans="1:8" ht="17.100000000000001" customHeight="1" x14ac:dyDescent="0.25">
      <c r="A7" s="69" t="s">
        <v>20</v>
      </c>
      <c r="B7" s="32" t="s">
        <v>170</v>
      </c>
      <c r="C7" s="103">
        <v>0</v>
      </c>
      <c r="D7" s="103">
        <v>0</v>
      </c>
      <c r="E7" s="103">
        <v>0</v>
      </c>
      <c r="F7" s="103">
        <v>0</v>
      </c>
      <c r="G7" s="152">
        <v>0</v>
      </c>
      <c r="H7" s="155">
        <f t="shared" si="0"/>
        <v>0</v>
      </c>
    </row>
    <row r="8" spans="1:8" ht="17.100000000000001" customHeight="1" x14ac:dyDescent="0.25">
      <c r="A8" s="69" t="s">
        <v>21</v>
      </c>
      <c r="B8" s="32" t="s">
        <v>129</v>
      </c>
      <c r="C8" s="103">
        <v>0</v>
      </c>
      <c r="D8" s="103">
        <v>0</v>
      </c>
      <c r="E8" s="103">
        <v>0</v>
      </c>
      <c r="F8" s="103">
        <v>0</v>
      </c>
      <c r="G8" s="152">
        <v>756300</v>
      </c>
      <c r="H8" s="155">
        <f t="shared" si="0"/>
        <v>756300</v>
      </c>
    </row>
    <row r="9" spans="1:8" ht="17.100000000000001" customHeight="1" x14ac:dyDescent="0.25">
      <c r="A9" s="69" t="s">
        <v>22</v>
      </c>
      <c r="B9" s="32" t="s">
        <v>263</v>
      </c>
      <c r="C9" s="103">
        <v>0</v>
      </c>
      <c r="D9" s="103">
        <v>30940</v>
      </c>
      <c r="E9" s="103">
        <v>4700</v>
      </c>
      <c r="F9" s="103">
        <v>3000</v>
      </c>
      <c r="G9" s="152">
        <v>187292</v>
      </c>
      <c r="H9" s="155">
        <f t="shared" si="0"/>
        <v>225932</v>
      </c>
    </row>
    <row r="10" spans="1:8" ht="17.100000000000001" customHeight="1" x14ac:dyDescent="0.25">
      <c r="A10" s="69" t="s">
        <v>23</v>
      </c>
      <c r="B10" s="32" t="s">
        <v>267</v>
      </c>
      <c r="C10" s="103">
        <v>0</v>
      </c>
      <c r="D10" s="103">
        <v>0</v>
      </c>
      <c r="E10" s="103">
        <v>0</v>
      </c>
      <c r="F10" s="103">
        <v>0</v>
      </c>
      <c r="G10" s="152">
        <v>267716</v>
      </c>
      <c r="H10" s="155">
        <f t="shared" si="0"/>
        <v>267716</v>
      </c>
    </row>
    <row r="11" spans="1:8" ht="17.100000000000001" customHeight="1" x14ac:dyDescent="0.25">
      <c r="A11" s="69" t="s">
        <v>24</v>
      </c>
      <c r="B11" s="32" t="s">
        <v>132</v>
      </c>
      <c r="C11" s="103">
        <v>0</v>
      </c>
      <c r="D11" s="103">
        <v>0</v>
      </c>
      <c r="E11" s="103">
        <v>0</v>
      </c>
      <c r="F11" s="103">
        <v>0</v>
      </c>
      <c r="G11" s="152">
        <v>0</v>
      </c>
      <c r="H11" s="155">
        <f t="shared" si="0"/>
        <v>0</v>
      </c>
    </row>
    <row r="12" spans="1:8" ht="17.100000000000001" customHeight="1" x14ac:dyDescent="0.25">
      <c r="A12" s="69" t="s">
        <v>25</v>
      </c>
      <c r="B12" s="32" t="s">
        <v>133</v>
      </c>
      <c r="C12" s="103">
        <v>0</v>
      </c>
      <c r="D12" s="103">
        <v>0</v>
      </c>
      <c r="E12" s="103">
        <v>0</v>
      </c>
      <c r="F12" s="103">
        <v>0</v>
      </c>
      <c r="G12" s="152">
        <v>0</v>
      </c>
      <c r="H12" s="155">
        <f t="shared" si="0"/>
        <v>0</v>
      </c>
    </row>
    <row r="13" spans="1:8" ht="17.100000000000001" customHeight="1" x14ac:dyDescent="0.25">
      <c r="A13" s="202" t="s">
        <v>26</v>
      </c>
      <c r="B13" s="31" t="s">
        <v>134</v>
      </c>
      <c r="C13" s="103">
        <f>C5+C6+C7+C8+C9+C10+C11+C12</f>
        <v>27497</v>
      </c>
      <c r="D13" s="103">
        <f>D5+D6+D7+D8+D9+D10+D11+D12</f>
        <v>30940</v>
      </c>
      <c r="E13" s="103">
        <f>E5+E6+E7+E8+E9+E10+E11+E12</f>
        <v>4700</v>
      </c>
      <c r="F13" s="103">
        <f t="shared" ref="F13:G13" si="1">F5+F6+F7+F8+F9+F10+F11+F12</f>
        <v>3000</v>
      </c>
      <c r="G13" s="103">
        <f t="shared" si="1"/>
        <v>1699018</v>
      </c>
      <c r="H13" s="155">
        <f t="shared" si="0"/>
        <v>1765155</v>
      </c>
    </row>
    <row r="14" spans="1:8" ht="17.100000000000001" customHeight="1" x14ac:dyDescent="0.25">
      <c r="A14" s="69" t="s">
        <v>27</v>
      </c>
      <c r="B14" s="32" t="s">
        <v>135</v>
      </c>
      <c r="C14" s="103">
        <v>0</v>
      </c>
      <c r="D14" s="103">
        <v>0</v>
      </c>
      <c r="E14" s="103">
        <v>0</v>
      </c>
      <c r="F14" s="103">
        <v>0</v>
      </c>
      <c r="G14" s="152">
        <v>0</v>
      </c>
      <c r="H14" s="155">
        <f t="shared" si="0"/>
        <v>0</v>
      </c>
    </row>
    <row r="15" spans="1:8" ht="17.100000000000001" customHeight="1" x14ac:dyDescent="0.25">
      <c r="A15" s="69" t="s">
        <v>28</v>
      </c>
      <c r="B15" s="32" t="s">
        <v>136</v>
      </c>
      <c r="C15" s="103">
        <v>0</v>
      </c>
      <c r="D15" s="103">
        <v>0</v>
      </c>
      <c r="E15" s="103">
        <v>0</v>
      </c>
      <c r="F15" s="103">
        <v>0</v>
      </c>
      <c r="G15" s="152">
        <v>0</v>
      </c>
      <c r="H15" s="155">
        <f t="shared" si="0"/>
        <v>0</v>
      </c>
    </row>
    <row r="16" spans="1:8" ht="17.100000000000001" customHeight="1" x14ac:dyDescent="0.25">
      <c r="A16" s="69" t="s">
        <v>29</v>
      </c>
      <c r="B16" s="32" t="s">
        <v>260</v>
      </c>
      <c r="C16" s="103">
        <v>1770</v>
      </c>
      <c r="D16" s="103">
        <v>0</v>
      </c>
      <c r="E16" s="103">
        <v>0</v>
      </c>
      <c r="F16" s="103">
        <v>0</v>
      </c>
      <c r="G16" s="152">
        <v>449118</v>
      </c>
      <c r="H16" s="155">
        <f t="shared" si="0"/>
        <v>450888</v>
      </c>
    </row>
    <row r="17" spans="1:8" ht="17.100000000000001" customHeight="1" x14ac:dyDescent="0.25">
      <c r="A17" s="69" t="s">
        <v>30</v>
      </c>
      <c r="B17" s="32" t="s">
        <v>138</v>
      </c>
      <c r="C17" s="103">
        <v>0</v>
      </c>
      <c r="D17" s="103">
        <v>0</v>
      </c>
      <c r="E17" s="103">
        <v>0</v>
      </c>
      <c r="F17" s="103">
        <v>0</v>
      </c>
      <c r="G17" s="152">
        <v>0</v>
      </c>
      <c r="H17" s="155">
        <f t="shared" si="0"/>
        <v>0</v>
      </c>
    </row>
    <row r="18" spans="1:8" ht="17.100000000000001" customHeight="1" x14ac:dyDescent="0.25">
      <c r="A18" s="69"/>
      <c r="B18" s="32" t="s">
        <v>139</v>
      </c>
      <c r="C18" s="103">
        <v>0</v>
      </c>
      <c r="D18" s="103">
        <v>0</v>
      </c>
      <c r="E18" s="103">
        <v>0</v>
      </c>
      <c r="F18" s="103">
        <v>0</v>
      </c>
      <c r="G18" s="152">
        <v>0</v>
      </c>
      <c r="H18" s="155">
        <f t="shared" si="0"/>
        <v>0</v>
      </c>
    </row>
    <row r="19" spans="1:8" ht="17.100000000000001" customHeight="1" x14ac:dyDescent="0.25">
      <c r="A19" s="69" t="s">
        <v>31</v>
      </c>
      <c r="B19" s="32" t="s">
        <v>140</v>
      </c>
      <c r="C19" s="103">
        <v>0</v>
      </c>
      <c r="D19" s="103">
        <v>0</v>
      </c>
      <c r="E19" s="103">
        <v>0</v>
      </c>
      <c r="F19" s="103">
        <v>0</v>
      </c>
      <c r="G19" s="152">
        <v>0</v>
      </c>
      <c r="H19" s="155">
        <f t="shared" si="0"/>
        <v>0</v>
      </c>
    </row>
    <row r="20" spans="1:8" ht="24.75" customHeight="1" x14ac:dyDescent="0.25">
      <c r="A20" s="69" t="s">
        <v>32</v>
      </c>
      <c r="B20" s="32" t="s">
        <v>141</v>
      </c>
      <c r="C20" s="103">
        <v>0</v>
      </c>
      <c r="D20" s="103">
        <v>0</v>
      </c>
      <c r="E20" s="103">
        <v>0</v>
      </c>
      <c r="F20" s="103">
        <v>0</v>
      </c>
      <c r="G20" s="152">
        <v>0</v>
      </c>
      <c r="H20" s="155">
        <f t="shared" si="0"/>
        <v>0</v>
      </c>
    </row>
    <row r="21" spans="1:8" ht="17.100000000000001" customHeight="1" x14ac:dyDescent="0.25">
      <c r="A21" s="69" t="s">
        <v>33</v>
      </c>
      <c r="B21" s="31" t="s">
        <v>142</v>
      </c>
      <c r="C21" s="103">
        <f>C14+C15+C16+C17+C19+C20</f>
        <v>1770</v>
      </c>
      <c r="D21" s="103">
        <f t="shared" ref="D21:E21" si="2">D14+D15+D16+D17+D19+D20</f>
        <v>0</v>
      </c>
      <c r="E21" s="103">
        <f t="shared" si="2"/>
        <v>0</v>
      </c>
      <c r="F21" s="103">
        <f t="shared" ref="F21" si="3">F14+F15+F16+F17+F19+F20</f>
        <v>0</v>
      </c>
      <c r="G21" s="103">
        <f t="shared" ref="G21" si="4">G14+G15+G16+G17+G19+G20</f>
        <v>449118</v>
      </c>
      <c r="H21" s="155">
        <f t="shared" si="0"/>
        <v>450888</v>
      </c>
    </row>
    <row r="22" spans="1:8" ht="26.25" customHeight="1" x14ac:dyDescent="0.25">
      <c r="A22" s="69" t="s">
        <v>34</v>
      </c>
      <c r="B22" s="31" t="s">
        <v>143</v>
      </c>
      <c r="C22" s="103">
        <f>C13+C21</f>
        <v>29267</v>
      </c>
      <c r="D22" s="103">
        <f t="shared" ref="D22:G22" si="5">D13+D21</f>
        <v>30940</v>
      </c>
      <c r="E22" s="103">
        <f t="shared" si="5"/>
        <v>4700</v>
      </c>
      <c r="F22" s="103">
        <f t="shared" si="5"/>
        <v>3000</v>
      </c>
      <c r="G22" s="103">
        <f t="shared" si="5"/>
        <v>2148136</v>
      </c>
      <c r="H22" s="155">
        <f t="shared" si="0"/>
        <v>2216043</v>
      </c>
    </row>
    <row r="23" spans="1:8" ht="17.100000000000001" customHeight="1" x14ac:dyDescent="0.25">
      <c r="A23" s="69"/>
      <c r="B23" s="31"/>
      <c r="C23" s="103"/>
      <c r="D23" s="103"/>
      <c r="E23" s="103"/>
      <c r="F23" s="103"/>
      <c r="G23" s="103"/>
      <c r="H23" s="103"/>
    </row>
    <row r="24" spans="1:8" x14ac:dyDescent="0.25">
      <c r="A24" s="147"/>
      <c r="B24" s="36"/>
      <c r="C24" s="28"/>
      <c r="D24" s="28"/>
      <c r="E24" s="103"/>
      <c r="F24" s="28"/>
      <c r="G24" s="1"/>
      <c r="H24" s="1"/>
    </row>
    <row r="25" spans="1:8" ht="28.5" customHeight="1" x14ac:dyDescent="0.25">
      <c r="A25" s="3"/>
      <c r="B25" s="96" t="s">
        <v>12</v>
      </c>
      <c r="C25" s="97"/>
      <c r="F25" s="100"/>
      <c r="G25" s="283" t="s">
        <v>172</v>
      </c>
      <c r="H25" s="283"/>
    </row>
    <row r="26" spans="1:8" ht="17.100000000000001" customHeight="1" x14ac:dyDescent="0.25">
      <c r="A26" s="188" t="s">
        <v>18</v>
      </c>
      <c r="B26" s="204" t="s">
        <v>145</v>
      </c>
      <c r="C26" s="154">
        <f>C27+C28+C29+C30+C31+C32</f>
        <v>29267</v>
      </c>
      <c r="D26" s="154">
        <f t="shared" ref="D26:G26" si="6">D27+D28+D29+D30+D31+D32</f>
        <v>105020</v>
      </c>
      <c r="E26" s="154">
        <f t="shared" si="6"/>
        <v>22725</v>
      </c>
      <c r="F26" s="154">
        <f t="shared" si="6"/>
        <v>4500</v>
      </c>
      <c r="G26" s="154">
        <f t="shared" si="6"/>
        <v>921487</v>
      </c>
      <c r="H26" s="233">
        <f>C26+D26+E26+F26+G26</f>
        <v>1082999</v>
      </c>
    </row>
    <row r="27" spans="1:8" ht="17.100000000000001" customHeight="1" x14ac:dyDescent="0.25">
      <c r="A27" s="69" t="s">
        <v>84</v>
      </c>
      <c r="B27" s="32" t="s">
        <v>258</v>
      </c>
      <c r="C27" s="70">
        <v>18602</v>
      </c>
      <c r="D27" s="70">
        <v>0</v>
      </c>
      <c r="E27" s="70">
        <v>0</v>
      </c>
      <c r="F27" s="207">
        <v>0</v>
      </c>
      <c r="G27" s="152">
        <v>47431</v>
      </c>
      <c r="H27" s="233">
        <f t="shared" ref="H27:H44" si="7">C27+D27+E27+F27+G27</f>
        <v>66033</v>
      </c>
    </row>
    <row r="28" spans="1:8" ht="24" customHeight="1" x14ac:dyDescent="0.25">
      <c r="A28" s="69" t="s">
        <v>85</v>
      </c>
      <c r="B28" s="32" t="s">
        <v>261</v>
      </c>
      <c r="C28" s="70">
        <v>4429</v>
      </c>
      <c r="D28" s="70">
        <v>0</v>
      </c>
      <c r="E28" s="70">
        <v>0</v>
      </c>
      <c r="F28" s="207">
        <v>0</v>
      </c>
      <c r="G28" s="152">
        <v>12830</v>
      </c>
      <c r="H28" s="233">
        <f t="shared" si="7"/>
        <v>17259</v>
      </c>
    </row>
    <row r="29" spans="1:8" ht="17.100000000000001" customHeight="1" x14ac:dyDescent="0.25">
      <c r="A29" s="69" t="s">
        <v>86</v>
      </c>
      <c r="B29" s="32" t="s">
        <v>262</v>
      </c>
      <c r="C29" s="70">
        <v>6236</v>
      </c>
      <c r="D29" s="70">
        <v>105020</v>
      </c>
      <c r="E29" s="70">
        <v>22725</v>
      </c>
      <c r="F29" s="207">
        <v>4500</v>
      </c>
      <c r="G29" s="152">
        <v>338686</v>
      </c>
      <c r="H29" s="233">
        <f t="shared" si="7"/>
        <v>477167</v>
      </c>
    </row>
    <row r="30" spans="1:8" ht="17.100000000000001" customHeight="1" x14ac:dyDescent="0.25">
      <c r="A30" s="69" t="s">
        <v>87</v>
      </c>
      <c r="B30" s="32" t="s">
        <v>268</v>
      </c>
      <c r="C30" s="70">
        <v>0</v>
      </c>
      <c r="D30" s="70">
        <v>0</v>
      </c>
      <c r="E30" s="70">
        <v>0</v>
      </c>
      <c r="F30" s="207">
        <v>0</v>
      </c>
      <c r="G30" s="152">
        <v>23960</v>
      </c>
      <c r="H30" s="233">
        <f t="shared" si="7"/>
        <v>23960</v>
      </c>
    </row>
    <row r="31" spans="1:8" ht="17.100000000000001" customHeight="1" x14ac:dyDescent="0.25">
      <c r="A31" s="69" t="s">
        <v>88</v>
      </c>
      <c r="B31" s="32" t="s">
        <v>269</v>
      </c>
      <c r="C31" s="70">
        <v>0</v>
      </c>
      <c r="D31" s="70">
        <v>0</v>
      </c>
      <c r="E31" s="70">
        <v>0</v>
      </c>
      <c r="F31" s="207">
        <v>0</v>
      </c>
      <c r="G31" s="152">
        <v>299812</v>
      </c>
      <c r="H31" s="233">
        <f t="shared" si="7"/>
        <v>299812</v>
      </c>
    </row>
    <row r="32" spans="1:8" x14ac:dyDescent="0.25">
      <c r="A32" s="203" t="s">
        <v>148</v>
      </c>
      <c r="B32" s="32" t="s">
        <v>272</v>
      </c>
      <c r="C32" s="70">
        <v>0</v>
      </c>
      <c r="D32" s="70">
        <v>0</v>
      </c>
      <c r="E32" s="70">
        <v>0</v>
      </c>
      <c r="F32" s="207">
        <v>0</v>
      </c>
      <c r="G32" s="152">
        <v>198768</v>
      </c>
      <c r="H32" s="233">
        <f t="shared" si="7"/>
        <v>198768</v>
      </c>
    </row>
    <row r="33" spans="1:8" ht="17.100000000000001" customHeight="1" x14ac:dyDescent="0.25">
      <c r="A33" s="203" t="s">
        <v>19</v>
      </c>
      <c r="B33" s="32" t="s">
        <v>155</v>
      </c>
      <c r="C33" s="70">
        <f>C34+C35+C36</f>
        <v>0</v>
      </c>
      <c r="D33" s="70">
        <f t="shared" ref="D33:G33" si="8">D34+D35+D36</f>
        <v>0</v>
      </c>
      <c r="E33" s="70">
        <f t="shared" si="8"/>
        <v>0</v>
      </c>
      <c r="F33" s="70">
        <f t="shared" si="8"/>
        <v>0</v>
      </c>
      <c r="G33" s="70">
        <f t="shared" si="8"/>
        <v>467785</v>
      </c>
      <c r="H33" s="233">
        <f t="shared" si="7"/>
        <v>467785</v>
      </c>
    </row>
    <row r="34" spans="1:8" ht="17.100000000000001" customHeight="1" x14ac:dyDescent="0.25">
      <c r="A34" s="203" t="s">
        <v>78</v>
      </c>
      <c r="B34" s="32" t="s">
        <v>270</v>
      </c>
      <c r="C34" s="70">
        <v>0</v>
      </c>
      <c r="D34" s="70">
        <v>0</v>
      </c>
      <c r="E34" s="70">
        <v>0</v>
      </c>
      <c r="F34" s="207">
        <v>0</v>
      </c>
      <c r="G34" s="152">
        <v>467785</v>
      </c>
      <c r="H34" s="233">
        <f t="shared" si="7"/>
        <v>467785</v>
      </c>
    </row>
    <row r="35" spans="1:8" ht="17.100000000000001" customHeight="1" x14ac:dyDescent="0.25">
      <c r="A35" s="203" t="s">
        <v>79</v>
      </c>
      <c r="B35" s="32" t="s">
        <v>17</v>
      </c>
      <c r="C35" s="103">
        <v>0</v>
      </c>
      <c r="D35" s="70">
        <v>0</v>
      </c>
      <c r="E35" s="70">
        <v>0</v>
      </c>
      <c r="F35" s="207">
        <v>0</v>
      </c>
      <c r="G35" s="152">
        <v>0</v>
      </c>
      <c r="H35" s="233">
        <f t="shared" si="7"/>
        <v>0</v>
      </c>
    </row>
    <row r="36" spans="1:8" ht="17.100000000000001" customHeight="1" x14ac:dyDescent="0.25">
      <c r="A36" s="203" t="s">
        <v>89</v>
      </c>
      <c r="B36" s="32" t="s">
        <v>156</v>
      </c>
      <c r="C36" s="70">
        <v>0</v>
      </c>
      <c r="D36" s="70">
        <v>0</v>
      </c>
      <c r="E36" s="70">
        <v>0</v>
      </c>
      <c r="F36" s="207">
        <v>0</v>
      </c>
      <c r="G36" s="152">
        <v>0</v>
      </c>
      <c r="H36" s="233">
        <f t="shared" si="7"/>
        <v>0</v>
      </c>
    </row>
    <row r="37" spans="1:8" ht="17.100000000000001" customHeight="1" x14ac:dyDescent="0.25">
      <c r="A37" s="203" t="s">
        <v>20</v>
      </c>
      <c r="B37" s="31" t="s">
        <v>157</v>
      </c>
      <c r="C37" s="206">
        <f>C26+C33</f>
        <v>29267</v>
      </c>
      <c r="D37" s="206">
        <f t="shared" ref="D37:G37" si="9">D26+D33</f>
        <v>105020</v>
      </c>
      <c r="E37" s="206">
        <f t="shared" si="9"/>
        <v>22725</v>
      </c>
      <c r="F37" s="206">
        <f t="shared" si="9"/>
        <v>4500</v>
      </c>
      <c r="G37" s="206">
        <f t="shared" si="9"/>
        <v>1389272</v>
      </c>
      <c r="H37" s="233">
        <f t="shared" si="7"/>
        <v>1550784</v>
      </c>
    </row>
    <row r="38" spans="1:8" ht="17.100000000000001" customHeight="1" x14ac:dyDescent="0.25">
      <c r="A38" s="69" t="s">
        <v>21</v>
      </c>
      <c r="B38" s="32" t="s">
        <v>158</v>
      </c>
      <c r="C38" s="70">
        <v>0</v>
      </c>
      <c r="D38" s="70">
        <v>0</v>
      </c>
      <c r="E38" s="70">
        <v>0</v>
      </c>
      <c r="F38" s="207">
        <v>0</v>
      </c>
      <c r="G38" s="152">
        <v>0</v>
      </c>
      <c r="H38" s="233">
        <f t="shared" si="7"/>
        <v>0</v>
      </c>
    </row>
    <row r="39" spans="1:8" ht="17.100000000000001" customHeight="1" x14ac:dyDescent="0.25">
      <c r="A39" s="69" t="s">
        <v>22</v>
      </c>
      <c r="B39" s="32" t="s">
        <v>159</v>
      </c>
      <c r="C39" s="70">
        <v>0</v>
      </c>
      <c r="D39" s="70">
        <v>0</v>
      </c>
      <c r="E39" s="70">
        <v>0</v>
      </c>
      <c r="F39" s="207">
        <v>0</v>
      </c>
      <c r="G39" s="152">
        <v>0</v>
      </c>
      <c r="H39" s="233">
        <f t="shared" si="7"/>
        <v>0</v>
      </c>
    </row>
    <row r="40" spans="1:8" ht="17.100000000000001" customHeight="1" x14ac:dyDescent="0.25">
      <c r="A40" s="69" t="s">
        <v>23</v>
      </c>
      <c r="B40" s="32" t="s">
        <v>271</v>
      </c>
      <c r="C40" s="70">
        <v>0</v>
      </c>
      <c r="D40" s="70">
        <v>0</v>
      </c>
      <c r="E40" s="70">
        <v>0</v>
      </c>
      <c r="F40" s="207">
        <v>0</v>
      </c>
      <c r="G40" s="152">
        <v>665259</v>
      </c>
      <c r="H40" s="233">
        <f t="shared" si="7"/>
        <v>665259</v>
      </c>
    </row>
    <row r="41" spans="1:8" ht="17.100000000000001" customHeight="1" x14ac:dyDescent="0.25">
      <c r="A41" s="69"/>
      <c r="B41" s="32" t="s">
        <v>161</v>
      </c>
      <c r="C41" s="70">
        <v>0</v>
      </c>
      <c r="D41" s="70">
        <v>0</v>
      </c>
      <c r="E41" s="70">
        <v>0</v>
      </c>
      <c r="F41" s="207">
        <v>0</v>
      </c>
      <c r="G41" s="152">
        <v>665259</v>
      </c>
      <c r="H41" s="233">
        <f t="shared" si="7"/>
        <v>665259</v>
      </c>
    </row>
    <row r="42" spans="1:8" ht="17.100000000000001" customHeight="1" x14ac:dyDescent="0.25">
      <c r="A42" s="69" t="s">
        <v>24</v>
      </c>
      <c r="B42" s="32" t="s">
        <v>162</v>
      </c>
      <c r="C42" s="70">
        <v>0</v>
      </c>
      <c r="D42" s="70">
        <v>0</v>
      </c>
      <c r="E42" s="70">
        <v>0</v>
      </c>
      <c r="F42" s="207">
        <v>0</v>
      </c>
      <c r="G42" s="152">
        <v>0</v>
      </c>
      <c r="H42" s="233">
        <f t="shared" si="7"/>
        <v>0</v>
      </c>
    </row>
    <row r="43" spans="1:8" ht="17.100000000000001" customHeight="1" x14ac:dyDescent="0.25">
      <c r="A43" s="69" t="s">
        <v>25</v>
      </c>
      <c r="B43" s="31" t="s">
        <v>163</v>
      </c>
      <c r="C43" s="70">
        <f>C38+C39+C40+C42</f>
        <v>0</v>
      </c>
      <c r="D43" s="70">
        <f t="shared" ref="D43:G43" si="10">D38+D39+D40+D42</f>
        <v>0</v>
      </c>
      <c r="E43" s="70">
        <f t="shared" si="10"/>
        <v>0</v>
      </c>
      <c r="F43" s="70">
        <f t="shared" si="10"/>
        <v>0</v>
      </c>
      <c r="G43" s="70">
        <f t="shared" si="10"/>
        <v>665259</v>
      </c>
      <c r="H43" s="233">
        <f t="shared" si="7"/>
        <v>665259</v>
      </c>
    </row>
    <row r="44" spans="1:8" ht="24.75" customHeight="1" x14ac:dyDescent="0.25">
      <c r="A44" s="69" t="s">
        <v>26</v>
      </c>
      <c r="B44" s="31" t="s">
        <v>164</v>
      </c>
      <c r="C44" s="70">
        <f>C37+C43</f>
        <v>29267</v>
      </c>
      <c r="D44" s="70">
        <f t="shared" ref="D44:G44" si="11">D37+D43</f>
        <v>105020</v>
      </c>
      <c r="E44" s="70">
        <f t="shared" si="11"/>
        <v>22725</v>
      </c>
      <c r="F44" s="70">
        <f t="shared" si="11"/>
        <v>4500</v>
      </c>
      <c r="G44" s="70">
        <f t="shared" si="11"/>
        <v>2054531</v>
      </c>
      <c r="H44" s="233">
        <f t="shared" si="7"/>
        <v>2216043</v>
      </c>
    </row>
  </sheetData>
  <mergeCells count="5">
    <mergeCell ref="G3:H3"/>
    <mergeCell ref="G25:H25"/>
    <mergeCell ref="E1:H2"/>
    <mergeCell ref="A1:C1"/>
    <mergeCell ref="A2:C2"/>
  </mergeCells>
  <pageMargins left="0.47" right="0.56000000000000005" top="0.37" bottom="0.37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2"/>
  <sheetViews>
    <sheetView topLeftCell="AA10" workbookViewId="0">
      <selection activeCell="AI41" sqref="AI41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7" max="7" width="7.85546875" customWidth="1"/>
    <col min="8" max="8" width="39.85546875" customWidth="1"/>
    <col min="9" max="9" width="10.5703125" customWidth="1"/>
    <col min="10" max="10" width="10" customWidth="1"/>
    <col min="12" max="12" width="10.28515625" customWidth="1"/>
    <col min="13" max="13" width="7.85546875" customWidth="1"/>
    <col min="14" max="14" width="39.85546875" customWidth="1"/>
    <col min="15" max="15" width="10.5703125" customWidth="1"/>
    <col min="16" max="16" width="10" customWidth="1"/>
    <col min="18" max="18" width="10.28515625" customWidth="1"/>
    <col min="19" max="19" width="7.85546875" customWidth="1"/>
    <col min="20" max="20" width="39.85546875" customWidth="1"/>
    <col min="21" max="21" width="10.5703125" customWidth="1"/>
    <col min="22" max="22" width="10" customWidth="1"/>
    <col min="24" max="24" width="10.28515625" customWidth="1"/>
    <col min="25" max="25" width="7.85546875" customWidth="1"/>
    <col min="26" max="26" width="39.85546875" customWidth="1"/>
    <col min="27" max="27" width="10.5703125" customWidth="1"/>
    <col min="28" max="28" width="10" customWidth="1"/>
    <col min="30" max="30" width="10.28515625" customWidth="1"/>
    <col min="31" max="31" width="7.85546875" customWidth="1"/>
    <col min="32" max="32" width="39.85546875" customWidth="1"/>
    <col min="33" max="33" width="10.5703125" customWidth="1"/>
    <col min="34" max="34" width="10" customWidth="1"/>
    <col min="36" max="36" width="10.28515625" customWidth="1"/>
    <col min="37" max="37" width="7.85546875" customWidth="1"/>
    <col min="38" max="38" width="39.85546875" customWidth="1"/>
    <col min="39" max="39" width="10.5703125" customWidth="1"/>
    <col min="40" max="40" width="10" customWidth="1"/>
    <col min="42" max="42" width="10.28515625" customWidth="1"/>
  </cols>
  <sheetData>
    <row r="1" spans="1:42" ht="15" customHeight="1" x14ac:dyDescent="0.25">
      <c r="A1" s="277" t="s">
        <v>178</v>
      </c>
      <c r="B1" s="278"/>
      <c r="C1" s="278"/>
      <c r="D1" s="280" t="s">
        <v>179</v>
      </c>
      <c r="E1" s="280"/>
      <c r="F1" s="281"/>
      <c r="G1" s="277" t="s">
        <v>180</v>
      </c>
      <c r="H1" s="278"/>
      <c r="I1" s="278"/>
      <c r="J1" s="280" t="s">
        <v>181</v>
      </c>
      <c r="K1" s="280"/>
      <c r="L1" s="281"/>
      <c r="M1" s="277" t="s">
        <v>183</v>
      </c>
      <c r="N1" s="278"/>
      <c r="O1" s="278"/>
      <c r="P1" s="280" t="s">
        <v>182</v>
      </c>
      <c r="Q1" s="280"/>
      <c r="R1" s="281"/>
      <c r="S1" s="277" t="s">
        <v>185</v>
      </c>
      <c r="T1" s="278"/>
      <c r="U1" s="278"/>
      <c r="V1" s="280" t="s">
        <v>184</v>
      </c>
      <c r="W1" s="280"/>
      <c r="X1" s="281"/>
      <c r="Y1" s="277" t="s">
        <v>186</v>
      </c>
      <c r="Z1" s="278"/>
      <c r="AA1" s="278"/>
      <c r="AB1" s="280" t="s">
        <v>187</v>
      </c>
      <c r="AC1" s="280"/>
      <c r="AD1" s="281"/>
      <c r="AE1" s="277" t="s">
        <v>57</v>
      </c>
      <c r="AF1" s="278"/>
      <c r="AG1" s="278"/>
      <c r="AH1" s="280" t="s">
        <v>188</v>
      </c>
      <c r="AI1" s="280"/>
      <c r="AJ1" s="281"/>
      <c r="AK1" s="289"/>
      <c r="AL1" s="290"/>
      <c r="AM1" s="290"/>
      <c r="AN1" s="293"/>
      <c r="AO1" s="294"/>
      <c r="AP1" s="294"/>
    </row>
    <row r="2" spans="1:42" ht="21" customHeight="1" x14ac:dyDescent="0.25">
      <c r="A2" s="277" t="s">
        <v>167</v>
      </c>
      <c r="B2" s="279"/>
      <c r="C2" s="279"/>
      <c r="D2" s="281"/>
      <c r="E2" s="281"/>
      <c r="F2" s="281"/>
      <c r="G2" s="277" t="s">
        <v>167</v>
      </c>
      <c r="H2" s="279"/>
      <c r="I2" s="279"/>
      <c r="J2" s="281"/>
      <c r="K2" s="281"/>
      <c r="L2" s="281"/>
      <c r="M2" s="277" t="s">
        <v>167</v>
      </c>
      <c r="N2" s="279"/>
      <c r="O2" s="279"/>
      <c r="P2" s="281"/>
      <c r="Q2" s="281"/>
      <c r="R2" s="281"/>
      <c r="S2" s="277" t="s">
        <v>167</v>
      </c>
      <c r="T2" s="279"/>
      <c r="U2" s="279"/>
      <c r="V2" s="281"/>
      <c r="W2" s="281"/>
      <c r="X2" s="281"/>
      <c r="Y2" s="277" t="s">
        <v>167</v>
      </c>
      <c r="Z2" s="279"/>
      <c r="AA2" s="279"/>
      <c r="AB2" s="281"/>
      <c r="AC2" s="281"/>
      <c r="AD2" s="281"/>
      <c r="AE2" s="277" t="s">
        <v>167</v>
      </c>
      <c r="AF2" s="279"/>
      <c r="AG2" s="279"/>
      <c r="AH2" s="281"/>
      <c r="AI2" s="281"/>
      <c r="AJ2" s="281"/>
      <c r="AK2" s="289"/>
      <c r="AL2" s="290"/>
      <c r="AM2" s="290"/>
      <c r="AN2" s="294"/>
      <c r="AO2" s="294"/>
      <c r="AP2" s="294"/>
    </row>
    <row r="3" spans="1:42" ht="32.25" customHeight="1" x14ac:dyDescent="0.25">
      <c r="A3" s="148"/>
      <c r="B3" s="194" t="s">
        <v>52</v>
      </c>
      <c r="C3" s="195"/>
      <c r="D3" s="100"/>
      <c r="E3" s="285" t="s">
        <v>39</v>
      </c>
      <c r="F3" s="286"/>
      <c r="G3" s="148"/>
      <c r="H3" s="197" t="s">
        <v>52</v>
      </c>
      <c r="I3" s="201"/>
      <c r="J3" s="100"/>
      <c r="K3" s="285" t="s">
        <v>39</v>
      </c>
      <c r="L3" s="286"/>
      <c r="M3" s="148"/>
      <c r="N3" s="197" t="s">
        <v>52</v>
      </c>
      <c r="O3" s="201"/>
      <c r="P3" s="100"/>
      <c r="Q3" s="285" t="s">
        <v>39</v>
      </c>
      <c r="R3" s="286"/>
      <c r="S3" s="148"/>
      <c r="T3" s="197" t="s">
        <v>52</v>
      </c>
      <c r="U3" s="201"/>
      <c r="V3" s="100"/>
      <c r="W3" s="285" t="s">
        <v>39</v>
      </c>
      <c r="X3" s="286"/>
      <c r="Y3" s="148"/>
      <c r="Z3" s="197" t="s">
        <v>52</v>
      </c>
      <c r="AA3" s="201"/>
      <c r="AB3" s="100"/>
      <c r="AC3" s="285" t="s">
        <v>39</v>
      </c>
      <c r="AD3" s="286"/>
      <c r="AE3" s="148"/>
      <c r="AF3" s="197" t="s">
        <v>52</v>
      </c>
      <c r="AG3" s="201"/>
      <c r="AH3" s="100"/>
      <c r="AI3" s="285" t="s">
        <v>39</v>
      </c>
      <c r="AJ3" s="286"/>
      <c r="AK3" s="198"/>
      <c r="AL3" s="200"/>
      <c r="AM3" s="199"/>
      <c r="AN3" s="85"/>
      <c r="AO3" s="85"/>
      <c r="AP3" s="199"/>
    </row>
    <row r="4" spans="1:42" ht="23.25" x14ac:dyDescent="0.25">
      <c r="A4" s="24" t="s">
        <v>37</v>
      </c>
      <c r="B4" s="25" t="s">
        <v>38</v>
      </c>
      <c r="C4" s="149" t="s">
        <v>45</v>
      </c>
      <c r="D4" s="101" t="s">
        <v>53</v>
      </c>
      <c r="E4" s="101" t="s">
        <v>46</v>
      </c>
      <c r="F4" s="147" t="s">
        <v>44</v>
      </c>
      <c r="G4" s="24" t="s">
        <v>37</v>
      </c>
      <c r="H4" s="25" t="s">
        <v>38</v>
      </c>
      <c r="I4" s="149" t="s">
        <v>45</v>
      </c>
      <c r="J4" s="101" t="s">
        <v>53</v>
      </c>
      <c r="K4" s="101" t="s">
        <v>46</v>
      </c>
      <c r="L4" s="147" t="s">
        <v>44</v>
      </c>
      <c r="M4" s="24" t="s">
        <v>37</v>
      </c>
      <c r="N4" s="25" t="s">
        <v>38</v>
      </c>
      <c r="O4" s="149" t="s">
        <v>45</v>
      </c>
      <c r="P4" s="101" t="s">
        <v>53</v>
      </c>
      <c r="Q4" s="101" t="s">
        <v>46</v>
      </c>
      <c r="R4" s="147" t="s">
        <v>44</v>
      </c>
      <c r="S4" s="24" t="s">
        <v>37</v>
      </c>
      <c r="T4" s="25" t="s">
        <v>38</v>
      </c>
      <c r="U4" s="149" t="s">
        <v>45</v>
      </c>
      <c r="V4" s="101" t="s">
        <v>53</v>
      </c>
      <c r="W4" s="101" t="s">
        <v>46</v>
      </c>
      <c r="X4" s="147" t="s">
        <v>44</v>
      </c>
      <c r="Y4" s="24" t="s">
        <v>37</v>
      </c>
      <c r="Z4" s="25" t="s">
        <v>38</v>
      </c>
      <c r="AA4" s="149" t="s">
        <v>45</v>
      </c>
      <c r="AB4" s="101" t="s">
        <v>53</v>
      </c>
      <c r="AC4" s="101" t="s">
        <v>46</v>
      </c>
      <c r="AD4" s="147" t="s">
        <v>44</v>
      </c>
      <c r="AE4" s="24" t="s">
        <v>37</v>
      </c>
      <c r="AF4" s="25" t="s">
        <v>38</v>
      </c>
      <c r="AG4" s="149" t="s">
        <v>45</v>
      </c>
      <c r="AH4" s="101" t="s">
        <v>53</v>
      </c>
      <c r="AI4" s="101" t="s">
        <v>46</v>
      </c>
      <c r="AJ4" s="147" t="s">
        <v>44</v>
      </c>
      <c r="AK4" s="88"/>
      <c r="AL4" s="89"/>
      <c r="AM4" s="90"/>
      <c r="AN4" s="85"/>
      <c r="AO4" s="85"/>
      <c r="AP4" s="198"/>
    </row>
    <row r="5" spans="1:42" ht="15" customHeight="1" x14ac:dyDescent="0.25">
      <c r="A5" s="69" t="s">
        <v>18</v>
      </c>
      <c r="B5" s="32" t="s">
        <v>119</v>
      </c>
      <c r="C5" s="103">
        <v>0</v>
      </c>
      <c r="D5" s="103">
        <v>0</v>
      </c>
      <c r="E5" s="103">
        <v>0</v>
      </c>
      <c r="F5" s="28">
        <f>C5+D5+E5</f>
        <v>0</v>
      </c>
      <c r="G5" s="69" t="s">
        <v>18</v>
      </c>
      <c r="H5" s="32" t="s">
        <v>119</v>
      </c>
      <c r="I5" s="103">
        <v>0</v>
      </c>
      <c r="J5" s="103">
        <v>0</v>
      </c>
      <c r="K5" s="103">
        <v>0</v>
      </c>
      <c r="L5" s="28">
        <f>I5+J5+K5</f>
        <v>0</v>
      </c>
      <c r="M5" s="69" t="s">
        <v>18</v>
      </c>
      <c r="N5" s="32" t="s">
        <v>119</v>
      </c>
      <c r="O5" s="103">
        <v>0</v>
      </c>
      <c r="P5" s="103">
        <v>0</v>
      </c>
      <c r="Q5" s="103">
        <v>0</v>
      </c>
      <c r="R5" s="28">
        <f>O5+P5+Q5</f>
        <v>0</v>
      </c>
      <c r="S5" s="69" t="s">
        <v>18</v>
      </c>
      <c r="T5" s="32" t="s">
        <v>119</v>
      </c>
      <c r="U5" s="103">
        <v>0</v>
      </c>
      <c r="V5" s="103">
        <v>0</v>
      </c>
      <c r="W5" s="103">
        <v>0</v>
      </c>
      <c r="X5" s="28">
        <f>U5+V5+W5</f>
        <v>0</v>
      </c>
      <c r="Y5" s="69" t="s">
        <v>18</v>
      </c>
      <c r="Z5" s="32" t="s">
        <v>119</v>
      </c>
      <c r="AA5" s="103">
        <v>0</v>
      </c>
      <c r="AB5" s="103">
        <v>0</v>
      </c>
      <c r="AC5" s="28">
        <v>0</v>
      </c>
      <c r="AD5" s="28">
        <f>AA5+AB5+AC5</f>
        <v>0</v>
      </c>
      <c r="AE5" s="69" t="s">
        <v>18</v>
      </c>
      <c r="AF5" s="32" t="s">
        <v>119</v>
      </c>
      <c r="AG5" s="103">
        <v>0</v>
      </c>
      <c r="AH5" s="103">
        <v>0</v>
      </c>
      <c r="AI5" s="103">
        <v>0</v>
      </c>
      <c r="AJ5" s="28">
        <f>AG5+AH5+AI5</f>
        <v>0</v>
      </c>
      <c r="AK5" s="198"/>
      <c r="AL5" s="91"/>
      <c r="AM5" s="92"/>
      <c r="AN5" s="92"/>
      <c r="AO5" s="92"/>
      <c r="AP5" s="92"/>
    </row>
    <row r="6" spans="1:42" ht="15" customHeight="1" x14ac:dyDescent="0.25">
      <c r="A6" s="69" t="s">
        <v>19</v>
      </c>
      <c r="B6" s="32" t="s">
        <v>273</v>
      </c>
      <c r="C6" s="103">
        <v>8237</v>
      </c>
      <c r="D6" s="103">
        <v>0</v>
      </c>
      <c r="E6" s="103">
        <v>0</v>
      </c>
      <c r="F6" s="28">
        <f t="shared" ref="F6:F22" si="0">C6+D6+E6</f>
        <v>8237</v>
      </c>
      <c r="G6" s="69" t="s">
        <v>19</v>
      </c>
      <c r="H6" s="32" t="s">
        <v>120</v>
      </c>
      <c r="I6" s="103">
        <v>0</v>
      </c>
      <c r="J6" s="103">
        <v>0</v>
      </c>
      <c r="K6" s="103">
        <v>0</v>
      </c>
      <c r="L6" s="28">
        <f t="shared" ref="L6:L22" si="1">I6+J6+K6</f>
        <v>0</v>
      </c>
      <c r="M6" s="69" t="s">
        <v>19</v>
      </c>
      <c r="N6" s="32" t="s">
        <v>120</v>
      </c>
      <c r="O6" s="103">
        <v>0</v>
      </c>
      <c r="P6" s="103">
        <v>0</v>
      </c>
      <c r="Q6" s="103">
        <v>0</v>
      </c>
      <c r="R6" s="28">
        <f t="shared" ref="R6:R22" si="2">O6+P6+Q6</f>
        <v>0</v>
      </c>
      <c r="S6" s="69" t="s">
        <v>19</v>
      </c>
      <c r="T6" s="32" t="s">
        <v>120</v>
      </c>
      <c r="U6" s="103">
        <v>0</v>
      </c>
      <c r="V6" s="103">
        <v>0</v>
      </c>
      <c r="W6" s="103">
        <v>0</v>
      </c>
      <c r="X6" s="28">
        <f t="shared" ref="X6:X22" si="3">U6+V6+W6</f>
        <v>0</v>
      </c>
      <c r="Y6" s="69" t="s">
        <v>19</v>
      </c>
      <c r="Z6" s="32" t="s">
        <v>120</v>
      </c>
      <c r="AA6" s="103">
        <v>0</v>
      </c>
      <c r="AB6" s="103">
        <v>0</v>
      </c>
      <c r="AC6" s="103">
        <v>0</v>
      </c>
      <c r="AD6" s="28">
        <f t="shared" ref="AD6:AD22" si="4">AA6+AB6+AC6</f>
        <v>0</v>
      </c>
      <c r="AE6" s="69" t="s">
        <v>19</v>
      </c>
      <c r="AF6" s="32" t="s">
        <v>120</v>
      </c>
      <c r="AG6" s="103">
        <v>0</v>
      </c>
      <c r="AH6" s="103">
        <v>0</v>
      </c>
      <c r="AI6" s="103">
        <v>0</v>
      </c>
      <c r="AJ6" s="28">
        <f t="shared" ref="AJ6:AJ22" si="5">AG6+AH6+AI6</f>
        <v>0</v>
      </c>
      <c r="AK6" s="198"/>
      <c r="AL6" s="93"/>
      <c r="AM6" s="94"/>
      <c r="AN6" s="94"/>
      <c r="AO6" s="94"/>
      <c r="AP6" s="92"/>
    </row>
    <row r="7" spans="1:42" ht="15" customHeight="1" x14ac:dyDescent="0.25">
      <c r="A7" s="69" t="s">
        <v>20</v>
      </c>
      <c r="B7" s="32" t="s">
        <v>177</v>
      </c>
      <c r="C7" s="103">
        <v>0</v>
      </c>
      <c r="D7" s="103">
        <v>0</v>
      </c>
      <c r="E7" s="103">
        <v>0</v>
      </c>
      <c r="F7" s="28">
        <f t="shared" si="0"/>
        <v>0</v>
      </c>
      <c r="G7" s="69" t="s">
        <v>20</v>
      </c>
      <c r="H7" s="32" t="s">
        <v>177</v>
      </c>
      <c r="I7" s="103">
        <v>0</v>
      </c>
      <c r="J7" s="103">
        <v>0</v>
      </c>
      <c r="K7" s="103">
        <v>0</v>
      </c>
      <c r="L7" s="28">
        <f t="shared" si="1"/>
        <v>0</v>
      </c>
      <c r="M7" s="69" t="s">
        <v>20</v>
      </c>
      <c r="N7" s="32" t="s">
        <v>177</v>
      </c>
      <c r="O7" s="103">
        <v>0</v>
      </c>
      <c r="P7" s="103">
        <v>0</v>
      </c>
      <c r="Q7" s="103">
        <v>0</v>
      </c>
      <c r="R7" s="28">
        <f t="shared" si="2"/>
        <v>0</v>
      </c>
      <c r="S7" s="69" t="s">
        <v>20</v>
      </c>
      <c r="T7" s="32" t="s">
        <v>177</v>
      </c>
      <c r="U7" s="103">
        <v>0</v>
      </c>
      <c r="V7" s="103">
        <v>0</v>
      </c>
      <c r="W7" s="103">
        <v>0</v>
      </c>
      <c r="X7" s="28">
        <f t="shared" si="3"/>
        <v>0</v>
      </c>
      <c r="Y7" s="69" t="s">
        <v>20</v>
      </c>
      <c r="Z7" s="32" t="s">
        <v>177</v>
      </c>
      <c r="AA7" s="103">
        <v>0</v>
      </c>
      <c r="AB7" s="103">
        <v>0</v>
      </c>
      <c r="AC7" s="103">
        <v>0</v>
      </c>
      <c r="AD7" s="28">
        <f t="shared" si="4"/>
        <v>0</v>
      </c>
      <c r="AE7" s="69" t="s">
        <v>20</v>
      </c>
      <c r="AF7" s="32" t="s">
        <v>177</v>
      </c>
      <c r="AG7" s="103">
        <v>0</v>
      </c>
      <c r="AH7" s="103">
        <v>0</v>
      </c>
      <c r="AI7" s="103">
        <v>0</v>
      </c>
      <c r="AJ7" s="28">
        <f t="shared" si="5"/>
        <v>0</v>
      </c>
      <c r="AK7" s="198"/>
      <c r="AL7" s="93"/>
      <c r="AM7" s="94"/>
      <c r="AN7" s="94"/>
      <c r="AO7" s="94"/>
      <c r="AP7" s="92"/>
    </row>
    <row r="8" spans="1:42" ht="15" customHeight="1" x14ac:dyDescent="0.25">
      <c r="A8" s="69" t="s">
        <v>21</v>
      </c>
      <c r="B8" s="32" t="s">
        <v>129</v>
      </c>
      <c r="C8" s="103">
        <v>0</v>
      </c>
      <c r="D8" s="103">
        <v>0</v>
      </c>
      <c r="E8" s="103">
        <v>0</v>
      </c>
      <c r="F8" s="28">
        <f t="shared" si="0"/>
        <v>0</v>
      </c>
      <c r="G8" s="69" t="s">
        <v>21</v>
      </c>
      <c r="H8" s="32" t="s">
        <v>129</v>
      </c>
      <c r="I8" s="103">
        <v>0</v>
      </c>
      <c r="J8" s="103">
        <v>0</v>
      </c>
      <c r="K8" s="103">
        <v>0</v>
      </c>
      <c r="L8" s="28">
        <f t="shared" si="1"/>
        <v>0</v>
      </c>
      <c r="M8" s="69" t="s">
        <v>21</v>
      </c>
      <c r="N8" s="32" t="s">
        <v>129</v>
      </c>
      <c r="O8" s="103">
        <v>0</v>
      </c>
      <c r="P8" s="103">
        <v>0</v>
      </c>
      <c r="Q8" s="103">
        <v>0</v>
      </c>
      <c r="R8" s="28">
        <f t="shared" si="2"/>
        <v>0</v>
      </c>
      <c r="S8" s="69" t="s">
        <v>21</v>
      </c>
      <c r="T8" s="32" t="s">
        <v>129</v>
      </c>
      <c r="U8" s="103">
        <v>0</v>
      </c>
      <c r="V8" s="103">
        <v>0</v>
      </c>
      <c r="W8" s="103">
        <v>0</v>
      </c>
      <c r="X8" s="28">
        <f t="shared" si="3"/>
        <v>0</v>
      </c>
      <c r="Y8" s="69" t="s">
        <v>21</v>
      </c>
      <c r="Z8" s="32" t="s">
        <v>129</v>
      </c>
      <c r="AA8" s="103">
        <v>0</v>
      </c>
      <c r="AB8" s="103">
        <v>0</v>
      </c>
      <c r="AC8" s="103">
        <v>0</v>
      </c>
      <c r="AD8" s="28">
        <f t="shared" si="4"/>
        <v>0</v>
      </c>
      <c r="AE8" s="69" t="s">
        <v>21</v>
      </c>
      <c r="AF8" s="32" t="s">
        <v>129</v>
      </c>
      <c r="AG8" s="103">
        <v>0</v>
      </c>
      <c r="AH8" s="103">
        <v>0</v>
      </c>
      <c r="AI8" s="103">
        <v>0</v>
      </c>
      <c r="AJ8" s="28">
        <f t="shared" si="5"/>
        <v>0</v>
      </c>
      <c r="AK8" s="198"/>
      <c r="AL8" s="93"/>
      <c r="AM8" s="94"/>
      <c r="AN8" s="94"/>
      <c r="AO8" s="94"/>
      <c r="AP8" s="92"/>
    </row>
    <row r="9" spans="1:42" ht="15" customHeight="1" x14ac:dyDescent="0.25">
      <c r="A9" s="69" t="s">
        <v>22</v>
      </c>
      <c r="B9" s="32" t="s">
        <v>263</v>
      </c>
      <c r="C9" s="103">
        <v>11976</v>
      </c>
      <c r="D9" s="103">
        <v>4826</v>
      </c>
      <c r="E9" s="103">
        <v>0</v>
      </c>
      <c r="F9" s="28">
        <f t="shared" si="0"/>
        <v>16802</v>
      </c>
      <c r="G9" s="69" t="s">
        <v>22</v>
      </c>
      <c r="H9" s="32" t="s">
        <v>130</v>
      </c>
      <c r="I9" s="103">
        <v>3200</v>
      </c>
      <c r="J9" s="103">
        <v>0</v>
      </c>
      <c r="K9" s="103">
        <v>0</v>
      </c>
      <c r="L9" s="28">
        <f t="shared" si="1"/>
        <v>3200</v>
      </c>
      <c r="M9" s="69" t="s">
        <v>22</v>
      </c>
      <c r="N9" s="32" t="s">
        <v>130</v>
      </c>
      <c r="O9" s="103">
        <v>12450</v>
      </c>
      <c r="P9" s="103">
        <v>0</v>
      </c>
      <c r="Q9" s="103">
        <v>0</v>
      </c>
      <c r="R9" s="28">
        <f t="shared" si="2"/>
        <v>12450</v>
      </c>
      <c r="S9" s="69" t="s">
        <v>22</v>
      </c>
      <c r="T9" s="32" t="s">
        <v>130</v>
      </c>
      <c r="U9" s="103">
        <v>7115</v>
      </c>
      <c r="V9" s="103">
        <v>0</v>
      </c>
      <c r="W9" s="103">
        <v>0</v>
      </c>
      <c r="X9" s="28">
        <f t="shared" si="3"/>
        <v>7115</v>
      </c>
      <c r="Y9" s="69" t="s">
        <v>22</v>
      </c>
      <c r="Z9" s="32" t="s">
        <v>130</v>
      </c>
      <c r="AA9" s="103">
        <v>16112</v>
      </c>
      <c r="AB9" s="103">
        <v>0</v>
      </c>
      <c r="AC9" s="103">
        <v>0</v>
      </c>
      <c r="AD9" s="28">
        <f t="shared" si="4"/>
        <v>16112</v>
      </c>
      <c r="AE9" s="69" t="s">
        <v>22</v>
      </c>
      <c r="AF9" s="32" t="s">
        <v>130</v>
      </c>
      <c r="AG9" s="103">
        <v>1100</v>
      </c>
      <c r="AH9" s="103">
        <v>0</v>
      </c>
      <c r="AI9" s="103">
        <v>0</v>
      </c>
      <c r="AJ9" s="28">
        <f t="shared" si="5"/>
        <v>1100</v>
      </c>
      <c r="AK9" s="198"/>
      <c r="AL9" s="93"/>
      <c r="AM9" s="98"/>
      <c r="AN9" s="98"/>
      <c r="AO9" s="98"/>
      <c r="AP9" s="98"/>
    </row>
    <row r="10" spans="1:42" ht="15" customHeight="1" x14ac:dyDescent="0.25">
      <c r="A10" s="69" t="s">
        <v>23</v>
      </c>
      <c r="B10" s="32" t="s">
        <v>131</v>
      </c>
      <c r="C10" s="103">
        <v>0</v>
      </c>
      <c r="D10" s="103">
        <v>0</v>
      </c>
      <c r="E10" s="103">
        <v>0</v>
      </c>
      <c r="F10" s="28">
        <f t="shared" si="0"/>
        <v>0</v>
      </c>
      <c r="G10" s="69" t="s">
        <v>23</v>
      </c>
      <c r="H10" s="32" t="s">
        <v>131</v>
      </c>
      <c r="I10" s="103">
        <v>0</v>
      </c>
      <c r="J10" s="103">
        <v>0</v>
      </c>
      <c r="K10" s="103">
        <v>0</v>
      </c>
      <c r="L10" s="28">
        <f t="shared" si="1"/>
        <v>0</v>
      </c>
      <c r="M10" s="69" t="s">
        <v>23</v>
      </c>
      <c r="N10" s="32" t="s">
        <v>131</v>
      </c>
      <c r="O10" s="103">
        <v>0</v>
      </c>
      <c r="P10" s="103">
        <v>0</v>
      </c>
      <c r="Q10" s="103">
        <v>0</v>
      </c>
      <c r="R10" s="28">
        <f t="shared" si="2"/>
        <v>0</v>
      </c>
      <c r="S10" s="69" t="s">
        <v>23</v>
      </c>
      <c r="T10" s="32" t="s">
        <v>131</v>
      </c>
      <c r="U10" s="103">
        <v>0</v>
      </c>
      <c r="V10" s="103">
        <v>0</v>
      </c>
      <c r="W10" s="103">
        <v>0</v>
      </c>
      <c r="X10" s="28">
        <f t="shared" si="3"/>
        <v>0</v>
      </c>
      <c r="Y10" s="69" t="s">
        <v>23</v>
      </c>
      <c r="Z10" s="32" t="s">
        <v>131</v>
      </c>
      <c r="AA10" s="103">
        <v>0</v>
      </c>
      <c r="AB10" s="103">
        <v>0</v>
      </c>
      <c r="AC10" s="103">
        <v>0</v>
      </c>
      <c r="AD10" s="28">
        <f t="shared" si="4"/>
        <v>0</v>
      </c>
      <c r="AE10" s="69" t="s">
        <v>23</v>
      </c>
      <c r="AF10" s="32" t="s">
        <v>131</v>
      </c>
      <c r="AG10" s="103">
        <v>0</v>
      </c>
      <c r="AH10" s="103">
        <v>0</v>
      </c>
      <c r="AI10" s="103">
        <v>0</v>
      </c>
      <c r="AJ10" s="28">
        <f t="shared" si="5"/>
        <v>0</v>
      </c>
      <c r="AK10" s="198"/>
      <c r="AL10" s="93"/>
      <c r="AM10" s="98"/>
      <c r="AN10" s="98"/>
      <c r="AO10" s="98"/>
      <c r="AP10" s="98"/>
    </row>
    <row r="11" spans="1:42" ht="15" customHeight="1" x14ac:dyDescent="0.25">
      <c r="A11" s="69" t="s">
        <v>24</v>
      </c>
      <c r="B11" s="32" t="s">
        <v>132</v>
      </c>
      <c r="C11" s="103">
        <v>0</v>
      </c>
      <c r="D11" s="103">
        <v>0</v>
      </c>
      <c r="E11" s="103">
        <v>0</v>
      </c>
      <c r="F11" s="28">
        <f t="shared" si="0"/>
        <v>0</v>
      </c>
      <c r="G11" s="69" t="s">
        <v>24</v>
      </c>
      <c r="H11" s="32" t="s">
        <v>132</v>
      </c>
      <c r="I11" s="103">
        <v>0</v>
      </c>
      <c r="J11" s="103">
        <v>0</v>
      </c>
      <c r="K11" s="103">
        <v>0</v>
      </c>
      <c r="L11" s="28">
        <f t="shared" si="1"/>
        <v>0</v>
      </c>
      <c r="M11" s="69" t="s">
        <v>24</v>
      </c>
      <c r="N11" s="32" t="s">
        <v>132</v>
      </c>
      <c r="O11" s="103">
        <v>0</v>
      </c>
      <c r="P11" s="103">
        <v>0</v>
      </c>
      <c r="Q11" s="103">
        <v>0</v>
      </c>
      <c r="R11" s="28">
        <f t="shared" si="2"/>
        <v>0</v>
      </c>
      <c r="S11" s="69" t="s">
        <v>24</v>
      </c>
      <c r="T11" s="32" t="s">
        <v>132</v>
      </c>
      <c r="U11" s="103">
        <v>0</v>
      </c>
      <c r="V11" s="103">
        <v>0</v>
      </c>
      <c r="W11" s="103">
        <v>0</v>
      </c>
      <c r="X11" s="28">
        <f t="shared" si="3"/>
        <v>0</v>
      </c>
      <c r="Y11" s="69" t="s">
        <v>24</v>
      </c>
      <c r="Z11" s="32" t="s">
        <v>132</v>
      </c>
      <c r="AA11" s="103">
        <v>0</v>
      </c>
      <c r="AB11" s="103">
        <v>0</v>
      </c>
      <c r="AC11" s="103">
        <v>0</v>
      </c>
      <c r="AD11" s="28">
        <f t="shared" si="4"/>
        <v>0</v>
      </c>
      <c r="AE11" s="69" t="s">
        <v>24</v>
      </c>
      <c r="AF11" s="32" t="s">
        <v>132</v>
      </c>
      <c r="AG11" s="103">
        <v>0</v>
      </c>
      <c r="AH11" s="103">
        <v>0</v>
      </c>
      <c r="AI11" s="103">
        <v>0</v>
      </c>
      <c r="AJ11" s="28">
        <f t="shared" si="5"/>
        <v>0</v>
      </c>
      <c r="AK11" s="198"/>
      <c r="AL11" s="91"/>
      <c r="AM11" s="98"/>
      <c r="AN11" s="98"/>
      <c r="AO11" s="98"/>
      <c r="AP11" s="98"/>
    </row>
    <row r="12" spans="1:42" ht="15" customHeight="1" x14ac:dyDescent="0.25">
      <c r="A12" s="69" t="s">
        <v>25</v>
      </c>
      <c r="B12" s="32" t="s">
        <v>133</v>
      </c>
      <c r="C12" s="103">
        <v>0</v>
      </c>
      <c r="D12" s="103">
        <v>0</v>
      </c>
      <c r="E12" s="103">
        <v>0</v>
      </c>
      <c r="F12" s="28">
        <f t="shared" si="0"/>
        <v>0</v>
      </c>
      <c r="G12" s="69" t="s">
        <v>25</v>
      </c>
      <c r="H12" s="32" t="s">
        <v>133</v>
      </c>
      <c r="I12" s="103">
        <v>0</v>
      </c>
      <c r="J12" s="103">
        <v>0</v>
      </c>
      <c r="K12" s="103">
        <v>0</v>
      </c>
      <c r="L12" s="28">
        <f t="shared" si="1"/>
        <v>0</v>
      </c>
      <c r="M12" s="69" t="s">
        <v>25</v>
      </c>
      <c r="N12" s="32" t="s">
        <v>133</v>
      </c>
      <c r="O12" s="103">
        <v>0</v>
      </c>
      <c r="P12" s="103">
        <v>0</v>
      </c>
      <c r="Q12" s="103">
        <v>0</v>
      </c>
      <c r="R12" s="28">
        <f t="shared" si="2"/>
        <v>0</v>
      </c>
      <c r="S12" s="69" t="s">
        <v>25</v>
      </c>
      <c r="T12" s="32" t="s">
        <v>133</v>
      </c>
      <c r="U12" s="103">
        <v>0</v>
      </c>
      <c r="V12" s="103">
        <v>0</v>
      </c>
      <c r="W12" s="103">
        <v>0</v>
      </c>
      <c r="X12" s="28">
        <f t="shared" si="3"/>
        <v>0</v>
      </c>
      <c r="Y12" s="69" t="s">
        <v>25</v>
      </c>
      <c r="Z12" s="32" t="s">
        <v>133</v>
      </c>
      <c r="AA12" s="103">
        <v>0</v>
      </c>
      <c r="AB12" s="103">
        <v>0</v>
      </c>
      <c r="AC12" s="103">
        <v>0</v>
      </c>
      <c r="AD12" s="28">
        <f t="shared" si="4"/>
        <v>0</v>
      </c>
      <c r="AE12" s="69" t="s">
        <v>25</v>
      </c>
      <c r="AF12" s="32" t="s">
        <v>133</v>
      </c>
      <c r="AG12" s="103">
        <v>0</v>
      </c>
      <c r="AH12" s="103">
        <v>0</v>
      </c>
      <c r="AI12" s="103">
        <v>0</v>
      </c>
      <c r="AJ12" s="28">
        <f t="shared" si="5"/>
        <v>0</v>
      </c>
      <c r="AK12" s="198"/>
      <c r="AL12" s="93"/>
      <c r="AM12" s="98"/>
      <c r="AN12" s="98"/>
      <c r="AO12" s="98"/>
      <c r="AP12" s="98"/>
    </row>
    <row r="13" spans="1:42" ht="15" customHeight="1" x14ac:dyDescent="0.25">
      <c r="A13" s="202" t="s">
        <v>26</v>
      </c>
      <c r="B13" s="31" t="s">
        <v>134</v>
      </c>
      <c r="C13" s="103">
        <f>C5+C6+C7+C8+C9+C10+C11+C12</f>
        <v>20213</v>
      </c>
      <c r="D13" s="103">
        <f>D5+D6+D7+D8+D9+D10+D11+D12</f>
        <v>4826</v>
      </c>
      <c r="E13" s="103">
        <f>E5+E6+E7+E8+E9+E10+E11+E12</f>
        <v>0</v>
      </c>
      <c r="F13" s="28">
        <f t="shared" si="0"/>
        <v>25039</v>
      </c>
      <c r="G13" s="202" t="s">
        <v>26</v>
      </c>
      <c r="H13" s="31" t="s">
        <v>134</v>
      </c>
      <c r="I13" s="103">
        <f>I5+I6+I7+I8+I9+I10+I11+I12</f>
        <v>3200</v>
      </c>
      <c r="J13" s="103">
        <f>J5+J6+J7+J8+J9+J10+J11+J12</f>
        <v>0</v>
      </c>
      <c r="K13" s="103">
        <f>K5+K6+K7+K8+K9+K10+K11+K12</f>
        <v>0</v>
      </c>
      <c r="L13" s="28">
        <f t="shared" si="1"/>
        <v>3200</v>
      </c>
      <c r="M13" s="202" t="s">
        <v>26</v>
      </c>
      <c r="N13" s="31" t="s">
        <v>134</v>
      </c>
      <c r="O13" s="103">
        <f>O5+O6+O7+O8+O9+O10+O11+O12</f>
        <v>12450</v>
      </c>
      <c r="P13" s="103">
        <f>P5+P6+P7+P8+P9+P10+P11+P12</f>
        <v>0</v>
      </c>
      <c r="Q13" s="103">
        <f>Q5+Q6+Q7+Q8+Q9+Q10+Q11+Q12</f>
        <v>0</v>
      </c>
      <c r="R13" s="28">
        <f t="shared" si="2"/>
        <v>12450</v>
      </c>
      <c r="S13" s="202" t="s">
        <v>26</v>
      </c>
      <c r="T13" s="31" t="s">
        <v>134</v>
      </c>
      <c r="U13" s="103">
        <f>U5+U6+U7+U8+U9+U10+U11+U12</f>
        <v>7115</v>
      </c>
      <c r="V13" s="103">
        <f>V5+V6+V7+V8+V9+V10+V11+V12</f>
        <v>0</v>
      </c>
      <c r="W13" s="103">
        <f>W5+W6+W7+W8+W9+W10+W11+W12</f>
        <v>0</v>
      </c>
      <c r="X13" s="28">
        <f t="shared" si="3"/>
        <v>7115</v>
      </c>
      <c r="Y13" s="202" t="s">
        <v>26</v>
      </c>
      <c r="Z13" s="31" t="s">
        <v>134</v>
      </c>
      <c r="AA13" s="103">
        <f>AA5+AA6+AA7+AA8+AA9+AA10+AA11+AA12</f>
        <v>16112</v>
      </c>
      <c r="AB13" s="103">
        <f>AB5+AB6+AB7+AB8+AB9+AB10+AB11+AB12</f>
        <v>0</v>
      </c>
      <c r="AC13" s="103">
        <f>AC5+AC6+AC7+AC8+AC9+AC10+AC11+AC12</f>
        <v>0</v>
      </c>
      <c r="AD13" s="28">
        <f t="shared" si="4"/>
        <v>16112</v>
      </c>
      <c r="AE13" s="202" t="s">
        <v>26</v>
      </c>
      <c r="AF13" s="31" t="s">
        <v>134</v>
      </c>
      <c r="AG13" s="103">
        <f>AG5+AG6+AG7+AG8+AG9+AG10+AG11+AG12</f>
        <v>1100</v>
      </c>
      <c r="AH13" s="103">
        <f>AH5+AH6+AH7+AH8+AH9+AH10+AH11+AH12</f>
        <v>0</v>
      </c>
      <c r="AI13" s="103">
        <f>AI5+AI6+AI7+AI8+AI9+AI10+AI11+AI12</f>
        <v>0</v>
      </c>
      <c r="AJ13" s="28">
        <f t="shared" si="5"/>
        <v>1100</v>
      </c>
      <c r="AK13" s="198"/>
      <c r="AL13" s="93"/>
      <c r="AM13" s="98"/>
      <c r="AN13" s="98"/>
      <c r="AO13" s="98"/>
      <c r="AP13" s="98"/>
    </row>
    <row r="14" spans="1:42" ht="15" customHeight="1" x14ac:dyDescent="0.25">
      <c r="A14" s="69" t="s">
        <v>27</v>
      </c>
      <c r="B14" s="32" t="s">
        <v>135</v>
      </c>
      <c r="C14" s="103">
        <v>0</v>
      </c>
      <c r="D14" s="103">
        <v>0</v>
      </c>
      <c r="E14" s="103">
        <v>0</v>
      </c>
      <c r="F14" s="28">
        <f t="shared" si="0"/>
        <v>0</v>
      </c>
      <c r="G14" s="69" t="s">
        <v>27</v>
      </c>
      <c r="H14" s="32" t="s">
        <v>135</v>
      </c>
      <c r="I14" s="103">
        <v>0</v>
      </c>
      <c r="J14" s="103">
        <v>0</v>
      </c>
      <c r="K14" s="103">
        <v>0</v>
      </c>
      <c r="L14" s="28">
        <f t="shared" si="1"/>
        <v>0</v>
      </c>
      <c r="M14" s="69" t="s">
        <v>27</v>
      </c>
      <c r="N14" s="32" t="s">
        <v>135</v>
      </c>
      <c r="O14" s="103">
        <v>0</v>
      </c>
      <c r="P14" s="103">
        <v>0</v>
      </c>
      <c r="Q14" s="103">
        <v>0</v>
      </c>
      <c r="R14" s="28">
        <f t="shared" si="2"/>
        <v>0</v>
      </c>
      <c r="S14" s="69" t="s">
        <v>27</v>
      </c>
      <c r="T14" s="32" t="s">
        <v>135</v>
      </c>
      <c r="U14" s="103">
        <v>0</v>
      </c>
      <c r="V14" s="103">
        <v>0</v>
      </c>
      <c r="W14" s="103">
        <v>0</v>
      </c>
      <c r="X14" s="28">
        <f t="shared" si="3"/>
        <v>0</v>
      </c>
      <c r="Y14" s="69" t="s">
        <v>27</v>
      </c>
      <c r="Z14" s="32" t="s">
        <v>135</v>
      </c>
      <c r="AA14" s="103">
        <v>0</v>
      </c>
      <c r="AB14" s="103">
        <v>0</v>
      </c>
      <c r="AC14" s="103">
        <v>0</v>
      </c>
      <c r="AD14" s="28">
        <f t="shared" si="4"/>
        <v>0</v>
      </c>
      <c r="AE14" s="69" t="s">
        <v>27</v>
      </c>
      <c r="AF14" s="32" t="s">
        <v>135</v>
      </c>
      <c r="AG14" s="103">
        <v>0</v>
      </c>
      <c r="AH14" s="103">
        <v>0</v>
      </c>
      <c r="AI14" s="103">
        <v>0</v>
      </c>
      <c r="AJ14" s="28">
        <f t="shared" si="5"/>
        <v>0</v>
      </c>
      <c r="AK14" s="198"/>
      <c r="AL14" s="93"/>
      <c r="AM14" s="98"/>
      <c r="AN14" s="98"/>
      <c r="AO14" s="98"/>
      <c r="AP14" s="98"/>
    </row>
    <row r="15" spans="1:42" ht="15" customHeight="1" x14ac:dyDescent="0.25">
      <c r="A15" s="69" t="s">
        <v>28</v>
      </c>
      <c r="B15" s="32" t="s">
        <v>136</v>
      </c>
      <c r="C15" s="103">
        <v>0</v>
      </c>
      <c r="D15" s="103">
        <v>0</v>
      </c>
      <c r="E15" s="103">
        <v>0</v>
      </c>
      <c r="F15" s="28">
        <f t="shared" si="0"/>
        <v>0</v>
      </c>
      <c r="G15" s="69" t="s">
        <v>28</v>
      </c>
      <c r="H15" s="32" t="s">
        <v>136</v>
      </c>
      <c r="I15" s="103">
        <v>0</v>
      </c>
      <c r="J15" s="103">
        <v>0</v>
      </c>
      <c r="K15" s="103">
        <v>0</v>
      </c>
      <c r="L15" s="28">
        <f t="shared" si="1"/>
        <v>0</v>
      </c>
      <c r="M15" s="69" t="s">
        <v>28</v>
      </c>
      <c r="N15" s="32" t="s">
        <v>136</v>
      </c>
      <c r="O15" s="103">
        <v>0</v>
      </c>
      <c r="P15" s="103">
        <v>0</v>
      </c>
      <c r="Q15" s="103">
        <v>0</v>
      </c>
      <c r="R15" s="28">
        <f t="shared" si="2"/>
        <v>0</v>
      </c>
      <c r="S15" s="69" t="s">
        <v>28</v>
      </c>
      <c r="T15" s="32" t="s">
        <v>136</v>
      </c>
      <c r="U15" s="103">
        <v>0</v>
      </c>
      <c r="V15" s="103">
        <v>0</v>
      </c>
      <c r="W15" s="103">
        <v>0</v>
      </c>
      <c r="X15" s="28">
        <f t="shared" si="3"/>
        <v>0</v>
      </c>
      <c r="Y15" s="69" t="s">
        <v>28</v>
      </c>
      <c r="Z15" s="32" t="s">
        <v>136</v>
      </c>
      <c r="AA15" s="103">
        <v>0</v>
      </c>
      <c r="AB15" s="103">
        <v>0</v>
      </c>
      <c r="AC15" s="103">
        <v>0</v>
      </c>
      <c r="AD15" s="28">
        <f t="shared" si="4"/>
        <v>0</v>
      </c>
      <c r="AE15" s="69" t="s">
        <v>28</v>
      </c>
      <c r="AF15" s="32" t="s">
        <v>136</v>
      </c>
      <c r="AG15" s="103">
        <v>0</v>
      </c>
      <c r="AH15" s="103">
        <v>0</v>
      </c>
      <c r="AI15" s="103">
        <v>0</v>
      </c>
      <c r="AJ15" s="28">
        <f t="shared" si="5"/>
        <v>0</v>
      </c>
      <c r="AK15" s="198"/>
      <c r="AL15" s="91"/>
      <c r="AM15" s="98"/>
      <c r="AN15" s="98"/>
      <c r="AO15" s="98"/>
      <c r="AP15" s="98"/>
    </row>
    <row r="16" spans="1:42" ht="15" customHeight="1" x14ac:dyDescent="0.25">
      <c r="A16" s="69" t="s">
        <v>29</v>
      </c>
      <c r="B16" s="32" t="s">
        <v>137</v>
      </c>
      <c r="C16" s="103">
        <v>0</v>
      </c>
      <c r="D16" s="103">
        <v>0</v>
      </c>
      <c r="E16" s="103">
        <v>0</v>
      </c>
      <c r="F16" s="28">
        <f t="shared" si="0"/>
        <v>0</v>
      </c>
      <c r="G16" s="69" t="s">
        <v>29</v>
      </c>
      <c r="H16" s="32" t="s">
        <v>137</v>
      </c>
      <c r="I16" s="103">
        <v>0</v>
      </c>
      <c r="J16" s="103">
        <v>0</v>
      </c>
      <c r="K16" s="103">
        <v>0</v>
      </c>
      <c r="L16" s="28">
        <f t="shared" si="1"/>
        <v>0</v>
      </c>
      <c r="M16" s="69" t="s">
        <v>29</v>
      </c>
      <c r="N16" s="32" t="s">
        <v>137</v>
      </c>
      <c r="O16" s="103">
        <v>0</v>
      </c>
      <c r="P16" s="103">
        <v>0</v>
      </c>
      <c r="Q16" s="103">
        <v>0</v>
      </c>
      <c r="R16" s="28">
        <f t="shared" si="2"/>
        <v>0</v>
      </c>
      <c r="S16" s="69" t="s">
        <v>29</v>
      </c>
      <c r="T16" s="32" t="s">
        <v>137</v>
      </c>
      <c r="U16" s="103">
        <v>0</v>
      </c>
      <c r="V16" s="103">
        <v>0</v>
      </c>
      <c r="W16" s="103">
        <v>0</v>
      </c>
      <c r="X16" s="28">
        <f t="shared" si="3"/>
        <v>0</v>
      </c>
      <c r="Y16" s="69" t="s">
        <v>29</v>
      </c>
      <c r="Z16" s="32" t="s">
        <v>137</v>
      </c>
      <c r="AA16" s="103">
        <v>0</v>
      </c>
      <c r="AB16" s="103">
        <v>0</v>
      </c>
      <c r="AC16" s="103">
        <v>0</v>
      </c>
      <c r="AD16" s="28">
        <f t="shared" si="4"/>
        <v>0</v>
      </c>
      <c r="AE16" s="69" t="s">
        <v>29</v>
      </c>
      <c r="AF16" s="32" t="s">
        <v>137</v>
      </c>
      <c r="AG16" s="103">
        <v>0</v>
      </c>
      <c r="AH16" s="103">
        <v>0</v>
      </c>
      <c r="AI16" s="103">
        <v>0</v>
      </c>
      <c r="AJ16" s="28">
        <f t="shared" si="5"/>
        <v>0</v>
      </c>
      <c r="AK16" s="198"/>
      <c r="AL16" s="46"/>
      <c r="AM16" s="98"/>
      <c r="AN16" s="98"/>
      <c r="AO16" s="98"/>
      <c r="AP16" s="98"/>
    </row>
    <row r="17" spans="1:42" ht="15" customHeight="1" x14ac:dyDescent="0.25">
      <c r="A17" s="69" t="s">
        <v>30</v>
      </c>
      <c r="B17" s="32" t="s">
        <v>138</v>
      </c>
      <c r="C17" s="103">
        <v>329835</v>
      </c>
      <c r="D17" s="103">
        <v>4195</v>
      </c>
      <c r="E17" s="103">
        <v>0</v>
      </c>
      <c r="F17" s="28">
        <f t="shared" si="0"/>
        <v>334030</v>
      </c>
      <c r="G17" s="69" t="s">
        <v>30</v>
      </c>
      <c r="H17" s="32" t="s">
        <v>138</v>
      </c>
      <c r="I17" s="103">
        <v>39375</v>
      </c>
      <c r="J17" s="103">
        <v>0</v>
      </c>
      <c r="K17" s="103">
        <v>0</v>
      </c>
      <c r="L17" s="28">
        <f t="shared" si="1"/>
        <v>39375</v>
      </c>
      <c r="M17" s="69" t="s">
        <v>30</v>
      </c>
      <c r="N17" s="32" t="s">
        <v>138</v>
      </c>
      <c r="O17" s="103">
        <v>133861</v>
      </c>
      <c r="P17" s="103">
        <v>0</v>
      </c>
      <c r="Q17" s="103">
        <v>0</v>
      </c>
      <c r="R17" s="28">
        <f t="shared" si="2"/>
        <v>133861</v>
      </c>
      <c r="S17" s="69" t="s">
        <v>30</v>
      </c>
      <c r="T17" s="32" t="s">
        <v>138</v>
      </c>
      <c r="U17" s="103">
        <v>116858</v>
      </c>
      <c r="V17" s="103">
        <v>0</v>
      </c>
      <c r="W17" s="103">
        <v>0</v>
      </c>
      <c r="X17" s="28">
        <f t="shared" si="3"/>
        <v>116858</v>
      </c>
      <c r="Y17" s="69" t="s">
        <v>30</v>
      </c>
      <c r="Z17" s="32" t="s">
        <v>138</v>
      </c>
      <c r="AA17" s="103">
        <v>22872</v>
      </c>
      <c r="AB17" s="103">
        <v>0</v>
      </c>
      <c r="AC17" s="103">
        <v>0</v>
      </c>
      <c r="AD17" s="28">
        <f t="shared" si="4"/>
        <v>22872</v>
      </c>
      <c r="AE17" s="69" t="s">
        <v>30</v>
      </c>
      <c r="AF17" s="32" t="s">
        <v>138</v>
      </c>
      <c r="AG17" s="103">
        <v>18263</v>
      </c>
      <c r="AH17" s="103">
        <v>0</v>
      </c>
      <c r="AI17" s="103">
        <v>0</v>
      </c>
      <c r="AJ17" s="28">
        <f t="shared" si="5"/>
        <v>18263</v>
      </c>
      <c r="AK17" s="111"/>
      <c r="AL17" s="111"/>
      <c r="AM17" s="111"/>
      <c r="AN17" s="111"/>
      <c r="AO17" s="111"/>
      <c r="AP17" s="111"/>
    </row>
    <row r="18" spans="1:42" ht="15" customHeight="1" x14ac:dyDescent="0.25">
      <c r="A18" s="69"/>
      <c r="B18" s="32" t="s">
        <v>139</v>
      </c>
      <c r="C18" s="103">
        <v>329835</v>
      </c>
      <c r="D18" s="103">
        <v>4195</v>
      </c>
      <c r="E18" s="103">
        <v>0</v>
      </c>
      <c r="F18" s="28">
        <f t="shared" si="0"/>
        <v>334030</v>
      </c>
      <c r="G18" s="69"/>
      <c r="H18" s="32" t="s">
        <v>139</v>
      </c>
      <c r="I18" s="103">
        <v>39375</v>
      </c>
      <c r="J18" s="103">
        <v>0</v>
      </c>
      <c r="K18" s="103">
        <v>0</v>
      </c>
      <c r="L18" s="28">
        <f t="shared" si="1"/>
        <v>39375</v>
      </c>
      <c r="M18" s="69"/>
      <c r="N18" s="32" t="s">
        <v>139</v>
      </c>
      <c r="O18" s="103">
        <v>133861</v>
      </c>
      <c r="P18" s="103">
        <v>0</v>
      </c>
      <c r="Q18" s="103">
        <v>0</v>
      </c>
      <c r="R18" s="28">
        <f t="shared" si="2"/>
        <v>133861</v>
      </c>
      <c r="S18" s="69"/>
      <c r="T18" s="32" t="s">
        <v>139</v>
      </c>
      <c r="U18" s="103">
        <v>116858</v>
      </c>
      <c r="V18" s="103">
        <v>0</v>
      </c>
      <c r="W18" s="103">
        <v>0</v>
      </c>
      <c r="X18" s="28">
        <f t="shared" si="3"/>
        <v>116858</v>
      </c>
      <c r="Y18" s="69"/>
      <c r="Z18" s="32" t="s">
        <v>139</v>
      </c>
      <c r="AA18" s="103">
        <v>22872</v>
      </c>
      <c r="AB18" s="103">
        <v>0</v>
      </c>
      <c r="AC18" s="103">
        <v>0</v>
      </c>
      <c r="AD18" s="28">
        <f t="shared" si="4"/>
        <v>22872</v>
      </c>
      <c r="AE18" s="69"/>
      <c r="AF18" s="32" t="s">
        <v>139</v>
      </c>
      <c r="AG18" s="103">
        <v>18263</v>
      </c>
      <c r="AH18" s="103">
        <v>0</v>
      </c>
      <c r="AI18" s="103">
        <v>0</v>
      </c>
      <c r="AJ18" s="28">
        <f t="shared" si="5"/>
        <v>18263</v>
      </c>
    </row>
    <row r="19" spans="1:42" ht="15" customHeight="1" x14ac:dyDescent="0.25">
      <c r="A19" s="69" t="s">
        <v>31</v>
      </c>
      <c r="B19" s="32" t="s">
        <v>140</v>
      </c>
      <c r="C19" s="103">
        <v>0</v>
      </c>
      <c r="D19" s="103">
        <v>0</v>
      </c>
      <c r="E19" s="103">
        <v>0</v>
      </c>
      <c r="F19" s="28">
        <f t="shared" si="0"/>
        <v>0</v>
      </c>
      <c r="G19" s="69" t="s">
        <v>31</v>
      </c>
      <c r="H19" s="32" t="s">
        <v>140</v>
      </c>
      <c r="I19" s="103">
        <v>0</v>
      </c>
      <c r="J19" s="103">
        <v>0</v>
      </c>
      <c r="K19" s="103">
        <v>0</v>
      </c>
      <c r="L19" s="28">
        <f t="shared" si="1"/>
        <v>0</v>
      </c>
      <c r="M19" s="69" t="s">
        <v>31</v>
      </c>
      <c r="N19" s="32" t="s">
        <v>140</v>
      </c>
      <c r="O19" s="103">
        <v>0</v>
      </c>
      <c r="P19" s="103">
        <v>0</v>
      </c>
      <c r="Q19" s="103">
        <v>0</v>
      </c>
      <c r="R19" s="28">
        <f t="shared" si="2"/>
        <v>0</v>
      </c>
      <c r="S19" s="69" t="s">
        <v>31</v>
      </c>
      <c r="T19" s="32" t="s">
        <v>140</v>
      </c>
      <c r="U19" s="103">
        <v>0</v>
      </c>
      <c r="V19" s="103">
        <v>0</v>
      </c>
      <c r="W19" s="103">
        <v>0</v>
      </c>
      <c r="X19" s="28">
        <f t="shared" si="3"/>
        <v>0</v>
      </c>
      <c r="Y19" s="69" t="s">
        <v>31</v>
      </c>
      <c r="Z19" s="32" t="s">
        <v>140</v>
      </c>
      <c r="AA19" s="103">
        <v>0</v>
      </c>
      <c r="AB19" s="103">
        <v>0</v>
      </c>
      <c r="AC19" s="103">
        <v>0</v>
      </c>
      <c r="AD19" s="28">
        <f t="shared" si="4"/>
        <v>0</v>
      </c>
      <c r="AE19" s="69" t="s">
        <v>31</v>
      </c>
      <c r="AF19" s="32" t="s">
        <v>140</v>
      </c>
      <c r="AG19" s="103">
        <v>0</v>
      </c>
      <c r="AH19" s="103">
        <v>0</v>
      </c>
      <c r="AI19" s="103">
        <v>0</v>
      </c>
      <c r="AJ19" s="28">
        <f t="shared" si="5"/>
        <v>0</v>
      </c>
    </row>
    <row r="20" spans="1:42" ht="25.5" customHeight="1" x14ac:dyDescent="0.25">
      <c r="A20" s="69" t="s">
        <v>32</v>
      </c>
      <c r="B20" s="32" t="s">
        <v>141</v>
      </c>
      <c r="C20" s="103">
        <v>0</v>
      </c>
      <c r="D20" s="103">
        <v>0</v>
      </c>
      <c r="E20" s="103">
        <v>0</v>
      </c>
      <c r="F20" s="28">
        <f t="shared" si="0"/>
        <v>0</v>
      </c>
      <c r="G20" s="69" t="s">
        <v>32</v>
      </c>
      <c r="H20" s="32" t="s">
        <v>141</v>
      </c>
      <c r="I20" s="103">
        <v>0</v>
      </c>
      <c r="J20" s="103">
        <v>0</v>
      </c>
      <c r="K20" s="103">
        <v>0</v>
      </c>
      <c r="L20" s="28">
        <f t="shared" si="1"/>
        <v>0</v>
      </c>
      <c r="M20" s="69" t="s">
        <v>32</v>
      </c>
      <c r="N20" s="32" t="s">
        <v>141</v>
      </c>
      <c r="O20" s="103">
        <v>0</v>
      </c>
      <c r="P20" s="103">
        <v>0</v>
      </c>
      <c r="Q20" s="103">
        <v>0</v>
      </c>
      <c r="R20" s="28">
        <f t="shared" si="2"/>
        <v>0</v>
      </c>
      <c r="S20" s="69" t="s">
        <v>32</v>
      </c>
      <c r="T20" s="32" t="s">
        <v>141</v>
      </c>
      <c r="U20" s="103">
        <v>0</v>
      </c>
      <c r="V20" s="103">
        <v>0</v>
      </c>
      <c r="W20" s="103">
        <v>0</v>
      </c>
      <c r="X20" s="28">
        <f t="shared" si="3"/>
        <v>0</v>
      </c>
      <c r="Y20" s="69" t="s">
        <v>32</v>
      </c>
      <c r="Z20" s="32" t="s">
        <v>141</v>
      </c>
      <c r="AA20" s="103">
        <v>0</v>
      </c>
      <c r="AB20" s="103">
        <v>0</v>
      </c>
      <c r="AC20" s="103">
        <v>0</v>
      </c>
      <c r="AD20" s="28">
        <f t="shared" si="4"/>
        <v>0</v>
      </c>
      <c r="AE20" s="69" t="s">
        <v>32</v>
      </c>
      <c r="AF20" s="32" t="s">
        <v>141</v>
      </c>
      <c r="AG20" s="103">
        <v>0</v>
      </c>
      <c r="AH20" s="103">
        <v>0</v>
      </c>
      <c r="AI20" s="103">
        <v>0</v>
      </c>
      <c r="AJ20" s="28">
        <f t="shared" si="5"/>
        <v>0</v>
      </c>
    </row>
    <row r="21" spans="1:42" ht="15" customHeight="1" x14ac:dyDescent="0.25">
      <c r="A21" s="69" t="s">
        <v>33</v>
      </c>
      <c r="B21" s="31" t="s">
        <v>142</v>
      </c>
      <c r="C21" s="103">
        <f>C14+C15+C16+C17+C19+C20</f>
        <v>329835</v>
      </c>
      <c r="D21" s="103">
        <f t="shared" ref="D21:E21" si="6">D14+D15+D16+D17+D19+D20</f>
        <v>4195</v>
      </c>
      <c r="E21" s="103">
        <f t="shared" si="6"/>
        <v>0</v>
      </c>
      <c r="F21" s="28">
        <f t="shared" si="0"/>
        <v>334030</v>
      </c>
      <c r="G21" s="69" t="s">
        <v>33</v>
      </c>
      <c r="H21" s="31" t="s">
        <v>142</v>
      </c>
      <c r="I21" s="103">
        <f>I14+I15+I16+I17+I19+I20</f>
        <v>39375</v>
      </c>
      <c r="J21" s="103">
        <f t="shared" ref="J21:K21" si="7">J14+J15+J16+J17+J19+J20</f>
        <v>0</v>
      </c>
      <c r="K21" s="103">
        <f t="shared" si="7"/>
        <v>0</v>
      </c>
      <c r="L21" s="28">
        <f t="shared" si="1"/>
        <v>39375</v>
      </c>
      <c r="M21" s="69" t="s">
        <v>33</v>
      </c>
      <c r="N21" s="31" t="s">
        <v>142</v>
      </c>
      <c r="O21" s="103">
        <f>O14+O15+O16+O17+O19+O20</f>
        <v>133861</v>
      </c>
      <c r="P21" s="103">
        <f t="shared" ref="P21:Q21" si="8">P14+P15+P16+P17+P19+P20</f>
        <v>0</v>
      </c>
      <c r="Q21" s="103">
        <f t="shared" si="8"/>
        <v>0</v>
      </c>
      <c r="R21" s="28">
        <f t="shared" si="2"/>
        <v>133861</v>
      </c>
      <c r="S21" s="69" t="s">
        <v>33</v>
      </c>
      <c r="T21" s="31" t="s">
        <v>142</v>
      </c>
      <c r="U21" s="103">
        <f>U14+U15+U16+U17+U19+U20</f>
        <v>116858</v>
      </c>
      <c r="V21" s="103">
        <f t="shared" ref="V21:W21" si="9">V14+V15+V16+V17+V19+V20</f>
        <v>0</v>
      </c>
      <c r="W21" s="103">
        <f t="shared" si="9"/>
        <v>0</v>
      </c>
      <c r="X21" s="28">
        <f t="shared" si="3"/>
        <v>116858</v>
      </c>
      <c r="Y21" s="69" t="s">
        <v>33</v>
      </c>
      <c r="Z21" s="31" t="s">
        <v>142</v>
      </c>
      <c r="AA21" s="103">
        <f>AA14+AA15+AA16+AA17+AA19+AA20</f>
        <v>22872</v>
      </c>
      <c r="AB21" s="103">
        <f t="shared" ref="AB21:AC21" si="10">AB14+AB15+AB16+AB17+AB19+AB20</f>
        <v>0</v>
      </c>
      <c r="AC21" s="103">
        <f t="shared" si="10"/>
        <v>0</v>
      </c>
      <c r="AD21" s="28">
        <f t="shared" si="4"/>
        <v>22872</v>
      </c>
      <c r="AE21" s="69" t="s">
        <v>33</v>
      </c>
      <c r="AF21" s="31" t="s">
        <v>142</v>
      </c>
      <c r="AG21" s="103">
        <f>AG14+AG15+AG16+AG17+AG19+AG20</f>
        <v>18263</v>
      </c>
      <c r="AH21" s="103">
        <f t="shared" ref="AH21:AI21" si="11">AH14+AH15+AH16+AH17+AH19+AH20</f>
        <v>0</v>
      </c>
      <c r="AI21" s="103">
        <f t="shared" si="11"/>
        <v>0</v>
      </c>
      <c r="AJ21" s="28">
        <f t="shared" si="5"/>
        <v>18263</v>
      </c>
    </row>
    <row r="22" spans="1:42" ht="15" customHeight="1" x14ac:dyDescent="0.25">
      <c r="A22" s="69" t="s">
        <v>34</v>
      </c>
      <c r="B22" s="31" t="s">
        <v>143</v>
      </c>
      <c r="C22" s="103">
        <f>C13+C21</f>
        <v>350048</v>
      </c>
      <c r="D22" s="103">
        <f t="shared" ref="D22:E22" si="12">D13+D21</f>
        <v>9021</v>
      </c>
      <c r="E22" s="103">
        <f t="shared" si="12"/>
        <v>0</v>
      </c>
      <c r="F22" s="28">
        <f t="shared" si="0"/>
        <v>359069</v>
      </c>
      <c r="G22" s="69" t="s">
        <v>34</v>
      </c>
      <c r="H22" s="31" t="s">
        <v>143</v>
      </c>
      <c r="I22" s="103">
        <f>I13+I21</f>
        <v>42575</v>
      </c>
      <c r="J22" s="103">
        <f t="shared" ref="J22:K22" si="13">J13+J21</f>
        <v>0</v>
      </c>
      <c r="K22" s="103">
        <f t="shared" si="13"/>
        <v>0</v>
      </c>
      <c r="L22" s="28">
        <f t="shared" si="1"/>
        <v>42575</v>
      </c>
      <c r="M22" s="69" t="s">
        <v>34</v>
      </c>
      <c r="N22" s="31" t="s">
        <v>143</v>
      </c>
      <c r="O22" s="103">
        <f>O13+O21</f>
        <v>146311</v>
      </c>
      <c r="P22" s="103">
        <f t="shared" ref="P22:Q22" si="14">P13+P21</f>
        <v>0</v>
      </c>
      <c r="Q22" s="103">
        <f t="shared" si="14"/>
        <v>0</v>
      </c>
      <c r="R22" s="28">
        <f t="shared" si="2"/>
        <v>146311</v>
      </c>
      <c r="S22" s="69" t="s">
        <v>34</v>
      </c>
      <c r="T22" s="31" t="s">
        <v>143</v>
      </c>
      <c r="U22" s="103">
        <f>U13+U21</f>
        <v>123973</v>
      </c>
      <c r="V22" s="103">
        <f t="shared" ref="V22:W22" si="15">V13+V21</f>
        <v>0</v>
      </c>
      <c r="W22" s="103">
        <f t="shared" si="15"/>
        <v>0</v>
      </c>
      <c r="X22" s="28">
        <f t="shared" si="3"/>
        <v>123973</v>
      </c>
      <c r="Y22" s="69" t="s">
        <v>34</v>
      </c>
      <c r="Z22" s="31" t="s">
        <v>143</v>
      </c>
      <c r="AA22" s="103">
        <f>AA13+AA21</f>
        <v>38984</v>
      </c>
      <c r="AB22" s="103">
        <f t="shared" ref="AB22:AC22" si="16">AB13+AB21</f>
        <v>0</v>
      </c>
      <c r="AC22" s="103">
        <f t="shared" si="16"/>
        <v>0</v>
      </c>
      <c r="AD22" s="28">
        <f t="shared" si="4"/>
        <v>38984</v>
      </c>
      <c r="AE22" s="69" t="s">
        <v>34</v>
      </c>
      <c r="AF22" s="31" t="s">
        <v>143</v>
      </c>
      <c r="AG22" s="103">
        <f>AG13+AG21</f>
        <v>19363</v>
      </c>
      <c r="AH22" s="103">
        <f t="shared" ref="AH22:AI22" si="17">AH13+AH21</f>
        <v>0</v>
      </c>
      <c r="AI22" s="103">
        <f t="shared" si="17"/>
        <v>0</v>
      </c>
      <c r="AJ22" s="28">
        <f t="shared" si="5"/>
        <v>19363</v>
      </c>
    </row>
    <row r="23" spans="1:42" ht="29.25" customHeight="1" x14ac:dyDescent="0.25">
      <c r="A23" s="3"/>
      <c r="B23" s="96" t="s">
        <v>12</v>
      </c>
      <c r="C23" s="97"/>
      <c r="E23" s="287" t="s">
        <v>39</v>
      </c>
      <c r="F23" s="288"/>
      <c r="G23" s="3"/>
      <c r="H23" s="96" t="s">
        <v>12</v>
      </c>
      <c r="I23" s="97"/>
      <c r="K23" s="287" t="s">
        <v>39</v>
      </c>
      <c r="L23" s="288"/>
      <c r="M23" s="3"/>
      <c r="N23" s="96" t="s">
        <v>12</v>
      </c>
      <c r="O23" s="97"/>
      <c r="Q23" s="287" t="s">
        <v>39</v>
      </c>
      <c r="R23" s="288"/>
      <c r="S23" s="3"/>
      <c r="T23" s="96" t="s">
        <v>12</v>
      </c>
      <c r="U23" s="97"/>
      <c r="W23" s="287" t="s">
        <v>39</v>
      </c>
      <c r="X23" s="288"/>
      <c r="Y23" s="3"/>
      <c r="Z23" s="96" t="s">
        <v>12</v>
      </c>
      <c r="AA23" s="97"/>
      <c r="AC23" s="287" t="s">
        <v>39</v>
      </c>
      <c r="AD23" s="288"/>
      <c r="AE23" s="3"/>
      <c r="AF23" s="96" t="s">
        <v>12</v>
      </c>
      <c r="AG23" s="97"/>
      <c r="AI23" s="287" t="s">
        <v>39</v>
      </c>
      <c r="AJ23" s="288"/>
    </row>
    <row r="24" spans="1:42" x14ac:dyDescent="0.25">
      <c r="A24" s="188" t="s">
        <v>18</v>
      </c>
      <c r="B24" s="204" t="s">
        <v>145</v>
      </c>
      <c r="C24" s="205">
        <f>C25+C26+C27+C28+C29+C30</f>
        <v>350048</v>
      </c>
      <c r="D24" s="205">
        <f t="shared" ref="D24:E24" si="18">D25+D26+D27+D28+D29+D30</f>
        <v>9021</v>
      </c>
      <c r="E24" s="205">
        <f t="shared" si="18"/>
        <v>0</v>
      </c>
      <c r="F24" s="234">
        <f>C24+D24+E24</f>
        <v>359069</v>
      </c>
      <c r="G24" s="188" t="s">
        <v>18</v>
      </c>
      <c r="H24" s="204" t="s">
        <v>145</v>
      </c>
      <c r="I24" s="205">
        <f>I25+I26+I27+I28+I29+I30</f>
        <v>41575</v>
      </c>
      <c r="J24" s="205">
        <f t="shared" ref="J24:K24" si="19">J25+J26+J27+J28+J29+J30</f>
        <v>0</v>
      </c>
      <c r="K24" s="205">
        <f t="shared" si="19"/>
        <v>0</v>
      </c>
      <c r="L24" s="234">
        <f>I24+J24+K24</f>
        <v>41575</v>
      </c>
      <c r="M24" s="188" t="s">
        <v>18</v>
      </c>
      <c r="N24" s="204" t="s">
        <v>145</v>
      </c>
      <c r="O24" s="205">
        <f>O25+O26+O27+O28+O29+O30</f>
        <v>146311</v>
      </c>
      <c r="P24" s="205">
        <f t="shared" ref="P24:Q24" si="20">P25+P26+P27+P28+P29+P30</f>
        <v>0</v>
      </c>
      <c r="Q24" s="205">
        <f t="shared" si="20"/>
        <v>0</v>
      </c>
      <c r="R24" s="234">
        <f>O24+P24+Q24</f>
        <v>146311</v>
      </c>
      <c r="S24" s="188" t="s">
        <v>18</v>
      </c>
      <c r="T24" s="204" t="s">
        <v>145</v>
      </c>
      <c r="U24" s="205">
        <f>U25+U26+U27+U28+U29+U30</f>
        <v>123973</v>
      </c>
      <c r="V24" s="205">
        <f t="shared" ref="V24:W24" si="21">V25+V26+V27+V28+V29+V30</f>
        <v>0</v>
      </c>
      <c r="W24" s="205">
        <f t="shared" si="21"/>
        <v>0</v>
      </c>
      <c r="X24" s="234">
        <f>U24+V24+W24</f>
        <v>123973</v>
      </c>
      <c r="Y24" s="188" t="s">
        <v>18</v>
      </c>
      <c r="Z24" s="204" t="s">
        <v>145</v>
      </c>
      <c r="AA24" s="205">
        <f>AA25+AA26+AA27+AA28+AA29+AA30</f>
        <v>38984</v>
      </c>
      <c r="AB24" s="205">
        <f t="shared" ref="AB24:AC24" si="22">AB25+AB26+AB27+AB28+AB29+AB30</f>
        <v>0</v>
      </c>
      <c r="AC24" s="205">
        <f t="shared" si="22"/>
        <v>0</v>
      </c>
      <c r="AD24" s="234">
        <f>AA24+AB24+AC24</f>
        <v>38984</v>
      </c>
      <c r="AE24" s="188" t="s">
        <v>18</v>
      </c>
      <c r="AF24" s="204" t="s">
        <v>145</v>
      </c>
      <c r="AG24" s="205">
        <f>AG25+AG26+AG27+AG28+AG29+AG30</f>
        <v>19363</v>
      </c>
      <c r="AH24" s="205">
        <f t="shared" ref="AH24:AI24" si="23">AH25+AH26+AH27+AH28+AH29+AH30</f>
        <v>0</v>
      </c>
      <c r="AI24" s="205">
        <f t="shared" si="23"/>
        <v>0</v>
      </c>
      <c r="AJ24" s="234">
        <f>AG24+AH24+AI24</f>
        <v>19363</v>
      </c>
    </row>
    <row r="25" spans="1:42" x14ac:dyDescent="0.25">
      <c r="A25" s="69" t="s">
        <v>84</v>
      </c>
      <c r="B25" s="32" t="s">
        <v>13</v>
      </c>
      <c r="C25" s="70">
        <v>209812</v>
      </c>
      <c r="D25" s="70">
        <v>0</v>
      </c>
      <c r="E25" s="70">
        <v>0</v>
      </c>
      <c r="F25" s="234">
        <f t="shared" ref="F25:F42" si="24">C25+D25+E25</f>
        <v>209812</v>
      </c>
      <c r="G25" s="69" t="s">
        <v>84</v>
      </c>
      <c r="H25" s="32" t="s">
        <v>13</v>
      </c>
      <c r="I25" s="70">
        <v>26200</v>
      </c>
      <c r="J25" s="70">
        <v>0</v>
      </c>
      <c r="K25" s="70">
        <v>0</v>
      </c>
      <c r="L25" s="234">
        <f t="shared" ref="L25:L42" si="25">I25+J25+K25</f>
        <v>26200</v>
      </c>
      <c r="M25" s="69" t="s">
        <v>84</v>
      </c>
      <c r="N25" s="32" t="s">
        <v>13</v>
      </c>
      <c r="O25" s="70">
        <v>86601</v>
      </c>
      <c r="P25" s="70">
        <v>0</v>
      </c>
      <c r="Q25" s="70">
        <v>0</v>
      </c>
      <c r="R25" s="234">
        <f t="shared" ref="R25:R42" si="26">O25+P25+Q25</f>
        <v>86601</v>
      </c>
      <c r="S25" s="69" t="s">
        <v>84</v>
      </c>
      <c r="T25" s="32" t="s">
        <v>13</v>
      </c>
      <c r="U25" s="70">
        <v>73392</v>
      </c>
      <c r="V25" s="70">
        <v>0</v>
      </c>
      <c r="W25" s="70">
        <v>0</v>
      </c>
      <c r="X25" s="234">
        <f t="shared" ref="X25:X42" si="27">U25+V25+W25</f>
        <v>73392</v>
      </c>
      <c r="Y25" s="69" t="s">
        <v>84</v>
      </c>
      <c r="Z25" s="32" t="s">
        <v>13</v>
      </c>
      <c r="AA25" s="70">
        <v>17403</v>
      </c>
      <c r="AB25" s="70">
        <v>0</v>
      </c>
      <c r="AC25" s="70">
        <v>0</v>
      </c>
      <c r="AD25" s="234">
        <f t="shared" ref="AD25:AD42" si="28">AA25+AB25+AC25</f>
        <v>17403</v>
      </c>
      <c r="AE25" s="69" t="s">
        <v>84</v>
      </c>
      <c r="AF25" s="32" t="s">
        <v>13</v>
      </c>
      <c r="AG25" s="70">
        <v>11812</v>
      </c>
      <c r="AH25" s="70">
        <v>0</v>
      </c>
      <c r="AI25" s="70">
        <v>0</v>
      </c>
      <c r="AJ25" s="234">
        <f t="shared" ref="AJ25:AJ42" si="29">AG25+AH25+AI25</f>
        <v>11812</v>
      </c>
    </row>
    <row r="26" spans="1:42" x14ac:dyDescent="0.25">
      <c r="A26" s="69" t="s">
        <v>85</v>
      </c>
      <c r="B26" s="32" t="s">
        <v>149</v>
      </c>
      <c r="C26" s="70">
        <v>52446</v>
      </c>
      <c r="D26" s="70">
        <v>0</v>
      </c>
      <c r="E26" s="70">
        <v>0</v>
      </c>
      <c r="F26" s="234">
        <f t="shared" si="24"/>
        <v>52446</v>
      </c>
      <c r="G26" s="69" t="s">
        <v>85</v>
      </c>
      <c r="H26" s="32" t="s">
        <v>149</v>
      </c>
      <c r="I26" s="70">
        <v>6879</v>
      </c>
      <c r="J26" s="70">
        <v>0</v>
      </c>
      <c r="K26" s="70">
        <v>0</v>
      </c>
      <c r="L26" s="234">
        <f t="shared" si="25"/>
        <v>6879</v>
      </c>
      <c r="M26" s="69" t="s">
        <v>85</v>
      </c>
      <c r="N26" s="32" t="s">
        <v>149</v>
      </c>
      <c r="O26" s="70">
        <v>22993</v>
      </c>
      <c r="P26" s="70">
        <v>0</v>
      </c>
      <c r="Q26" s="70">
        <v>0</v>
      </c>
      <c r="R26" s="234">
        <f t="shared" si="26"/>
        <v>22993</v>
      </c>
      <c r="S26" s="69" t="s">
        <v>85</v>
      </c>
      <c r="T26" s="32" t="s">
        <v>149</v>
      </c>
      <c r="U26" s="70">
        <v>19275</v>
      </c>
      <c r="V26" s="70">
        <v>0</v>
      </c>
      <c r="W26" s="70">
        <v>0</v>
      </c>
      <c r="X26" s="234">
        <f t="shared" si="27"/>
        <v>19275</v>
      </c>
      <c r="Y26" s="69" t="s">
        <v>85</v>
      </c>
      <c r="Z26" s="32" t="s">
        <v>149</v>
      </c>
      <c r="AA26" s="70">
        <v>4244</v>
      </c>
      <c r="AB26" s="70">
        <v>0</v>
      </c>
      <c r="AC26" s="70">
        <v>0</v>
      </c>
      <c r="AD26" s="234">
        <f t="shared" si="28"/>
        <v>4244</v>
      </c>
      <c r="AE26" s="69" t="s">
        <v>85</v>
      </c>
      <c r="AF26" s="32" t="s">
        <v>149</v>
      </c>
      <c r="AG26" s="70">
        <v>3083</v>
      </c>
      <c r="AH26" s="70">
        <v>0</v>
      </c>
      <c r="AI26" s="70">
        <v>0</v>
      </c>
      <c r="AJ26" s="234">
        <f t="shared" si="29"/>
        <v>3083</v>
      </c>
    </row>
    <row r="27" spans="1:42" x14ac:dyDescent="0.25">
      <c r="A27" s="69" t="s">
        <v>86</v>
      </c>
      <c r="B27" s="32" t="s">
        <v>150</v>
      </c>
      <c r="C27" s="70">
        <v>87790</v>
      </c>
      <c r="D27" s="70">
        <v>9021</v>
      </c>
      <c r="E27" s="70">
        <v>0</v>
      </c>
      <c r="F27" s="234">
        <f t="shared" si="24"/>
        <v>96811</v>
      </c>
      <c r="G27" s="69" t="s">
        <v>86</v>
      </c>
      <c r="H27" s="32" t="s">
        <v>150</v>
      </c>
      <c r="I27" s="70">
        <v>8496</v>
      </c>
      <c r="J27" s="70">
        <v>0</v>
      </c>
      <c r="K27" s="70">
        <v>0</v>
      </c>
      <c r="L27" s="234">
        <f t="shared" si="25"/>
        <v>8496</v>
      </c>
      <c r="M27" s="69" t="s">
        <v>86</v>
      </c>
      <c r="N27" s="32" t="s">
        <v>150</v>
      </c>
      <c r="O27" s="70">
        <v>36717</v>
      </c>
      <c r="P27" s="70">
        <v>0</v>
      </c>
      <c r="Q27" s="70">
        <v>0</v>
      </c>
      <c r="R27" s="234">
        <f t="shared" si="26"/>
        <v>36717</v>
      </c>
      <c r="S27" s="69" t="s">
        <v>86</v>
      </c>
      <c r="T27" s="32" t="s">
        <v>150</v>
      </c>
      <c r="U27" s="70">
        <v>31306</v>
      </c>
      <c r="V27" s="70">
        <v>0</v>
      </c>
      <c r="W27" s="70">
        <v>0</v>
      </c>
      <c r="X27" s="234">
        <f t="shared" si="27"/>
        <v>31306</v>
      </c>
      <c r="Y27" s="69" t="s">
        <v>86</v>
      </c>
      <c r="Z27" s="32" t="s">
        <v>150</v>
      </c>
      <c r="AA27" s="70">
        <v>17337</v>
      </c>
      <c r="AB27" s="70">
        <v>0</v>
      </c>
      <c r="AC27" s="70">
        <v>0</v>
      </c>
      <c r="AD27" s="234">
        <f t="shared" si="28"/>
        <v>17337</v>
      </c>
      <c r="AE27" s="69" t="s">
        <v>86</v>
      </c>
      <c r="AF27" s="32" t="s">
        <v>150</v>
      </c>
      <c r="AG27" s="70">
        <v>4468</v>
      </c>
      <c r="AH27" s="70">
        <v>0</v>
      </c>
      <c r="AI27" s="70">
        <v>0</v>
      </c>
      <c r="AJ27" s="234">
        <f t="shared" si="29"/>
        <v>4468</v>
      </c>
    </row>
    <row r="28" spans="1:42" x14ac:dyDescent="0.25">
      <c r="A28" s="69" t="s">
        <v>87</v>
      </c>
      <c r="B28" s="32" t="s">
        <v>151</v>
      </c>
      <c r="C28" s="70">
        <v>0</v>
      </c>
      <c r="D28" s="70">
        <v>0</v>
      </c>
      <c r="E28" s="70">
        <v>0</v>
      </c>
      <c r="F28" s="234">
        <f t="shared" si="24"/>
        <v>0</v>
      </c>
      <c r="G28" s="69" t="s">
        <v>87</v>
      </c>
      <c r="H28" s="32" t="s">
        <v>151</v>
      </c>
      <c r="I28" s="70">
        <v>0</v>
      </c>
      <c r="J28" s="70">
        <v>0</v>
      </c>
      <c r="K28" s="70">
        <v>0</v>
      </c>
      <c r="L28" s="234">
        <f t="shared" si="25"/>
        <v>0</v>
      </c>
      <c r="M28" s="69" t="s">
        <v>87</v>
      </c>
      <c r="N28" s="32" t="s">
        <v>151</v>
      </c>
      <c r="O28" s="70">
        <v>0</v>
      </c>
      <c r="P28" s="70">
        <v>0</v>
      </c>
      <c r="Q28" s="70">
        <v>0</v>
      </c>
      <c r="R28" s="234">
        <f t="shared" si="26"/>
        <v>0</v>
      </c>
      <c r="S28" s="69" t="s">
        <v>87</v>
      </c>
      <c r="T28" s="32" t="s">
        <v>151</v>
      </c>
      <c r="U28" s="70">
        <v>0</v>
      </c>
      <c r="V28" s="70">
        <v>0</v>
      </c>
      <c r="W28" s="70">
        <v>0</v>
      </c>
      <c r="X28" s="234">
        <f t="shared" si="27"/>
        <v>0</v>
      </c>
      <c r="Y28" s="69" t="s">
        <v>87</v>
      </c>
      <c r="Z28" s="32" t="s">
        <v>151</v>
      </c>
      <c r="AA28" s="70">
        <v>0</v>
      </c>
      <c r="AB28" s="70">
        <v>0</v>
      </c>
      <c r="AC28" s="70">
        <v>0</v>
      </c>
      <c r="AD28" s="234">
        <f t="shared" si="28"/>
        <v>0</v>
      </c>
      <c r="AE28" s="69" t="s">
        <v>87</v>
      </c>
      <c r="AF28" s="32" t="s">
        <v>151</v>
      </c>
      <c r="AG28" s="70">
        <v>0</v>
      </c>
      <c r="AH28" s="70">
        <v>0</v>
      </c>
      <c r="AI28" s="70">
        <v>0</v>
      </c>
      <c r="AJ28" s="234">
        <f t="shared" si="29"/>
        <v>0</v>
      </c>
    </row>
    <row r="29" spans="1:42" x14ac:dyDescent="0.25">
      <c r="A29" s="69" t="s">
        <v>88</v>
      </c>
      <c r="B29" s="32" t="s">
        <v>152</v>
      </c>
      <c r="C29" s="70">
        <v>0</v>
      </c>
      <c r="D29" s="70">
        <v>0</v>
      </c>
      <c r="E29" s="70">
        <v>0</v>
      </c>
      <c r="F29" s="234">
        <f t="shared" si="24"/>
        <v>0</v>
      </c>
      <c r="G29" s="69" t="s">
        <v>88</v>
      </c>
      <c r="H29" s="32" t="s">
        <v>152</v>
      </c>
      <c r="I29" s="70">
        <v>0</v>
      </c>
      <c r="J29" s="70">
        <v>0</v>
      </c>
      <c r="K29" s="70">
        <v>0</v>
      </c>
      <c r="L29" s="234">
        <f t="shared" si="25"/>
        <v>0</v>
      </c>
      <c r="M29" s="69" t="s">
        <v>88</v>
      </c>
      <c r="N29" s="32" t="s">
        <v>152</v>
      </c>
      <c r="O29" s="70">
        <v>0</v>
      </c>
      <c r="P29" s="70">
        <v>0</v>
      </c>
      <c r="Q29" s="70">
        <v>0</v>
      </c>
      <c r="R29" s="234">
        <f t="shared" si="26"/>
        <v>0</v>
      </c>
      <c r="S29" s="69" t="s">
        <v>88</v>
      </c>
      <c r="T29" s="32" t="s">
        <v>152</v>
      </c>
      <c r="U29" s="70">
        <v>0</v>
      </c>
      <c r="V29" s="70">
        <v>0</v>
      </c>
      <c r="W29" s="70">
        <v>0</v>
      </c>
      <c r="X29" s="234">
        <f t="shared" si="27"/>
        <v>0</v>
      </c>
      <c r="Y29" s="69" t="s">
        <v>88</v>
      </c>
      <c r="Z29" s="32" t="s">
        <v>152</v>
      </c>
      <c r="AA29" s="70">
        <v>0</v>
      </c>
      <c r="AB29" s="70">
        <v>0</v>
      </c>
      <c r="AC29" s="70">
        <v>0</v>
      </c>
      <c r="AD29" s="234">
        <f t="shared" si="28"/>
        <v>0</v>
      </c>
      <c r="AE29" s="69" t="s">
        <v>88</v>
      </c>
      <c r="AF29" s="32" t="s">
        <v>152</v>
      </c>
      <c r="AG29" s="70">
        <v>0</v>
      </c>
      <c r="AH29" s="70">
        <v>0</v>
      </c>
      <c r="AI29" s="70">
        <v>0</v>
      </c>
      <c r="AJ29" s="234">
        <f t="shared" si="29"/>
        <v>0</v>
      </c>
    </row>
    <row r="30" spans="1:42" x14ac:dyDescent="0.25">
      <c r="A30" s="203" t="s">
        <v>148</v>
      </c>
      <c r="B30" s="32" t="s">
        <v>15</v>
      </c>
      <c r="C30" s="70">
        <v>0</v>
      </c>
      <c r="D30" s="70">
        <v>0</v>
      </c>
      <c r="E30" s="70">
        <v>0</v>
      </c>
      <c r="F30" s="234">
        <f t="shared" si="24"/>
        <v>0</v>
      </c>
      <c r="G30" s="203" t="s">
        <v>148</v>
      </c>
      <c r="H30" s="32" t="s">
        <v>15</v>
      </c>
      <c r="I30" s="70">
        <v>0</v>
      </c>
      <c r="J30" s="70">
        <v>0</v>
      </c>
      <c r="K30" s="70">
        <v>0</v>
      </c>
      <c r="L30" s="234">
        <f t="shared" si="25"/>
        <v>0</v>
      </c>
      <c r="M30" s="203" t="s">
        <v>148</v>
      </c>
      <c r="N30" s="32" t="s">
        <v>15</v>
      </c>
      <c r="O30" s="70">
        <v>0</v>
      </c>
      <c r="P30" s="70">
        <v>0</v>
      </c>
      <c r="Q30" s="70">
        <v>0</v>
      </c>
      <c r="R30" s="234">
        <f t="shared" si="26"/>
        <v>0</v>
      </c>
      <c r="S30" s="203" t="s">
        <v>148</v>
      </c>
      <c r="T30" s="32" t="s">
        <v>15</v>
      </c>
      <c r="U30" s="70">
        <v>0</v>
      </c>
      <c r="V30" s="70">
        <v>0</v>
      </c>
      <c r="W30" s="70">
        <v>0</v>
      </c>
      <c r="X30" s="234">
        <f t="shared" si="27"/>
        <v>0</v>
      </c>
      <c r="Y30" s="203" t="s">
        <v>148</v>
      </c>
      <c r="Z30" s="32" t="s">
        <v>15</v>
      </c>
      <c r="AA30" s="70">
        <v>0</v>
      </c>
      <c r="AB30" s="70">
        <v>0</v>
      </c>
      <c r="AC30" s="70">
        <v>0</v>
      </c>
      <c r="AD30" s="234">
        <f t="shared" si="28"/>
        <v>0</v>
      </c>
      <c r="AE30" s="203" t="s">
        <v>148</v>
      </c>
      <c r="AF30" s="32" t="s">
        <v>15</v>
      </c>
      <c r="AG30" s="70">
        <v>0</v>
      </c>
      <c r="AH30" s="70">
        <v>0</v>
      </c>
      <c r="AI30" s="70">
        <v>0</v>
      </c>
      <c r="AJ30" s="234">
        <f t="shared" si="29"/>
        <v>0</v>
      </c>
    </row>
    <row r="31" spans="1:42" x14ac:dyDescent="0.25">
      <c r="A31" s="203" t="s">
        <v>19</v>
      </c>
      <c r="B31" s="32" t="s">
        <v>155</v>
      </c>
      <c r="C31" s="70">
        <f>C32+C33+C34</f>
        <v>0</v>
      </c>
      <c r="D31" s="70">
        <f t="shared" ref="D31:E31" si="30">D32+D33+D34</f>
        <v>0</v>
      </c>
      <c r="E31" s="70">
        <f t="shared" si="30"/>
        <v>0</v>
      </c>
      <c r="F31" s="234">
        <f t="shared" si="24"/>
        <v>0</v>
      </c>
      <c r="G31" s="203" t="s">
        <v>19</v>
      </c>
      <c r="H31" s="32" t="s">
        <v>155</v>
      </c>
      <c r="I31" s="70">
        <f>I32+I33+I34</f>
        <v>1000</v>
      </c>
      <c r="J31" s="70">
        <f t="shared" ref="J31:K31" si="31">J32+J33+J34</f>
        <v>0</v>
      </c>
      <c r="K31" s="70">
        <f t="shared" si="31"/>
        <v>0</v>
      </c>
      <c r="L31" s="234">
        <f t="shared" si="25"/>
        <v>1000</v>
      </c>
      <c r="M31" s="203" t="s">
        <v>19</v>
      </c>
      <c r="N31" s="32" t="s">
        <v>155</v>
      </c>
      <c r="O31" s="70">
        <f>O32+O33+O34</f>
        <v>0</v>
      </c>
      <c r="P31" s="70">
        <f t="shared" ref="P31:Q31" si="32">P32+P33+P34</f>
        <v>0</v>
      </c>
      <c r="Q31" s="70">
        <f t="shared" si="32"/>
        <v>0</v>
      </c>
      <c r="R31" s="234">
        <f t="shared" si="26"/>
        <v>0</v>
      </c>
      <c r="S31" s="203" t="s">
        <v>19</v>
      </c>
      <c r="T31" s="32" t="s">
        <v>155</v>
      </c>
      <c r="U31" s="70">
        <f>U32+U33+U34</f>
        <v>0</v>
      </c>
      <c r="V31" s="70">
        <f t="shared" ref="V31" si="33">V32+V33+V34</f>
        <v>0</v>
      </c>
      <c r="W31" s="70">
        <v>0</v>
      </c>
      <c r="X31" s="234">
        <f t="shared" si="27"/>
        <v>0</v>
      </c>
      <c r="Y31" s="203" t="s">
        <v>19</v>
      </c>
      <c r="Z31" s="32" t="s">
        <v>155</v>
      </c>
      <c r="AA31" s="70">
        <f>AA32+AA33+AA34</f>
        <v>0</v>
      </c>
      <c r="AB31" s="70">
        <f t="shared" ref="AB31:AC31" si="34">AB32+AB33+AB34</f>
        <v>0</v>
      </c>
      <c r="AC31" s="70">
        <f t="shared" si="34"/>
        <v>0</v>
      </c>
      <c r="AD31" s="234">
        <f t="shared" si="28"/>
        <v>0</v>
      </c>
      <c r="AE31" s="203" t="s">
        <v>19</v>
      </c>
      <c r="AF31" s="32" t="s">
        <v>155</v>
      </c>
      <c r="AG31" s="70">
        <f>AG32+AG33+AG34</f>
        <v>0</v>
      </c>
      <c r="AH31" s="70">
        <f>AH32+AH33+AH34</f>
        <v>0</v>
      </c>
      <c r="AI31" s="70">
        <f>AI32+AI33+AI34</f>
        <v>0</v>
      </c>
      <c r="AJ31" s="234">
        <f t="shared" si="29"/>
        <v>0</v>
      </c>
    </row>
    <row r="32" spans="1:42" x14ac:dyDescent="0.25">
      <c r="A32" s="203" t="s">
        <v>78</v>
      </c>
      <c r="B32" s="32" t="s">
        <v>16</v>
      </c>
      <c r="C32" s="70">
        <v>0</v>
      </c>
      <c r="D32" s="70">
        <v>0</v>
      </c>
      <c r="E32" s="70">
        <v>0</v>
      </c>
      <c r="F32" s="234">
        <f t="shared" si="24"/>
        <v>0</v>
      </c>
      <c r="G32" s="203" t="s">
        <v>78</v>
      </c>
      <c r="H32" s="32" t="s">
        <v>16</v>
      </c>
      <c r="I32" s="70">
        <v>1000</v>
      </c>
      <c r="J32" s="70">
        <v>0</v>
      </c>
      <c r="K32" s="70">
        <v>0</v>
      </c>
      <c r="L32" s="234">
        <f t="shared" si="25"/>
        <v>1000</v>
      </c>
      <c r="M32" s="203" t="s">
        <v>78</v>
      </c>
      <c r="N32" s="32" t="s">
        <v>16</v>
      </c>
      <c r="O32" s="70">
        <v>0</v>
      </c>
      <c r="P32" s="70">
        <v>0</v>
      </c>
      <c r="Q32" s="70">
        <v>0</v>
      </c>
      <c r="R32" s="234">
        <f t="shared" si="26"/>
        <v>0</v>
      </c>
      <c r="S32" s="203" t="s">
        <v>78</v>
      </c>
      <c r="T32" s="32" t="s">
        <v>16</v>
      </c>
      <c r="U32" s="70">
        <v>0</v>
      </c>
      <c r="V32" s="70">
        <v>0</v>
      </c>
      <c r="W32" s="70">
        <v>0</v>
      </c>
      <c r="X32" s="234">
        <f t="shared" si="27"/>
        <v>0</v>
      </c>
      <c r="Y32" s="203" t="s">
        <v>78</v>
      </c>
      <c r="Z32" s="32" t="s">
        <v>16</v>
      </c>
      <c r="AA32" s="70">
        <v>0</v>
      </c>
      <c r="AB32" s="70">
        <v>0</v>
      </c>
      <c r="AC32" s="70">
        <v>0</v>
      </c>
      <c r="AD32" s="234">
        <f t="shared" si="28"/>
        <v>0</v>
      </c>
      <c r="AE32" s="203" t="s">
        <v>78</v>
      </c>
      <c r="AF32" s="32" t="s">
        <v>16</v>
      </c>
      <c r="AG32" s="70">
        <v>0</v>
      </c>
      <c r="AH32" s="70">
        <v>0</v>
      </c>
      <c r="AI32" s="70">
        <v>0</v>
      </c>
      <c r="AJ32" s="234">
        <f t="shared" si="29"/>
        <v>0</v>
      </c>
    </row>
    <row r="33" spans="1:36" x14ac:dyDescent="0.25">
      <c r="A33" s="203" t="s">
        <v>79</v>
      </c>
      <c r="B33" s="32" t="s">
        <v>17</v>
      </c>
      <c r="C33" s="28">
        <v>0</v>
      </c>
      <c r="D33" s="70">
        <v>0</v>
      </c>
      <c r="E33" s="70">
        <v>0</v>
      </c>
      <c r="F33" s="234">
        <f t="shared" si="24"/>
        <v>0</v>
      </c>
      <c r="G33" s="203" t="s">
        <v>79</v>
      </c>
      <c r="H33" s="32" t="s">
        <v>17</v>
      </c>
      <c r="I33" s="28">
        <v>0</v>
      </c>
      <c r="J33" s="70">
        <v>0</v>
      </c>
      <c r="K33" s="70">
        <v>0</v>
      </c>
      <c r="L33" s="234">
        <f t="shared" si="25"/>
        <v>0</v>
      </c>
      <c r="M33" s="203" t="s">
        <v>79</v>
      </c>
      <c r="N33" s="32" t="s">
        <v>17</v>
      </c>
      <c r="O33" s="103">
        <v>0</v>
      </c>
      <c r="P33" s="70">
        <v>0</v>
      </c>
      <c r="Q33" s="70">
        <v>0</v>
      </c>
      <c r="R33" s="234">
        <f t="shared" si="26"/>
        <v>0</v>
      </c>
      <c r="S33" s="203" t="s">
        <v>79</v>
      </c>
      <c r="T33" s="32" t="s">
        <v>17</v>
      </c>
      <c r="U33" s="103">
        <v>0</v>
      </c>
      <c r="V33" s="70">
        <v>0</v>
      </c>
      <c r="W33" s="70">
        <v>0</v>
      </c>
      <c r="X33" s="234">
        <f t="shared" si="27"/>
        <v>0</v>
      </c>
      <c r="Y33" s="203" t="s">
        <v>79</v>
      </c>
      <c r="Z33" s="32" t="s">
        <v>17</v>
      </c>
      <c r="AA33" s="103">
        <v>0</v>
      </c>
      <c r="AB33" s="70">
        <v>0</v>
      </c>
      <c r="AC33" s="70">
        <v>0</v>
      </c>
      <c r="AD33" s="234">
        <f t="shared" si="28"/>
        <v>0</v>
      </c>
      <c r="AE33" s="203" t="s">
        <v>79</v>
      </c>
      <c r="AF33" s="32" t="s">
        <v>17</v>
      </c>
      <c r="AG33" s="103">
        <v>0</v>
      </c>
      <c r="AH33" s="70">
        <v>0</v>
      </c>
      <c r="AI33" s="70">
        <v>0</v>
      </c>
      <c r="AJ33" s="234">
        <f t="shared" si="29"/>
        <v>0</v>
      </c>
    </row>
    <row r="34" spans="1:36" x14ac:dyDescent="0.25">
      <c r="A34" s="203" t="s">
        <v>89</v>
      </c>
      <c r="B34" s="32" t="s">
        <v>156</v>
      </c>
      <c r="C34" s="70">
        <v>0</v>
      </c>
      <c r="D34" s="70">
        <v>0</v>
      </c>
      <c r="E34" s="70">
        <v>0</v>
      </c>
      <c r="F34" s="234">
        <f t="shared" si="24"/>
        <v>0</v>
      </c>
      <c r="G34" s="203" t="s">
        <v>89</v>
      </c>
      <c r="H34" s="32" t="s">
        <v>156</v>
      </c>
      <c r="I34" s="70">
        <v>0</v>
      </c>
      <c r="J34" s="70">
        <v>0</v>
      </c>
      <c r="K34" s="70">
        <v>0</v>
      </c>
      <c r="L34" s="234">
        <f t="shared" si="25"/>
        <v>0</v>
      </c>
      <c r="M34" s="203" t="s">
        <v>89</v>
      </c>
      <c r="N34" s="32" t="s">
        <v>156</v>
      </c>
      <c r="O34" s="70">
        <v>0</v>
      </c>
      <c r="P34" s="70">
        <v>0</v>
      </c>
      <c r="Q34" s="70">
        <v>0</v>
      </c>
      <c r="R34" s="234">
        <f t="shared" si="26"/>
        <v>0</v>
      </c>
      <c r="S34" s="203" t="s">
        <v>89</v>
      </c>
      <c r="T34" s="32" t="s">
        <v>156</v>
      </c>
      <c r="U34" s="70">
        <v>0</v>
      </c>
      <c r="V34" s="70">
        <v>0</v>
      </c>
      <c r="W34" s="70">
        <v>0</v>
      </c>
      <c r="X34" s="234">
        <f t="shared" si="27"/>
        <v>0</v>
      </c>
      <c r="Y34" s="203" t="s">
        <v>89</v>
      </c>
      <c r="Z34" s="32" t="s">
        <v>156</v>
      </c>
      <c r="AA34" s="70">
        <v>0</v>
      </c>
      <c r="AB34" s="70">
        <v>0</v>
      </c>
      <c r="AC34" s="70">
        <v>0</v>
      </c>
      <c r="AD34" s="234">
        <f t="shared" si="28"/>
        <v>0</v>
      </c>
      <c r="AE34" s="203" t="s">
        <v>89</v>
      </c>
      <c r="AF34" s="32" t="s">
        <v>156</v>
      </c>
      <c r="AG34" s="70">
        <v>0</v>
      </c>
      <c r="AH34" s="70">
        <v>0</v>
      </c>
      <c r="AI34" s="70">
        <v>0</v>
      </c>
      <c r="AJ34" s="234">
        <f t="shared" si="29"/>
        <v>0</v>
      </c>
    </row>
    <row r="35" spans="1:36" x14ac:dyDescent="0.25">
      <c r="A35" s="203" t="s">
        <v>20</v>
      </c>
      <c r="B35" s="31" t="s">
        <v>157</v>
      </c>
      <c r="C35" s="206">
        <f>C24+C31</f>
        <v>350048</v>
      </c>
      <c r="D35" s="206">
        <f t="shared" ref="D35:E35" si="35">D24+D31</f>
        <v>9021</v>
      </c>
      <c r="E35" s="206">
        <f t="shared" si="35"/>
        <v>0</v>
      </c>
      <c r="F35" s="234">
        <f t="shared" si="24"/>
        <v>359069</v>
      </c>
      <c r="G35" s="203" t="s">
        <v>20</v>
      </c>
      <c r="H35" s="31" t="s">
        <v>157</v>
      </c>
      <c r="I35" s="206">
        <f>I24+I31</f>
        <v>42575</v>
      </c>
      <c r="J35" s="206">
        <f t="shared" ref="J35:K35" si="36">J24+J31</f>
        <v>0</v>
      </c>
      <c r="K35" s="206">
        <f t="shared" si="36"/>
        <v>0</v>
      </c>
      <c r="L35" s="234">
        <f t="shared" si="25"/>
        <v>42575</v>
      </c>
      <c r="M35" s="203" t="s">
        <v>20</v>
      </c>
      <c r="N35" s="31" t="s">
        <v>157</v>
      </c>
      <c r="O35" s="206">
        <f>O24+O31</f>
        <v>146311</v>
      </c>
      <c r="P35" s="206">
        <f t="shared" ref="P35:Q35" si="37">P24+P31</f>
        <v>0</v>
      </c>
      <c r="Q35" s="206">
        <f t="shared" si="37"/>
        <v>0</v>
      </c>
      <c r="R35" s="234">
        <f t="shared" si="26"/>
        <v>146311</v>
      </c>
      <c r="S35" s="203" t="s">
        <v>20</v>
      </c>
      <c r="T35" s="31" t="s">
        <v>157</v>
      </c>
      <c r="U35" s="206">
        <f>U24+U31</f>
        <v>123973</v>
      </c>
      <c r="V35" s="206">
        <f t="shared" ref="V35:W35" si="38">V24+V31</f>
        <v>0</v>
      </c>
      <c r="W35" s="206">
        <f t="shared" si="38"/>
        <v>0</v>
      </c>
      <c r="X35" s="234">
        <f t="shared" si="27"/>
        <v>123973</v>
      </c>
      <c r="Y35" s="203" t="s">
        <v>20</v>
      </c>
      <c r="Z35" s="31" t="s">
        <v>157</v>
      </c>
      <c r="AA35" s="206">
        <f>AA24+AA31</f>
        <v>38984</v>
      </c>
      <c r="AB35" s="206">
        <f t="shared" ref="AB35:AC35" si="39">AB24+AB31</f>
        <v>0</v>
      </c>
      <c r="AC35" s="206">
        <f t="shared" si="39"/>
        <v>0</v>
      </c>
      <c r="AD35" s="234">
        <f t="shared" si="28"/>
        <v>38984</v>
      </c>
      <c r="AE35" s="203" t="s">
        <v>20</v>
      </c>
      <c r="AF35" s="31" t="s">
        <v>157</v>
      </c>
      <c r="AG35" s="206">
        <f>AG24+AG31</f>
        <v>19363</v>
      </c>
      <c r="AH35" s="206">
        <f t="shared" ref="AH35:AI35" si="40">AH24+AH31</f>
        <v>0</v>
      </c>
      <c r="AI35" s="206">
        <f t="shared" si="40"/>
        <v>0</v>
      </c>
      <c r="AJ35" s="234">
        <f t="shared" si="29"/>
        <v>19363</v>
      </c>
    </row>
    <row r="36" spans="1:36" x14ac:dyDescent="0.25">
      <c r="A36" s="69" t="s">
        <v>21</v>
      </c>
      <c r="B36" s="32" t="s">
        <v>158</v>
      </c>
      <c r="C36" s="70">
        <v>0</v>
      </c>
      <c r="D36" s="70">
        <v>0</v>
      </c>
      <c r="E36" s="70">
        <v>0</v>
      </c>
      <c r="F36" s="234">
        <f t="shared" si="24"/>
        <v>0</v>
      </c>
      <c r="G36" s="69" t="s">
        <v>21</v>
      </c>
      <c r="H36" s="32" t="s">
        <v>158</v>
      </c>
      <c r="I36" s="70">
        <v>0</v>
      </c>
      <c r="J36" s="70">
        <v>0</v>
      </c>
      <c r="K36" s="70">
        <v>0</v>
      </c>
      <c r="L36" s="234">
        <f t="shared" si="25"/>
        <v>0</v>
      </c>
      <c r="M36" s="69" t="s">
        <v>21</v>
      </c>
      <c r="N36" s="32" t="s">
        <v>158</v>
      </c>
      <c r="O36" s="70">
        <v>0</v>
      </c>
      <c r="P36" s="70">
        <v>0</v>
      </c>
      <c r="Q36" s="70">
        <v>0</v>
      </c>
      <c r="R36" s="234">
        <f t="shared" si="26"/>
        <v>0</v>
      </c>
      <c r="S36" s="69" t="s">
        <v>21</v>
      </c>
      <c r="T36" s="32" t="s">
        <v>158</v>
      </c>
      <c r="U36" s="70">
        <v>0</v>
      </c>
      <c r="V36" s="70">
        <v>0</v>
      </c>
      <c r="W36" s="70">
        <v>0</v>
      </c>
      <c r="X36" s="234">
        <f t="shared" si="27"/>
        <v>0</v>
      </c>
      <c r="Y36" s="69" t="s">
        <v>21</v>
      </c>
      <c r="Z36" s="32" t="s">
        <v>158</v>
      </c>
      <c r="AA36" s="70">
        <v>0</v>
      </c>
      <c r="AB36" s="70">
        <v>0</v>
      </c>
      <c r="AC36" s="70">
        <v>0</v>
      </c>
      <c r="AD36" s="234">
        <f t="shared" si="28"/>
        <v>0</v>
      </c>
      <c r="AE36" s="69" t="s">
        <v>21</v>
      </c>
      <c r="AF36" s="32" t="s">
        <v>158</v>
      </c>
      <c r="AG36" s="70">
        <v>0</v>
      </c>
      <c r="AH36" s="70">
        <v>0</v>
      </c>
      <c r="AI36" s="70">
        <v>0</v>
      </c>
      <c r="AJ36" s="234">
        <f t="shared" si="29"/>
        <v>0</v>
      </c>
    </row>
    <row r="37" spans="1:36" x14ac:dyDescent="0.25">
      <c r="A37" s="69" t="s">
        <v>22</v>
      </c>
      <c r="B37" s="32" t="s">
        <v>159</v>
      </c>
      <c r="C37" s="70">
        <v>0</v>
      </c>
      <c r="D37" s="70">
        <v>0</v>
      </c>
      <c r="E37" s="70">
        <v>0</v>
      </c>
      <c r="F37" s="234">
        <f t="shared" si="24"/>
        <v>0</v>
      </c>
      <c r="G37" s="69" t="s">
        <v>22</v>
      </c>
      <c r="H37" s="32" t="s">
        <v>159</v>
      </c>
      <c r="I37" s="70">
        <v>0</v>
      </c>
      <c r="J37" s="70">
        <v>0</v>
      </c>
      <c r="K37" s="70">
        <v>0</v>
      </c>
      <c r="L37" s="234">
        <f t="shared" si="25"/>
        <v>0</v>
      </c>
      <c r="M37" s="69" t="s">
        <v>22</v>
      </c>
      <c r="N37" s="32" t="s">
        <v>159</v>
      </c>
      <c r="O37" s="70">
        <v>0</v>
      </c>
      <c r="P37" s="70">
        <v>0</v>
      </c>
      <c r="Q37" s="70">
        <v>0</v>
      </c>
      <c r="R37" s="234">
        <f t="shared" si="26"/>
        <v>0</v>
      </c>
      <c r="S37" s="69" t="s">
        <v>22</v>
      </c>
      <c r="T37" s="32" t="s">
        <v>159</v>
      </c>
      <c r="U37" s="70">
        <v>0</v>
      </c>
      <c r="V37" s="70">
        <v>0</v>
      </c>
      <c r="W37" s="70">
        <v>0</v>
      </c>
      <c r="X37" s="234">
        <f t="shared" si="27"/>
        <v>0</v>
      </c>
      <c r="Y37" s="69" t="s">
        <v>22</v>
      </c>
      <c r="Z37" s="32" t="s">
        <v>159</v>
      </c>
      <c r="AA37" s="70">
        <v>0</v>
      </c>
      <c r="AB37" s="70">
        <v>0</v>
      </c>
      <c r="AC37" s="70">
        <v>0</v>
      </c>
      <c r="AD37" s="234">
        <f t="shared" si="28"/>
        <v>0</v>
      </c>
      <c r="AE37" s="69" t="s">
        <v>22</v>
      </c>
      <c r="AF37" s="32" t="s">
        <v>159</v>
      </c>
      <c r="AG37" s="70">
        <v>0</v>
      </c>
      <c r="AH37" s="70">
        <v>0</v>
      </c>
      <c r="AI37" s="70">
        <v>0</v>
      </c>
      <c r="AJ37" s="234">
        <f t="shared" si="29"/>
        <v>0</v>
      </c>
    </row>
    <row r="38" spans="1:36" x14ac:dyDescent="0.25">
      <c r="A38" s="69" t="s">
        <v>23</v>
      </c>
      <c r="B38" s="32" t="s">
        <v>160</v>
      </c>
      <c r="C38" s="70">
        <v>0</v>
      </c>
      <c r="D38" s="70">
        <v>0</v>
      </c>
      <c r="E38" s="70">
        <v>0</v>
      </c>
      <c r="F38" s="234">
        <f t="shared" si="24"/>
        <v>0</v>
      </c>
      <c r="G38" s="69" t="s">
        <v>23</v>
      </c>
      <c r="H38" s="32" t="s">
        <v>160</v>
      </c>
      <c r="I38" s="70">
        <v>0</v>
      </c>
      <c r="J38" s="70">
        <v>0</v>
      </c>
      <c r="K38" s="70">
        <v>0</v>
      </c>
      <c r="L38" s="234">
        <f t="shared" si="25"/>
        <v>0</v>
      </c>
      <c r="M38" s="69" t="s">
        <v>23</v>
      </c>
      <c r="N38" s="32" t="s">
        <v>160</v>
      </c>
      <c r="O38" s="70">
        <v>0</v>
      </c>
      <c r="P38" s="70">
        <v>0</v>
      </c>
      <c r="Q38" s="70">
        <v>0</v>
      </c>
      <c r="R38" s="234">
        <f t="shared" si="26"/>
        <v>0</v>
      </c>
      <c r="S38" s="69" t="s">
        <v>23</v>
      </c>
      <c r="T38" s="32" t="s">
        <v>160</v>
      </c>
      <c r="U38" s="70">
        <v>0</v>
      </c>
      <c r="V38" s="70">
        <v>0</v>
      </c>
      <c r="W38" s="70">
        <v>0</v>
      </c>
      <c r="X38" s="234">
        <f t="shared" si="27"/>
        <v>0</v>
      </c>
      <c r="Y38" s="69" t="s">
        <v>23</v>
      </c>
      <c r="Z38" s="32" t="s">
        <v>160</v>
      </c>
      <c r="AA38" s="70">
        <v>0</v>
      </c>
      <c r="AB38" s="70">
        <v>0</v>
      </c>
      <c r="AC38" s="70">
        <v>0</v>
      </c>
      <c r="AD38" s="234">
        <f t="shared" si="28"/>
        <v>0</v>
      </c>
      <c r="AE38" s="69" t="s">
        <v>23</v>
      </c>
      <c r="AF38" s="32" t="s">
        <v>160</v>
      </c>
      <c r="AG38" s="70">
        <v>0</v>
      </c>
      <c r="AH38" s="70">
        <v>0</v>
      </c>
      <c r="AI38" s="70">
        <v>0</v>
      </c>
      <c r="AJ38" s="234">
        <f t="shared" si="29"/>
        <v>0</v>
      </c>
    </row>
    <row r="39" spans="1:36" x14ac:dyDescent="0.25">
      <c r="A39" s="69"/>
      <c r="B39" s="32" t="s">
        <v>161</v>
      </c>
      <c r="C39" s="70">
        <v>0</v>
      </c>
      <c r="D39" s="70">
        <v>0</v>
      </c>
      <c r="E39" s="70">
        <v>0</v>
      </c>
      <c r="F39" s="234">
        <f t="shared" si="24"/>
        <v>0</v>
      </c>
      <c r="G39" s="69"/>
      <c r="H39" s="32" t="s">
        <v>161</v>
      </c>
      <c r="I39" s="70">
        <v>0</v>
      </c>
      <c r="J39" s="70">
        <v>0</v>
      </c>
      <c r="K39" s="70">
        <v>0</v>
      </c>
      <c r="L39" s="234">
        <f t="shared" si="25"/>
        <v>0</v>
      </c>
      <c r="M39" s="69"/>
      <c r="N39" s="32" t="s">
        <v>161</v>
      </c>
      <c r="O39" s="70">
        <v>0</v>
      </c>
      <c r="P39" s="70">
        <v>0</v>
      </c>
      <c r="Q39" s="70">
        <v>0</v>
      </c>
      <c r="R39" s="234">
        <f t="shared" si="26"/>
        <v>0</v>
      </c>
      <c r="S39" s="69"/>
      <c r="T39" s="32" t="s">
        <v>161</v>
      </c>
      <c r="U39" s="70">
        <v>0</v>
      </c>
      <c r="V39" s="70">
        <v>0</v>
      </c>
      <c r="W39" s="70">
        <v>0</v>
      </c>
      <c r="X39" s="234">
        <f t="shared" si="27"/>
        <v>0</v>
      </c>
      <c r="Y39" s="69"/>
      <c r="Z39" s="32" t="s">
        <v>161</v>
      </c>
      <c r="AA39" s="70">
        <v>0</v>
      </c>
      <c r="AB39" s="70">
        <v>0</v>
      </c>
      <c r="AC39" s="70">
        <v>0</v>
      </c>
      <c r="AD39" s="234">
        <f t="shared" si="28"/>
        <v>0</v>
      </c>
      <c r="AE39" s="69"/>
      <c r="AF39" s="32" t="s">
        <v>161</v>
      </c>
      <c r="AG39" s="70">
        <v>0</v>
      </c>
      <c r="AH39" s="70">
        <v>0</v>
      </c>
      <c r="AI39" s="70">
        <v>0</v>
      </c>
      <c r="AJ39" s="234">
        <f t="shared" si="29"/>
        <v>0</v>
      </c>
    </row>
    <row r="40" spans="1:36" x14ac:dyDescent="0.25">
      <c r="A40" s="69" t="s">
        <v>24</v>
      </c>
      <c r="B40" s="32" t="s">
        <v>162</v>
      </c>
      <c r="C40" s="70">
        <v>0</v>
      </c>
      <c r="D40" s="70">
        <v>0</v>
      </c>
      <c r="E40" s="70">
        <v>0</v>
      </c>
      <c r="F40" s="234">
        <f t="shared" si="24"/>
        <v>0</v>
      </c>
      <c r="G40" s="69" t="s">
        <v>24</v>
      </c>
      <c r="H40" s="32" t="s">
        <v>162</v>
      </c>
      <c r="I40" s="70">
        <v>0</v>
      </c>
      <c r="J40" s="70">
        <v>0</v>
      </c>
      <c r="K40" s="70">
        <v>0</v>
      </c>
      <c r="L40" s="234">
        <f t="shared" si="25"/>
        <v>0</v>
      </c>
      <c r="M40" s="69" t="s">
        <v>24</v>
      </c>
      <c r="N40" s="32" t="s">
        <v>162</v>
      </c>
      <c r="O40" s="70">
        <v>0</v>
      </c>
      <c r="P40" s="70">
        <v>0</v>
      </c>
      <c r="Q40" s="70">
        <v>0</v>
      </c>
      <c r="R40" s="234">
        <f t="shared" si="26"/>
        <v>0</v>
      </c>
      <c r="S40" s="69" t="s">
        <v>24</v>
      </c>
      <c r="T40" s="32" t="s">
        <v>162</v>
      </c>
      <c r="U40" s="70">
        <v>0</v>
      </c>
      <c r="V40" s="70">
        <v>0</v>
      </c>
      <c r="W40" s="70">
        <v>0</v>
      </c>
      <c r="X40" s="234">
        <f t="shared" si="27"/>
        <v>0</v>
      </c>
      <c r="Y40" s="69" t="s">
        <v>24</v>
      </c>
      <c r="Z40" s="32" t="s">
        <v>162</v>
      </c>
      <c r="AA40" s="70">
        <v>0</v>
      </c>
      <c r="AB40" s="70">
        <v>0</v>
      </c>
      <c r="AC40" s="70">
        <v>0</v>
      </c>
      <c r="AD40" s="234">
        <f t="shared" si="28"/>
        <v>0</v>
      </c>
      <c r="AE40" s="69" t="s">
        <v>24</v>
      </c>
      <c r="AF40" s="32" t="s">
        <v>162</v>
      </c>
      <c r="AG40" s="70">
        <v>0</v>
      </c>
      <c r="AH40" s="70">
        <v>0</v>
      </c>
      <c r="AI40" s="70">
        <v>0</v>
      </c>
      <c r="AJ40" s="234">
        <f t="shared" si="29"/>
        <v>0</v>
      </c>
    </row>
    <row r="41" spans="1:36" x14ac:dyDescent="0.25">
      <c r="A41" s="69" t="s">
        <v>25</v>
      </c>
      <c r="B41" s="31" t="s">
        <v>163</v>
      </c>
      <c r="C41" s="70">
        <f>C36+C37+C38+C40</f>
        <v>0</v>
      </c>
      <c r="D41" s="70">
        <f t="shared" ref="D41:E41" si="41">D36+D37+D38+D40</f>
        <v>0</v>
      </c>
      <c r="E41" s="70">
        <f t="shared" si="41"/>
        <v>0</v>
      </c>
      <c r="F41" s="234">
        <f t="shared" si="24"/>
        <v>0</v>
      </c>
      <c r="G41" s="69" t="s">
        <v>25</v>
      </c>
      <c r="H41" s="31" t="s">
        <v>163</v>
      </c>
      <c r="I41" s="70">
        <f>I36+I37+I38+I40</f>
        <v>0</v>
      </c>
      <c r="J41" s="70">
        <f t="shared" ref="J41:K41" si="42">J36+J37+J38+J40</f>
        <v>0</v>
      </c>
      <c r="K41" s="70">
        <f t="shared" si="42"/>
        <v>0</v>
      </c>
      <c r="L41" s="234">
        <f t="shared" si="25"/>
        <v>0</v>
      </c>
      <c r="M41" s="69" t="s">
        <v>25</v>
      </c>
      <c r="N41" s="31" t="s">
        <v>163</v>
      </c>
      <c r="O41" s="70">
        <f>O36+O37+O38+O40</f>
        <v>0</v>
      </c>
      <c r="P41" s="70">
        <f t="shared" ref="P41:Q41" si="43">P36+P37+P38+P40</f>
        <v>0</v>
      </c>
      <c r="Q41" s="70">
        <f t="shared" si="43"/>
        <v>0</v>
      </c>
      <c r="R41" s="234">
        <f t="shared" si="26"/>
        <v>0</v>
      </c>
      <c r="S41" s="69" t="s">
        <v>25</v>
      </c>
      <c r="T41" s="31" t="s">
        <v>163</v>
      </c>
      <c r="U41" s="70">
        <f>U36+U37+U38+U40</f>
        <v>0</v>
      </c>
      <c r="V41" s="70">
        <f t="shared" ref="V41:W41" si="44">V36+V37+V38+V40</f>
        <v>0</v>
      </c>
      <c r="W41" s="70">
        <f t="shared" si="44"/>
        <v>0</v>
      </c>
      <c r="X41" s="234">
        <f t="shared" si="27"/>
        <v>0</v>
      </c>
      <c r="Y41" s="69" t="s">
        <v>25</v>
      </c>
      <c r="Z41" s="31" t="s">
        <v>163</v>
      </c>
      <c r="AA41" s="70">
        <f>AA36+AA37+AA38+AA40</f>
        <v>0</v>
      </c>
      <c r="AB41" s="70">
        <f t="shared" ref="AB41:AC41" si="45">AB36+AB37+AB38+AB40</f>
        <v>0</v>
      </c>
      <c r="AC41" s="70">
        <f t="shared" si="45"/>
        <v>0</v>
      </c>
      <c r="AD41" s="234">
        <f t="shared" si="28"/>
        <v>0</v>
      </c>
      <c r="AE41" s="69" t="s">
        <v>25</v>
      </c>
      <c r="AF41" s="31" t="s">
        <v>163</v>
      </c>
      <c r="AG41" s="70">
        <f>AG36+AG37+AG38+AG40</f>
        <v>0</v>
      </c>
      <c r="AH41" s="70">
        <f>AH36+AH37+AH38+AH40</f>
        <v>0</v>
      </c>
      <c r="AI41" s="70">
        <f>AI36+AI37+AI38+AI40</f>
        <v>0</v>
      </c>
      <c r="AJ41" s="234">
        <f t="shared" si="29"/>
        <v>0</v>
      </c>
    </row>
    <row r="42" spans="1:36" x14ac:dyDescent="0.25">
      <c r="A42" s="69" t="s">
        <v>26</v>
      </c>
      <c r="B42" s="31" t="s">
        <v>164</v>
      </c>
      <c r="C42" s="70">
        <f>C35+C41</f>
        <v>350048</v>
      </c>
      <c r="D42" s="70">
        <f t="shared" ref="D42:E42" si="46">D35+D41</f>
        <v>9021</v>
      </c>
      <c r="E42" s="70">
        <f t="shared" si="46"/>
        <v>0</v>
      </c>
      <c r="F42" s="234">
        <f t="shared" si="24"/>
        <v>359069</v>
      </c>
      <c r="G42" s="69" t="s">
        <v>26</v>
      </c>
      <c r="H42" s="31" t="s">
        <v>164</v>
      </c>
      <c r="I42" s="70">
        <f>I35+I41</f>
        <v>42575</v>
      </c>
      <c r="J42" s="70">
        <f t="shared" ref="J42:K42" si="47">J35+J41</f>
        <v>0</v>
      </c>
      <c r="K42" s="70">
        <f t="shared" si="47"/>
        <v>0</v>
      </c>
      <c r="L42" s="234">
        <f t="shared" si="25"/>
        <v>42575</v>
      </c>
      <c r="M42" s="69" t="s">
        <v>26</v>
      </c>
      <c r="N42" s="31" t="s">
        <v>164</v>
      </c>
      <c r="O42" s="70">
        <f>O35+O41</f>
        <v>146311</v>
      </c>
      <c r="P42" s="70">
        <f t="shared" ref="P42:Q42" si="48">P35+P41</f>
        <v>0</v>
      </c>
      <c r="Q42" s="70">
        <f t="shared" si="48"/>
        <v>0</v>
      </c>
      <c r="R42" s="234">
        <f t="shared" si="26"/>
        <v>146311</v>
      </c>
      <c r="S42" s="69" t="s">
        <v>26</v>
      </c>
      <c r="T42" s="31" t="s">
        <v>164</v>
      </c>
      <c r="U42" s="70">
        <f>U35+U41</f>
        <v>123973</v>
      </c>
      <c r="V42" s="70">
        <f t="shared" ref="V42:W42" si="49">V35+V41</f>
        <v>0</v>
      </c>
      <c r="W42" s="70">
        <f t="shared" si="49"/>
        <v>0</v>
      </c>
      <c r="X42" s="234">
        <f t="shared" si="27"/>
        <v>123973</v>
      </c>
      <c r="Y42" s="69" t="s">
        <v>26</v>
      </c>
      <c r="Z42" s="31" t="s">
        <v>164</v>
      </c>
      <c r="AA42" s="70">
        <f>AA35+AA41</f>
        <v>38984</v>
      </c>
      <c r="AB42" s="70">
        <f t="shared" ref="AB42:AC42" si="50">AB35+AB41</f>
        <v>0</v>
      </c>
      <c r="AC42" s="70">
        <f t="shared" si="50"/>
        <v>0</v>
      </c>
      <c r="AD42" s="234">
        <f t="shared" si="28"/>
        <v>38984</v>
      </c>
      <c r="AE42" s="69" t="s">
        <v>26</v>
      </c>
      <c r="AF42" s="31" t="s">
        <v>164</v>
      </c>
      <c r="AG42" s="70">
        <f>AG35+AG41</f>
        <v>19363</v>
      </c>
      <c r="AH42" s="70">
        <f>AH35+AH41</f>
        <v>0</v>
      </c>
      <c r="AI42" s="70">
        <f>AI35+AI41</f>
        <v>0</v>
      </c>
      <c r="AJ42" s="234">
        <f t="shared" si="29"/>
        <v>19363</v>
      </c>
    </row>
    <row r="43" spans="1:36" x14ac:dyDescent="0.25">
      <c r="A43" s="69"/>
      <c r="B43" s="32"/>
      <c r="C43" s="70"/>
      <c r="D43" s="70"/>
      <c r="E43" s="70"/>
      <c r="F43" s="207"/>
      <c r="G43" s="69"/>
      <c r="H43" s="32"/>
      <c r="I43" s="70"/>
      <c r="J43" s="70"/>
      <c r="K43" s="70"/>
      <c r="L43" s="207"/>
      <c r="M43" s="69"/>
      <c r="N43" s="32"/>
      <c r="O43" s="70"/>
      <c r="P43" s="70"/>
      <c r="Q43" s="70"/>
      <c r="R43" s="207"/>
      <c r="S43" s="69"/>
      <c r="T43" s="32"/>
      <c r="U43" s="70"/>
      <c r="V43" s="70"/>
      <c r="W43" s="70"/>
      <c r="X43" s="207"/>
      <c r="Y43" s="69"/>
      <c r="Z43" s="32"/>
      <c r="AA43" s="70"/>
      <c r="AB43" s="70"/>
      <c r="AC43" s="70"/>
      <c r="AD43" s="207"/>
      <c r="AE43" s="69"/>
      <c r="AF43" s="32"/>
      <c r="AG43" s="70"/>
      <c r="AH43" s="70"/>
      <c r="AI43" s="70"/>
      <c r="AJ43" s="234"/>
    </row>
    <row r="44" spans="1:36" x14ac:dyDescent="0.25">
      <c r="A44" s="69"/>
      <c r="B44" s="63"/>
      <c r="C44" s="70"/>
      <c r="D44" s="70"/>
      <c r="E44" s="70"/>
      <c r="F44" s="207"/>
      <c r="G44" s="69"/>
      <c r="H44" s="63"/>
      <c r="I44" s="70"/>
      <c r="J44" s="70"/>
      <c r="K44" s="70"/>
      <c r="L44" s="207"/>
      <c r="M44" s="69"/>
      <c r="N44" s="63"/>
      <c r="O44" s="70"/>
      <c r="P44" s="70"/>
      <c r="Q44" s="70"/>
      <c r="R44" s="207"/>
      <c r="S44" s="69"/>
      <c r="T44" s="63"/>
      <c r="U44" s="70"/>
      <c r="V44" s="70"/>
      <c r="W44" s="70"/>
      <c r="X44" s="207"/>
      <c r="Y44" s="69"/>
      <c r="Z44" s="63"/>
      <c r="AA44" s="70"/>
      <c r="AB44" s="70"/>
      <c r="AC44" s="70"/>
      <c r="AD44" s="207"/>
      <c r="AE44" s="69"/>
      <c r="AF44" s="63"/>
      <c r="AG44" s="70"/>
      <c r="AH44" s="70"/>
      <c r="AI44" s="70"/>
      <c r="AJ44" s="207"/>
    </row>
    <row r="45" spans="1:36" s="111" customFormat="1" x14ac:dyDescent="0.25">
      <c r="A45" s="210"/>
      <c r="B45" s="46"/>
      <c r="C45" s="82"/>
      <c r="D45" s="82"/>
      <c r="E45" s="82"/>
      <c r="F45" s="211"/>
      <c r="G45" s="210"/>
      <c r="H45" s="46"/>
      <c r="I45" s="82"/>
      <c r="J45" s="82"/>
      <c r="K45" s="82"/>
      <c r="L45" s="211"/>
      <c r="M45" s="210"/>
      <c r="N45" s="46"/>
      <c r="O45" s="82"/>
      <c r="P45" s="82"/>
      <c r="Q45" s="82"/>
      <c r="R45" s="211"/>
      <c r="S45" s="210"/>
      <c r="T45" s="46"/>
      <c r="U45" s="82"/>
      <c r="V45" s="82"/>
      <c r="W45" s="82"/>
      <c r="X45" s="211"/>
      <c r="Y45" s="210"/>
      <c r="Z45" s="46"/>
      <c r="AA45" s="82"/>
      <c r="AB45" s="82"/>
      <c r="AC45" s="82"/>
      <c r="AD45" s="211"/>
      <c r="AE45" s="210"/>
      <c r="AF45" s="46"/>
      <c r="AG45" s="82"/>
      <c r="AH45" s="82"/>
      <c r="AI45" s="82"/>
      <c r="AJ45" s="211"/>
    </row>
    <row r="46" spans="1:36" s="111" customFormat="1" x14ac:dyDescent="0.25">
      <c r="A46" s="212"/>
      <c r="B46" s="213"/>
      <c r="C46" s="214"/>
      <c r="D46" s="214"/>
      <c r="E46" s="112"/>
      <c r="F46" s="214"/>
    </row>
    <row r="47" spans="1:36" s="111" customFormat="1" x14ac:dyDescent="0.25">
      <c r="A47" s="212"/>
      <c r="B47" s="215"/>
      <c r="C47" s="216"/>
      <c r="D47" s="216"/>
      <c r="E47" s="216"/>
      <c r="F47" s="216"/>
    </row>
    <row r="48" spans="1:36" x14ac:dyDescent="0.25">
      <c r="A48" s="193"/>
      <c r="B48" s="192"/>
      <c r="C48" s="112"/>
    </row>
    <row r="49" spans="1:6" x14ac:dyDescent="0.25">
      <c r="A49" s="193"/>
      <c r="B49" s="33"/>
      <c r="C49" s="34"/>
    </row>
    <row r="50" spans="1:6" x14ac:dyDescent="0.25">
      <c r="A50" s="45"/>
      <c r="B50" s="93"/>
      <c r="C50" s="94"/>
      <c r="D50" s="94"/>
      <c r="E50" s="94"/>
      <c r="F50" s="94"/>
    </row>
    <row r="51" spans="1:6" x14ac:dyDescent="0.25">
      <c r="A51" s="45"/>
      <c r="B51" s="93"/>
      <c r="C51" s="94"/>
      <c r="D51" s="94"/>
      <c r="E51" s="94"/>
      <c r="F51" s="94"/>
    </row>
    <row r="52" spans="1:6" x14ac:dyDescent="0.25">
      <c r="A52" s="45"/>
      <c r="B52" s="95"/>
      <c r="C52" s="94"/>
      <c r="D52" s="94"/>
      <c r="E52" s="94"/>
      <c r="F52" s="94"/>
    </row>
    <row r="53" spans="1:6" x14ac:dyDescent="0.25">
      <c r="A53" s="8"/>
      <c r="B53" s="96"/>
      <c r="C53" s="97"/>
      <c r="D53" s="10"/>
      <c r="E53" s="10"/>
      <c r="F53" s="87"/>
    </row>
    <row r="54" spans="1:6" x14ac:dyDescent="0.25">
      <c r="A54" s="45"/>
      <c r="B54" s="93"/>
      <c r="C54" s="98"/>
      <c r="D54" s="98"/>
      <c r="E54" s="98"/>
      <c r="F54" s="98"/>
    </row>
    <row r="55" spans="1:6" x14ac:dyDescent="0.25">
      <c r="A55" s="45"/>
      <c r="B55" s="93"/>
      <c r="C55" s="98"/>
      <c r="D55" s="98"/>
      <c r="E55" s="98"/>
      <c r="F55" s="98"/>
    </row>
    <row r="56" spans="1:6" x14ac:dyDescent="0.25">
      <c r="A56" s="45"/>
      <c r="B56" s="93"/>
      <c r="C56" s="98"/>
      <c r="D56" s="98"/>
      <c r="E56" s="98"/>
      <c r="F56" s="98"/>
    </row>
    <row r="57" spans="1:6" x14ac:dyDescent="0.25">
      <c r="A57" s="45"/>
      <c r="B57" s="93"/>
      <c r="C57" s="98"/>
      <c r="D57" s="98"/>
      <c r="E57" s="98"/>
      <c r="F57" s="98"/>
    </row>
    <row r="58" spans="1:6" x14ac:dyDescent="0.25">
      <c r="A58" s="45"/>
      <c r="B58" s="93"/>
      <c r="C58" s="98"/>
      <c r="D58" s="98"/>
      <c r="E58" s="98"/>
      <c r="F58" s="98"/>
    </row>
    <row r="59" spans="1:6" x14ac:dyDescent="0.25">
      <c r="A59" s="45"/>
      <c r="B59" s="91"/>
      <c r="C59" s="98"/>
      <c r="D59" s="98"/>
      <c r="E59" s="98"/>
      <c r="F59" s="98"/>
    </row>
    <row r="60" spans="1:6" x14ac:dyDescent="0.25">
      <c r="A60" s="45"/>
      <c r="B60" s="93"/>
      <c r="C60" s="98"/>
      <c r="D60" s="98"/>
      <c r="E60" s="98"/>
      <c r="F60" s="98"/>
    </row>
    <row r="61" spans="1:6" x14ac:dyDescent="0.25">
      <c r="A61" s="45"/>
      <c r="B61" s="93"/>
      <c r="C61" s="98"/>
      <c r="D61" s="98"/>
      <c r="E61" s="98"/>
      <c r="F61" s="98"/>
    </row>
    <row r="62" spans="1:6" x14ac:dyDescent="0.25">
      <c r="A62" s="45"/>
      <c r="B62" s="93"/>
      <c r="C62" s="98"/>
      <c r="D62" s="98"/>
      <c r="E62" s="98"/>
      <c r="F62" s="98"/>
    </row>
    <row r="63" spans="1:6" x14ac:dyDescent="0.25">
      <c r="A63" s="45"/>
      <c r="B63" s="91"/>
      <c r="C63" s="98"/>
      <c r="D63" s="98"/>
      <c r="E63" s="98"/>
      <c r="F63" s="98"/>
    </row>
    <row r="64" spans="1:6" x14ac:dyDescent="0.25">
      <c r="A64" s="45"/>
      <c r="B64" s="46"/>
      <c r="C64" s="98"/>
      <c r="D64" s="98"/>
      <c r="E64" s="98"/>
      <c r="F64" s="98"/>
    </row>
    <row r="65" spans="1:6" x14ac:dyDescent="0.25">
      <c r="A65" s="45"/>
      <c r="B65" s="46"/>
      <c r="C65" s="35"/>
      <c r="D65" s="35"/>
      <c r="E65" s="35"/>
      <c r="F65" s="35"/>
    </row>
    <row r="66" spans="1:6" x14ac:dyDescent="0.25">
      <c r="A66" s="45"/>
      <c r="B66" s="46"/>
      <c r="C66" s="35"/>
      <c r="D66" s="35"/>
      <c r="E66" s="35"/>
      <c r="F66" s="35"/>
    </row>
    <row r="67" spans="1:6" x14ac:dyDescent="0.25">
      <c r="A67" s="10"/>
      <c r="B67" s="10"/>
      <c r="C67" s="10"/>
      <c r="D67" s="10"/>
      <c r="E67" s="10"/>
      <c r="F67" s="10"/>
    </row>
    <row r="68" spans="1:6" x14ac:dyDescent="0.25">
      <c r="A68" s="289"/>
      <c r="B68" s="290"/>
      <c r="C68" s="290"/>
      <c r="D68" s="85"/>
      <c r="E68" s="291"/>
      <c r="F68" s="292"/>
    </row>
    <row r="69" spans="1:6" x14ac:dyDescent="0.25">
      <c r="A69" s="289"/>
      <c r="B69" s="290"/>
      <c r="C69" s="290"/>
      <c r="D69" s="85"/>
      <c r="E69" s="85"/>
      <c r="F69" s="85"/>
    </row>
    <row r="70" spans="1:6" x14ac:dyDescent="0.25">
      <c r="A70" s="45"/>
      <c r="B70" s="86"/>
      <c r="C70" s="87"/>
      <c r="D70" s="85"/>
      <c r="E70" s="85"/>
      <c r="F70" s="87"/>
    </row>
    <row r="71" spans="1:6" x14ac:dyDescent="0.25">
      <c r="A71" s="88"/>
      <c r="B71" s="89"/>
      <c r="C71" s="90"/>
      <c r="D71" s="85"/>
      <c r="E71" s="85"/>
      <c r="F71" s="45"/>
    </row>
    <row r="72" spans="1:6" x14ac:dyDescent="0.25">
      <c r="A72" s="45"/>
      <c r="B72" s="91"/>
      <c r="C72" s="92"/>
      <c r="D72" s="92"/>
      <c r="E72" s="92"/>
      <c r="F72" s="92"/>
    </row>
    <row r="73" spans="1:6" x14ac:dyDescent="0.25">
      <c r="A73" s="45"/>
      <c r="B73" s="93"/>
      <c r="C73" s="94"/>
      <c r="D73" s="94"/>
      <c r="E73" s="94"/>
      <c r="F73" s="94"/>
    </row>
    <row r="74" spans="1:6" x14ac:dyDescent="0.25">
      <c r="A74" s="45"/>
      <c r="B74" s="93"/>
      <c r="C74" s="94"/>
      <c r="D74" s="94"/>
      <c r="E74" s="94"/>
      <c r="F74" s="94"/>
    </row>
    <row r="75" spans="1:6" x14ac:dyDescent="0.25">
      <c r="A75" s="45"/>
      <c r="B75" s="93"/>
      <c r="C75" s="94"/>
      <c r="D75" s="94"/>
      <c r="E75" s="94"/>
      <c r="F75" s="94"/>
    </row>
    <row r="76" spans="1:6" x14ac:dyDescent="0.25">
      <c r="A76" s="45"/>
      <c r="B76" s="93"/>
      <c r="C76" s="94"/>
      <c r="D76" s="94"/>
      <c r="E76" s="94"/>
      <c r="F76" s="94"/>
    </row>
    <row r="77" spans="1:6" x14ac:dyDescent="0.25">
      <c r="A77" s="45"/>
      <c r="B77" s="93"/>
      <c r="C77" s="94"/>
      <c r="D77" s="94"/>
      <c r="E77" s="94"/>
      <c r="F77" s="94"/>
    </row>
    <row r="78" spans="1:6" x14ac:dyDescent="0.25">
      <c r="A78" s="45"/>
      <c r="B78" s="93"/>
      <c r="C78" s="94"/>
      <c r="D78" s="94"/>
      <c r="E78" s="94"/>
      <c r="F78" s="94"/>
    </row>
    <row r="79" spans="1:6" x14ac:dyDescent="0.25">
      <c r="A79" s="45"/>
      <c r="B79" s="93"/>
      <c r="C79" s="94"/>
      <c r="D79" s="94"/>
      <c r="E79" s="94"/>
      <c r="F79" s="94"/>
    </row>
    <row r="80" spans="1:6" x14ac:dyDescent="0.25">
      <c r="A80" s="45"/>
      <c r="B80" s="95"/>
      <c r="C80" s="94"/>
      <c r="D80" s="94"/>
      <c r="E80" s="94"/>
      <c r="F80" s="94"/>
    </row>
    <row r="81" spans="1:6" x14ac:dyDescent="0.25">
      <c r="A81" s="8"/>
      <c r="B81" s="96"/>
      <c r="C81" s="97"/>
      <c r="D81" s="10"/>
      <c r="E81" s="10"/>
      <c r="F81" s="87"/>
    </row>
    <row r="82" spans="1:6" x14ac:dyDescent="0.25">
      <c r="A82" s="45"/>
      <c r="B82" s="93"/>
      <c r="C82" s="98"/>
      <c r="D82" s="98"/>
      <c r="E82" s="98"/>
      <c r="F82" s="98"/>
    </row>
    <row r="83" spans="1:6" x14ac:dyDescent="0.25">
      <c r="A83" s="45"/>
      <c r="B83" s="93"/>
      <c r="C83" s="98"/>
      <c r="D83" s="98"/>
      <c r="E83" s="98"/>
      <c r="F83" s="98"/>
    </row>
    <row r="84" spans="1:6" x14ac:dyDescent="0.25">
      <c r="A84" s="45"/>
      <c r="B84" s="93"/>
      <c r="C84" s="98"/>
      <c r="D84" s="98"/>
      <c r="E84" s="98"/>
      <c r="F84" s="98"/>
    </row>
    <row r="85" spans="1:6" x14ac:dyDescent="0.25">
      <c r="A85" s="45"/>
      <c r="B85" s="93"/>
      <c r="C85" s="98"/>
      <c r="D85" s="98"/>
      <c r="E85" s="98"/>
      <c r="F85" s="98"/>
    </row>
    <row r="86" spans="1:6" x14ac:dyDescent="0.25">
      <c r="A86" s="45"/>
      <c r="B86" s="93"/>
      <c r="C86" s="98"/>
      <c r="D86" s="98"/>
      <c r="E86" s="98"/>
      <c r="F86" s="98"/>
    </row>
    <row r="87" spans="1:6" x14ac:dyDescent="0.25">
      <c r="A87" s="45"/>
      <c r="B87" s="91"/>
      <c r="C87" s="98"/>
      <c r="D87" s="98"/>
      <c r="E87" s="98"/>
      <c r="F87" s="98"/>
    </row>
    <row r="88" spans="1:6" x14ac:dyDescent="0.25">
      <c r="A88" s="45"/>
      <c r="B88" s="93"/>
      <c r="C88" s="98"/>
      <c r="D88" s="98"/>
      <c r="E88" s="98"/>
      <c r="F88" s="98"/>
    </row>
    <row r="89" spans="1:6" x14ac:dyDescent="0.25">
      <c r="A89" s="45"/>
      <c r="B89" s="93"/>
      <c r="C89" s="98"/>
      <c r="D89" s="98"/>
      <c r="E89" s="98"/>
      <c r="F89" s="98"/>
    </row>
    <row r="90" spans="1:6" x14ac:dyDescent="0.25">
      <c r="A90" s="45"/>
      <c r="B90" s="93"/>
      <c r="C90" s="98"/>
      <c r="D90" s="98"/>
      <c r="E90" s="98"/>
      <c r="F90" s="98"/>
    </row>
    <row r="91" spans="1:6" x14ac:dyDescent="0.25">
      <c r="A91" s="45"/>
      <c r="B91" s="91"/>
      <c r="C91" s="98"/>
      <c r="D91" s="98"/>
      <c r="E91" s="98"/>
      <c r="F91" s="98"/>
    </row>
    <row r="92" spans="1:6" x14ac:dyDescent="0.25">
      <c r="A92" s="45"/>
      <c r="B92" s="46"/>
      <c r="C92" s="98"/>
      <c r="D92" s="98"/>
      <c r="E92" s="98"/>
      <c r="F92" s="98"/>
    </row>
    <row r="93" spans="1:6" x14ac:dyDescent="0.25">
      <c r="A93" s="289"/>
      <c r="B93" s="290"/>
      <c r="C93" s="290"/>
      <c r="D93" s="85"/>
      <c r="E93" s="291"/>
      <c r="F93" s="292"/>
    </row>
    <row r="94" spans="1:6" x14ac:dyDescent="0.25">
      <c r="A94" s="289"/>
      <c r="B94" s="290"/>
      <c r="C94" s="290"/>
      <c r="D94" s="85"/>
      <c r="E94" s="85"/>
      <c r="F94" s="85"/>
    </row>
    <row r="95" spans="1:6" x14ac:dyDescent="0.25">
      <c r="A95" s="45"/>
      <c r="B95" s="86"/>
      <c r="C95" s="87"/>
      <c r="D95" s="85"/>
      <c r="E95" s="85"/>
      <c r="F95" s="87"/>
    </row>
    <row r="96" spans="1:6" x14ac:dyDescent="0.25">
      <c r="A96" s="88"/>
      <c r="B96" s="89"/>
      <c r="C96" s="90"/>
      <c r="D96" s="85"/>
      <c r="E96" s="85"/>
      <c r="F96" s="45"/>
    </row>
    <row r="97" spans="1:8" x14ac:dyDescent="0.25">
      <c r="A97" s="45"/>
      <c r="B97" s="91"/>
      <c r="C97" s="92"/>
      <c r="D97" s="92"/>
      <c r="E97" s="92"/>
      <c r="F97" s="92"/>
    </row>
    <row r="98" spans="1:8" x14ac:dyDescent="0.25">
      <c r="A98" s="45"/>
      <c r="B98" s="93"/>
      <c r="C98" s="94"/>
      <c r="D98" s="94"/>
      <c r="E98" s="94"/>
      <c r="F98" s="94"/>
    </row>
    <row r="99" spans="1:8" x14ac:dyDescent="0.25">
      <c r="A99" s="45"/>
      <c r="B99" s="93"/>
      <c r="C99" s="94"/>
      <c r="D99" s="94"/>
      <c r="E99" s="94"/>
      <c r="F99" s="94"/>
    </row>
    <row r="100" spans="1:8" x14ac:dyDescent="0.25">
      <c r="A100" s="45"/>
      <c r="B100" s="93"/>
      <c r="C100" s="94"/>
      <c r="D100" s="94"/>
      <c r="E100" s="94"/>
      <c r="F100" s="94"/>
    </row>
    <row r="101" spans="1:8" x14ac:dyDescent="0.25">
      <c r="A101" s="45"/>
      <c r="B101" s="93"/>
      <c r="C101" s="94"/>
      <c r="D101" s="94"/>
      <c r="E101" s="94"/>
      <c r="F101" s="94"/>
    </row>
    <row r="102" spans="1:8" x14ac:dyDescent="0.25">
      <c r="A102" s="45"/>
      <c r="B102" s="93"/>
      <c r="C102" s="94"/>
      <c r="D102" s="94"/>
      <c r="E102" s="94"/>
      <c r="F102" s="94"/>
    </row>
    <row r="103" spans="1:8" x14ac:dyDescent="0.25">
      <c r="A103" s="45"/>
      <c r="B103" s="93"/>
      <c r="C103" s="94"/>
      <c r="D103" s="94"/>
      <c r="E103" s="94"/>
      <c r="F103" s="94"/>
    </row>
    <row r="104" spans="1:8" x14ac:dyDescent="0.25">
      <c r="A104" s="45"/>
      <c r="B104" s="93"/>
      <c r="C104" s="94"/>
      <c r="D104" s="94"/>
      <c r="E104" s="94"/>
      <c r="F104" s="94"/>
    </row>
    <row r="105" spans="1:8" x14ac:dyDescent="0.25">
      <c r="A105" s="45"/>
      <c r="B105" s="95"/>
      <c r="C105" s="94"/>
      <c r="D105" s="94"/>
      <c r="E105" s="94"/>
      <c r="F105" s="94"/>
    </row>
    <row r="106" spans="1:8" x14ac:dyDescent="0.25">
      <c r="A106" s="8"/>
      <c r="B106" s="96"/>
      <c r="C106" s="97"/>
      <c r="D106" s="10"/>
      <c r="E106" s="10"/>
      <c r="F106" s="87"/>
      <c r="G106" s="84"/>
    </row>
    <row r="107" spans="1:8" x14ac:dyDescent="0.25">
      <c r="A107" s="45"/>
      <c r="B107" s="93"/>
      <c r="C107" s="98"/>
      <c r="D107" s="98"/>
      <c r="E107" s="98"/>
      <c r="F107" s="98"/>
      <c r="G107" s="73"/>
    </row>
    <row r="108" spans="1:8" x14ac:dyDescent="0.25">
      <c r="A108" s="45"/>
      <c r="B108" s="93"/>
      <c r="C108" s="98"/>
      <c r="D108" s="98"/>
      <c r="E108" s="98"/>
      <c r="F108" s="98"/>
      <c r="G108" s="73"/>
    </row>
    <row r="109" spans="1:8" x14ac:dyDescent="0.25">
      <c r="A109" s="45"/>
      <c r="B109" s="93"/>
      <c r="C109" s="98"/>
      <c r="D109" s="98"/>
      <c r="E109" s="98"/>
      <c r="F109" s="98"/>
      <c r="G109" s="73"/>
      <c r="H109" s="73"/>
    </row>
    <row r="110" spans="1:8" x14ac:dyDescent="0.25">
      <c r="A110" s="45"/>
      <c r="B110" s="93"/>
      <c r="C110" s="98"/>
      <c r="D110" s="98"/>
      <c r="E110" s="98"/>
      <c r="F110" s="98"/>
    </row>
    <row r="111" spans="1:8" x14ac:dyDescent="0.25">
      <c r="A111" s="45"/>
      <c r="B111" s="93"/>
      <c r="C111" s="98"/>
      <c r="D111" s="98"/>
      <c r="E111" s="98"/>
      <c r="F111" s="98"/>
    </row>
    <row r="112" spans="1:8" x14ac:dyDescent="0.25">
      <c r="A112" s="45"/>
      <c r="B112" s="91"/>
      <c r="C112" s="98"/>
      <c r="D112" s="98"/>
      <c r="E112" s="98"/>
      <c r="F112" s="98"/>
    </row>
    <row r="113" spans="1:6" x14ac:dyDescent="0.25">
      <c r="A113" s="45"/>
      <c r="B113" s="93"/>
      <c r="C113" s="98"/>
      <c r="D113" s="98"/>
      <c r="E113" s="98"/>
      <c r="F113" s="98"/>
    </row>
    <row r="114" spans="1:6" x14ac:dyDescent="0.25">
      <c r="A114" s="45"/>
      <c r="B114" s="93"/>
      <c r="C114" s="98"/>
      <c r="D114" s="98"/>
      <c r="E114" s="98"/>
      <c r="F114" s="98"/>
    </row>
    <row r="115" spans="1:6" x14ac:dyDescent="0.25">
      <c r="A115" s="45"/>
      <c r="B115" s="93"/>
      <c r="C115" s="98"/>
      <c r="D115" s="98"/>
      <c r="E115" s="98"/>
      <c r="F115" s="98"/>
    </row>
    <row r="116" spans="1:6" x14ac:dyDescent="0.25">
      <c r="A116" s="45"/>
      <c r="B116" s="91"/>
      <c r="C116" s="98"/>
      <c r="D116" s="98"/>
      <c r="E116" s="98"/>
      <c r="F116" s="98"/>
    </row>
    <row r="117" spans="1:6" x14ac:dyDescent="0.25">
      <c r="A117" s="45"/>
      <c r="B117" s="46"/>
      <c r="C117" s="98"/>
      <c r="D117" s="98"/>
      <c r="E117" s="98"/>
      <c r="F117" s="98"/>
    </row>
    <row r="118" spans="1:6" x14ac:dyDescent="0.25">
      <c r="A118" s="10"/>
      <c r="B118" s="10"/>
      <c r="C118" s="10"/>
      <c r="D118" s="10"/>
      <c r="E118" s="10"/>
      <c r="F118" s="10"/>
    </row>
    <row r="119" spans="1:6" x14ac:dyDescent="0.25">
      <c r="A119" s="10"/>
      <c r="B119" s="10"/>
      <c r="C119" s="10"/>
      <c r="D119" s="10"/>
      <c r="E119" s="10"/>
      <c r="F119" s="10"/>
    </row>
    <row r="120" spans="1:6" x14ac:dyDescent="0.25">
      <c r="A120" s="10"/>
      <c r="B120" s="10"/>
      <c r="C120" s="10"/>
      <c r="D120" s="10"/>
      <c r="E120" s="10"/>
      <c r="F120" s="10"/>
    </row>
    <row r="121" spans="1:6" x14ac:dyDescent="0.25">
      <c r="A121" s="289"/>
      <c r="B121" s="290"/>
      <c r="C121" s="290"/>
      <c r="D121" s="85"/>
      <c r="E121" s="291"/>
      <c r="F121" s="292"/>
    </row>
    <row r="122" spans="1:6" x14ac:dyDescent="0.25">
      <c r="A122" s="289"/>
      <c r="B122" s="290"/>
      <c r="C122" s="290"/>
      <c r="D122" s="85"/>
      <c r="E122" s="85"/>
      <c r="F122" s="85"/>
    </row>
    <row r="123" spans="1:6" x14ac:dyDescent="0.25">
      <c r="A123" s="45"/>
      <c r="B123" s="86"/>
      <c r="C123" s="87"/>
      <c r="D123" s="85"/>
      <c r="E123" s="85"/>
      <c r="F123" s="87"/>
    </row>
    <row r="124" spans="1:6" x14ac:dyDescent="0.25">
      <c r="A124" s="88"/>
      <c r="B124" s="89"/>
      <c r="C124" s="90"/>
      <c r="D124" s="85"/>
      <c r="E124" s="85"/>
      <c r="F124" s="45"/>
    </row>
    <row r="125" spans="1:6" x14ac:dyDescent="0.25">
      <c r="A125" s="45"/>
      <c r="B125" s="91"/>
      <c r="C125" s="92"/>
      <c r="D125" s="92"/>
      <c r="E125" s="92"/>
      <c r="F125" s="92"/>
    </row>
    <row r="126" spans="1:6" x14ac:dyDescent="0.25">
      <c r="A126" s="45"/>
      <c r="B126" s="93"/>
      <c r="C126" s="94"/>
      <c r="D126" s="94"/>
      <c r="E126" s="94"/>
      <c r="F126" s="94"/>
    </row>
    <row r="127" spans="1:6" x14ac:dyDescent="0.25">
      <c r="A127" s="45"/>
      <c r="B127" s="93"/>
      <c r="C127" s="94"/>
      <c r="D127" s="94"/>
      <c r="E127" s="94"/>
      <c r="F127" s="94"/>
    </row>
    <row r="128" spans="1:6" x14ac:dyDescent="0.25">
      <c r="A128" s="45"/>
      <c r="B128" s="93"/>
      <c r="C128" s="94"/>
      <c r="D128" s="94"/>
      <c r="E128" s="94"/>
      <c r="F128" s="94"/>
    </row>
    <row r="129" spans="1:6" x14ac:dyDescent="0.25">
      <c r="A129" s="45"/>
      <c r="B129" s="93"/>
      <c r="C129" s="94"/>
      <c r="D129" s="94"/>
      <c r="E129" s="94"/>
      <c r="F129" s="94"/>
    </row>
    <row r="130" spans="1:6" x14ac:dyDescent="0.25">
      <c r="A130" s="45"/>
      <c r="B130" s="93"/>
      <c r="C130" s="94"/>
      <c r="D130" s="94"/>
      <c r="E130" s="94"/>
      <c r="F130" s="94"/>
    </row>
    <row r="131" spans="1:6" x14ac:dyDescent="0.25">
      <c r="A131" s="45"/>
      <c r="B131" s="93"/>
      <c r="C131" s="94"/>
      <c r="D131" s="94"/>
      <c r="E131" s="94"/>
      <c r="F131" s="94"/>
    </row>
    <row r="132" spans="1:6" x14ac:dyDescent="0.25">
      <c r="A132" s="45"/>
      <c r="B132" s="93"/>
      <c r="C132" s="94"/>
      <c r="D132" s="94"/>
      <c r="E132" s="94"/>
      <c r="F132" s="94"/>
    </row>
    <row r="133" spans="1:6" x14ac:dyDescent="0.25">
      <c r="A133" s="45"/>
      <c r="B133" s="95"/>
      <c r="C133" s="94"/>
      <c r="D133" s="94"/>
      <c r="E133" s="94"/>
      <c r="F133" s="94"/>
    </row>
    <row r="134" spans="1:6" x14ac:dyDescent="0.25">
      <c r="A134" s="8"/>
      <c r="B134" s="96"/>
      <c r="C134" s="97"/>
      <c r="D134" s="10"/>
      <c r="E134" s="10"/>
      <c r="F134" s="87"/>
    </row>
    <row r="135" spans="1:6" x14ac:dyDescent="0.25">
      <c r="A135" s="45"/>
      <c r="B135" s="93"/>
      <c r="C135" s="98"/>
      <c r="D135" s="98"/>
      <c r="E135" s="98"/>
      <c r="F135" s="98"/>
    </row>
    <row r="136" spans="1:6" x14ac:dyDescent="0.25">
      <c r="A136" s="45"/>
      <c r="B136" s="93"/>
      <c r="C136" s="98"/>
      <c r="D136" s="98"/>
      <c r="E136" s="98"/>
      <c r="F136" s="98"/>
    </row>
    <row r="137" spans="1:6" x14ac:dyDescent="0.25">
      <c r="A137" s="45"/>
      <c r="B137" s="93"/>
      <c r="C137" s="98"/>
      <c r="D137" s="98"/>
      <c r="E137" s="98"/>
      <c r="F137" s="98"/>
    </row>
    <row r="138" spans="1:6" x14ac:dyDescent="0.25">
      <c r="A138" s="45"/>
      <c r="B138" s="93"/>
      <c r="C138" s="98"/>
      <c r="D138" s="98"/>
      <c r="E138" s="98"/>
      <c r="F138" s="98"/>
    </row>
    <row r="139" spans="1:6" x14ac:dyDescent="0.25">
      <c r="A139" s="45"/>
      <c r="B139" s="93"/>
      <c r="C139" s="98"/>
      <c r="D139" s="98"/>
      <c r="E139" s="98"/>
      <c r="F139" s="98"/>
    </row>
    <row r="140" spans="1:6" x14ac:dyDescent="0.25">
      <c r="A140" s="45"/>
      <c r="B140" s="91"/>
      <c r="C140" s="98"/>
      <c r="D140" s="98"/>
      <c r="E140" s="98"/>
      <c r="F140" s="98"/>
    </row>
    <row r="141" spans="1:6" x14ac:dyDescent="0.25">
      <c r="A141" s="45"/>
      <c r="B141" s="93"/>
      <c r="C141" s="98"/>
      <c r="D141" s="98"/>
      <c r="E141" s="98"/>
      <c r="F141" s="98"/>
    </row>
    <row r="142" spans="1:6" x14ac:dyDescent="0.25">
      <c r="A142" s="45"/>
      <c r="B142" s="93"/>
      <c r="C142" s="98"/>
      <c r="D142" s="98"/>
      <c r="E142" s="98"/>
      <c r="F142" s="98"/>
    </row>
    <row r="143" spans="1:6" x14ac:dyDescent="0.25">
      <c r="A143" s="45"/>
      <c r="B143" s="93"/>
      <c r="C143" s="98"/>
      <c r="D143" s="98"/>
      <c r="E143" s="98"/>
      <c r="F143" s="98"/>
    </row>
    <row r="144" spans="1:6" x14ac:dyDescent="0.25">
      <c r="A144" s="45"/>
      <c r="B144" s="91"/>
      <c r="C144" s="98"/>
      <c r="D144" s="98"/>
      <c r="E144" s="98"/>
      <c r="F144" s="98"/>
    </row>
    <row r="145" spans="1:6" x14ac:dyDescent="0.25">
      <c r="A145" s="45"/>
      <c r="B145" s="46"/>
      <c r="C145" s="98"/>
      <c r="D145" s="98"/>
      <c r="E145" s="98"/>
      <c r="F145" s="98"/>
    </row>
    <row r="146" spans="1:6" x14ac:dyDescent="0.25">
      <c r="A146" s="289"/>
      <c r="B146" s="290"/>
      <c r="C146" s="290"/>
      <c r="D146" s="85"/>
      <c r="E146" s="291"/>
      <c r="F146" s="292"/>
    </row>
    <row r="147" spans="1:6" x14ac:dyDescent="0.25">
      <c r="A147" s="289"/>
      <c r="B147" s="290"/>
      <c r="C147" s="290"/>
      <c r="D147" s="85"/>
      <c r="E147" s="85"/>
      <c r="F147" s="85"/>
    </row>
    <row r="148" spans="1:6" x14ac:dyDescent="0.25">
      <c r="A148" s="45"/>
      <c r="B148" s="86"/>
      <c r="C148" s="87"/>
      <c r="D148" s="85"/>
      <c r="E148" s="85"/>
      <c r="F148" s="87"/>
    </row>
    <row r="149" spans="1:6" x14ac:dyDescent="0.25">
      <c r="A149" s="88"/>
      <c r="B149" s="89"/>
      <c r="C149" s="90"/>
      <c r="D149" s="85"/>
      <c r="E149" s="85"/>
      <c r="F149" s="45"/>
    </row>
    <row r="150" spans="1:6" x14ac:dyDescent="0.25">
      <c r="A150" s="45"/>
      <c r="B150" s="91"/>
      <c r="C150" s="92"/>
      <c r="D150" s="92"/>
      <c r="E150" s="92"/>
      <c r="F150" s="92"/>
    </row>
    <row r="151" spans="1:6" x14ac:dyDescent="0.25">
      <c r="A151" s="45"/>
      <c r="B151" s="93"/>
      <c r="C151" s="94"/>
      <c r="D151" s="94"/>
      <c r="E151" s="94"/>
      <c r="F151" s="94"/>
    </row>
    <row r="152" spans="1:6" x14ac:dyDescent="0.25">
      <c r="A152" s="45"/>
      <c r="B152" s="93"/>
      <c r="C152" s="94"/>
      <c r="D152" s="94"/>
      <c r="E152" s="94"/>
      <c r="F152" s="94"/>
    </row>
    <row r="153" spans="1:6" x14ac:dyDescent="0.25">
      <c r="A153" s="45"/>
      <c r="B153" s="93"/>
      <c r="C153" s="94"/>
      <c r="D153" s="94"/>
      <c r="E153" s="94"/>
      <c r="F153" s="94"/>
    </row>
    <row r="154" spans="1:6" x14ac:dyDescent="0.25">
      <c r="A154" s="45"/>
      <c r="B154" s="93"/>
      <c r="C154" s="94"/>
      <c r="D154" s="94"/>
      <c r="E154" s="94"/>
      <c r="F154" s="94"/>
    </row>
    <row r="155" spans="1:6" x14ac:dyDescent="0.25">
      <c r="A155" s="45"/>
      <c r="B155" s="93"/>
      <c r="C155" s="94"/>
      <c r="D155" s="94"/>
      <c r="E155" s="94"/>
      <c r="F155" s="94"/>
    </row>
    <row r="156" spans="1:6" x14ac:dyDescent="0.25">
      <c r="A156" s="45"/>
      <c r="B156" s="93"/>
      <c r="C156" s="94"/>
      <c r="D156" s="94"/>
      <c r="E156" s="94"/>
      <c r="F156" s="94"/>
    </row>
    <row r="157" spans="1:6" x14ac:dyDescent="0.25">
      <c r="A157" s="45"/>
      <c r="B157" s="93"/>
      <c r="C157" s="94"/>
      <c r="D157" s="94"/>
      <c r="E157" s="94"/>
      <c r="F157" s="94"/>
    </row>
    <row r="158" spans="1:6" x14ac:dyDescent="0.25">
      <c r="A158" s="45"/>
      <c r="B158" s="95"/>
      <c r="C158" s="94"/>
      <c r="D158" s="94"/>
      <c r="E158" s="94"/>
      <c r="F158" s="94"/>
    </row>
    <row r="159" spans="1:6" x14ac:dyDescent="0.25">
      <c r="A159" s="8"/>
      <c r="B159" s="96"/>
      <c r="C159" s="97"/>
      <c r="D159" s="10"/>
      <c r="E159" s="10"/>
      <c r="F159" s="87"/>
    </row>
    <row r="160" spans="1:6" x14ac:dyDescent="0.25">
      <c r="A160" s="45"/>
      <c r="B160" s="93"/>
      <c r="C160" s="98"/>
      <c r="D160" s="98"/>
      <c r="E160" s="98"/>
      <c r="F160" s="98"/>
    </row>
    <row r="161" spans="1:6" x14ac:dyDescent="0.25">
      <c r="A161" s="45"/>
      <c r="B161" s="93"/>
      <c r="C161" s="98"/>
      <c r="D161" s="98"/>
      <c r="E161" s="98"/>
      <c r="F161" s="98"/>
    </row>
    <row r="162" spans="1:6" x14ac:dyDescent="0.25">
      <c r="A162" s="45"/>
      <c r="B162" s="93"/>
      <c r="C162" s="98"/>
      <c r="D162" s="98"/>
      <c r="E162" s="98"/>
      <c r="F162" s="98"/>
    </row>
    <row r="163" spans="1:6" x14ac:dyDescent="0.25">
      <c r="A163" s="45"/>
      <c r="B163" s="93"/>
      <c r="C163" s="98"/>
      <c r="D163" s="98"/>
      <c r="E163" s="98"/>
      <c r="F163" s="98"/>
    </row>
    <row r="164" spans="1:6" x14ac:dyDescent="0.25">
      <c r="A164" s="45"/>
      <c r="B164" s="93"/>
      <c r="C164" s="98"/>
      <c r="D164" s="98"/>
      <c r="E164" s="98"/>
      <c r="F164" s="98"/>
    </row>
    <row r="165" spans="1:6" x14ac:dyDescent="0.25">
      <c r="A165" s="45"/>
      <c r="B165" s="91"/>
      <c r="C165" s="98"/>
      <c r="D165" s="98"/>
      <c r="E165" s="98"/>
      <c r="F165" s="98"/>
    </row>
    <row r="166" spans="1:6" x14ac:dyDescent="0.25">
      <c r="A166" s="45"/>
      <c r="B166" s="93"/>
      <c r="C166" s="98"/>
      <c r="D166" s="98"/>
      <c r="E166" s="98"/>
      <c r="F166" s="98"/>
    </row>
    <row r="167" spans="1:6" x14ac:dyDescent="0.25">
      <c r="A167" s="45"/>
      <c r="B167" s="93"/>
      <c r="C167" s="98"/>
      <c r="D167" s="98"/>
      <c r="E167" s="98"/>
      <c r="F167" s="98"/>
    </row>
    <row r="168" spans="1:6" x14ac:dyDescent="0.25">
      <c r="A168" s="45"/>
      <c r="B168" s="93"/>
      <c r="C168" s="98"/>
      <c r="D168" s="98"/>
      <c r="E168" s="98"/>
      <c r="F168" s="98"/>
    </row>
    <row r="169" spans="1:6" x14ac:dyDescent="0.25">
      <c r="A169" s="45"/>
      <c r="B169" s="91"/>
      <c r="C169" s="98"/>
      <c r="D169" s="98"/>
      <c r="E169" s="98"/>
      <c r="F169" s="98"/>
    </row>
    <row r="170" spans="1:6" x14ac:dyDescent="0.25">
      <c r="A170" s="45"/>
      <c r="B170" s="46"/>
      <c r="C170" s="98"/>
      <c r="D170" s="98"/>
      <c r="E170" s="98"/>
      <c r="F170" s="98"/>
    </row>
    <row r="171" spans="1:6" x14ac:dyDescent="0.25">
      <c r="A171" s="10"/>
      <c r="B171" s="10"/>
      <c r="C171" s="10"/>
      <c r="D171" s="10"/>
      <c r="E171" s="10"/>
      <c r="F171" s="10"/>
    </row>
    <row r="172" spans="1:6" x14ac:dyDescent="0.25">
      <c r="A172" s="10"/>
      <c r="B172" s="10"/>
      <c r="C172" s="10"/>
      <c r="D172" s="10"/>
      <c r="E172" s="10"/>
      <c r="F172" s="10"/>
    </row>
  </sheetData>
  <mergeCells count="45">
    <mergeCell ref="AN1:AP2"/>
    <mergeCell ref="J1:L2"/>
    <mergeCell ref="P1:R2"/>
    <mergeCell ref="V1:X2"/>
    <mergeCell ref="AB1:AD2"/>
    <mergeCell ref="AH1:AJ2"/>
    <mergeCell ref="AE1:AG1"/>
    <mergeCell ref="AE2:AG2"/>
    <mergeCell ref="M1:O1"/>
    <mergeCell ref="M2:O2"/>
    <mergeCell ref="S1:U1"/>
    <mergeCell ref="S2:U2"/>
    <mergeCell ref="AK1:AM1"/>
    <mergeCell ref="AK2:AM2"/>
    <mergeCell ref="Y2:AA2"/>
    <mergeCell ref="Y1:AA1"/>
    <mergeCell ref="A147:C147"/>
    <mergeCell ref="A94:C94"/>
    <mergeCell ref="A121:C121"/>
    <mergeCell ref="E121:F121"/>
    <mergeCell ref="A122:C122"/>
    <mergeCell ref="A146:C146"/>
    <mergeCell ref="E146:F146"/>
    <mergeCell ref="G1:I1"/>
    <mergeCell ref="G2:I2"/>
    <mergeCell ref="A93:C93"/>
    <mergeCell ref="E93:F93"/>
    <mergeCell ref="A69:C69"/>
    <mergeCell ref="A68:C68"/>
    <mergeCell ref="E68:F68"/>
    <mergeCell ref="A1:C1"/>
    <mergeCell ref="A2:C2"/>
    <mergeCell ref="D1:F2"/>
    <mergeCell ref="K3:L3"/>
    <mergeCell ref="K23:L23"/>
    <mergeCell ref="E3:F3"/>
    <mergeCell ref="E23:F23"/>
    <mergeCell ref="AI3:AJ3"/>
    <mergeCell ref="AI23:AJ23"/>
    <mergeCell ref="Q3:R3"/>
    <mergeCell ref="Q23:R23"/>
    <mergeCell ref="W3:X3"/>
    <mergeCell ref="W23:X23"/>
    <mergeCell ref="AC3:AD3"/>
    <mergeCell ref="AC23:AD23"/>
  </mergeCells>
  <phoneticPr fontId="3" type="noConversion"/>
  <pageMargins left="0.6" right="0.7" top="0.35" bottom="0.3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>
      <selection activeCell="G9" sqref="G9:H9"/>
    </sheetView>
  </sheetViews>
  <sheetFormatPr defaultRowHeight="15" x14ac:dyDescent="0.25"/>
  <cols>
    <col min="1" max="1" width="6" customWidth="1"/>
    <col min="2" max="2" width="18.5703125" customWidth="1"/>
    <col min="3" max="3" width="9" customWidth="1"/>
    <col min="4" max="4" width="8.7109375" customWidth="1"/>
    <col min="5" max="5" width="8.85546875" hidden="1" customWidth="1"/>
    <col min="6" max="6" width="27.140625" hidden="1" customWidth="1"/>
    <col min="7" max="12" width="8.7109375" customWidth="1"/>
    <col min="13" max="13" width="6.7109375" customWidth="1"/>
    <col min="14" max="14" width="34.85546875" customWidth="1"/>
    <col min="15" max="15" width="17" customWidth="1"/>
    <col min="16" max="16" width="18.140625" customWidth="1"/>
    <col min="17" max="17" width="17.85546875" customWidth="1"/>
    <col min="18" max="18" width="5.140625" customWidth="1"/>
    <col min="19" max="19" width="19" customWidth="1"/>
    <col min="20" max="20" width="7.140625" customWidth="1"/>
    <col min="21" max="26" width="8.7109375" customWidth="1"/>
    <col min="27" max="27" width="11" customWidth="1"/>
  </cols>
  <sheetData>
    <row r="1" spans="1:27" x14ac:dyDescent="0.25">
      <c r="B1" s="54"/>
      <c r="C1" s="54"/>
      <c r="D1" s="54"/>
      <c r="E1" s="54"/>
      <c r="F1" s="54"/>
      <c r="G1" s="54"/>
      <c r="H1" s="54"/>
      <c r="I1" s="54"/>
      <c r="J1" s="284" t="s">
        <v>190</v>
      </c>
      <c r="K1" s="281"/>
      <c r="L1" s="281"/>
      <c r="P1" s="280" t="s">
        <v>192</v>
      </c>
      <c r="Q1" s="281"/>
      <c r="Z1" s="280" t="s">
        <v>193</v>
      </c>
      <c r="AA1" s="281"/>
    </row>
    <row r="2" spans="1:27" ht="21" customHeight="1" x14ac:dyDescent="0.25">
      <c r="B2" s="311" t="s">
        <v>189</v>
      </c>
      <c r="C2" s="306"/>
      <c r="D2" s="306"/>
      <c r="E2" s="306"/>
      <c r="F2" s="306"/>
      <c r="G2" s="307"/>
      <c r="H2" s="307"/>
      <c r="I2" s="307"/>
      <c r="J2" s="281"/>
      <c r="K2" s="281"/>
      <c r="L2" s="281"/>
      <c r="M2" s="306" t="s">
        <v>191</v>
      </c>
      <c r="N2" s="306"/>
      <c r="O2" s="306"/>
      <c r="P2" s="281"/>
      <c r="Q2" s="281"/>
      <c r="R2" s="307" t="s">
        <v>1</v>
      </c>
      <c r="S2" s="307"/>
      <c r="T2" s="307"/>
      <c r="U2" s="307"/>
      <c r="V2" s="307"/>
      <c r="W2" s="307"/>
      <c r="X2" s="307"/>
      <c r="Y2" s="308"/>
      <c r="Z2" s="281"/>
      <c r="AA2" s="281"/>
    </row>
    <row r="3" spans="1:27" x14ac:dyDescent="0.25">
      <c r="B3" s="37"/>
      <c r="C3" s="57"/>
      <c r="D3" s="57"/>
      <c r="E3" s="57"/>
      <c r="F3" s="57"/>
      <c r="G3" s="53"/>
      <c r="H3" s="53"/>
      <c r="I3" s="53"/>
      <c r="J3" s="279"/>
      <c r="K3" s="279"/>
      <c r="L3" s="279"/>
      <c r="O3" s="56"/>
      <c r="P3" s="281"/>
      <c r="Q3" s="281"/>
      <c r="Z3" s="281"/>
      <c r="AA3" s="281"/>
    </row>
    <row r="4" spans="1:27" x14ac:dyDescent="0.25">
      <c r="D4" s="4"/>
      <c r="G4" s="285"/>
      <c r="H4" s="285"/>
      <c r="K4" s="285" t="s">
        <v>39</v>
      </c>
      <c r="L4" s="285"/>
      <c r="Q4" s="158" t="s">
        <v>39</v>
      </c>
      <c r="Z4" s="285" t="s">
        <v>39</v>
      </c>
      <c r="AA4" s="285"/>
    </row>
    <row r="5" spans="1:27" ht="34.5" x14ac:dyDescent="0.25">
      <c r="A5" s="30" t="s">
        <v>58</v>
      </c>
      <c r="B5" s="312" t="s">
        <v>59</v>
      </c>
      <c r="C5" s="314"/>
      <c r="D5" s="314"/>
      <c r="E5" s="314"/>
      <c r="F5" s="310"/>
      <c r="G5" s="315" t="s">
        <v>60</v>
      </c>
      <c r="H5" s="310"/>
      <c r="I5" s="309"/>
      <c r="J5" s="310"/>
      <c r="K5" s="312" t="s">
        <v>62</v>
      </c>
      <c r="L5" s="313"/>
      <c r="M5" s="101" t="s">
        <v>58</v>
      </c>
      <c r="N5" s="102" t="s">
        <v>59</v>
      </c>
      <c r="O5" s="102" t="s">
        <v>42</v>
      </c>
      <c r="P5" s="102" t="s">
        <v>43</v>
      </c>
      <c r="Q5" s="102" t="s">
        <v>44</v>
      </c>
      <c r="R5" s="27" t="s">
        <v>37</v>
      </c>
      <c r="S5" s="27" t="s">
        <v>38</v>
      </c>
      <c r="T5" s="51" t="s">
        <v>2</v>
      </c>
      <c r="U5" s="27">
        <v>2013</v>
      </c>
      <c r="V5" s="27">
        <v>2014</v>
      </c>
      <c r="W5" s="27">
        <v>2015</v>
      </c>
      <c r="X5" s="27">
        <v>2016</v>
      </c>
      <c r="Y5" s="27">
        <v>2017</v>
      </c>
      <c r="Z5" s="52">
        <v>2018</v>
      </c>
      <c r="AA5" s="52">
        <v>2019</v>
      </c>
    </row>
    <row r="6" spans="1:27" x14ac:dyDescent="0.25">
      <c r="A6" s="47" t="s">
        <v>18</v>
      </c>
      <c r="B6" s="316" t="s">
        <v>73</v>
      </c>
      <c r="C6" s="317"/>
      <c r="D6" s="317"/>
      <c r="E6" s="317"/>
      <c r="F6" s="318"/>
      <c r="G6" s="326">
        <f>G7+G8+G9+G10+G11+G12+G13+G14</f>
        <v>136268</v>
      </c>
      <c r="H6" s="327"/>
      <c r="I6" s="296"/>
      <c r="J6" s="297"/>
      <c r="K6" s="296"/>
      <c r="L6" s="297"/>
      <c r="M6" s="104" t="s">
        <v>18</v>
      </c>
      <c r="N6" s="101" t="s">
        <v>279</v>
      </c>
      <c r="O6" s="103"/>
      <c r="P6" s="103"/>
      <c r="Q6" s="103"/>
      <c r="R6" s="27" t="s">
        <v>18</v>
      </c>
      <c r="S6" s="30"/>
      <c r="T6" s="27"/>
      <c r="U6" s="29"/>
      <c r="V6" s="29"/>
      <c r="W6" s="29"/>
      <c r="X6" s="29"/>
      <c r="Y6" s="29"/>
      <c r="Z6" s="29"/>
      <c r="AA6" s="29"/>
    </row>
    <row r="7" spans="1:27" x14ac:dyDescent="0.25">
      <c r="A7" s="30"/>
      <c r="B7" s="299" t="s">
        <v>74</v>
      </c>
      <c r="C7" s="319"/>
      <c r="D7" s="319"/>
      <c r="E7" s="319"/>
      <c r="F7" s="320"/>
      <c r="G7" s="326">
        <v>10000</v>
      </c>
      <c r="H7" s="327"/>
      <c r="I7" s="296"/>
      <c r="J7" s="297"/>
      <c r="K7" s="296"/>
      <c r="L7" s="297"/>
      <c r="M7" s="104" t="s">
        <v>19</v>
      </c>
      <c r="N7" s="101"/>
      <c r="O7" s="103"/>
      <c r="P7" s="103"/>
      <c r="Q7" s="103"/>
      <c r="R7" s="27" t="s">
        <v>19</v>
      </c>
      <c r="S7" s="101" t="s">
        <v>279</v>
      </c>
      <c r="T7" s="27"/>
      <c r="U7" s="29"/>
      <c r="V7" s="29"/>
      <c r="W7" s="29"/>
      <c r="X7" s="29"/>
      <c r="Y7" s="29"/>
      <c r="Z7" s="29"/>
      <c r="AA7" s="29"/>
    </row>
    <row r="8" spans="1:27" x14ac:dyDescent="0.25">
      <c r="A8" s="30"/>
      <c r="B8" s="324" t="s">
        <v>274</v>
      </c>
      <c r="C8" s="325"/>
      <c r="D8" s="325"/>
      <c r="E8" s="55"/>
      <c r="F8" s="55"/>
      <c r="G8" s="326">
        <v>126268</v>
      </c>
      <c r="H8" s="327"/>
      <c r="I8" s="296"/>
      <c r="J8" s="297"/>
      <c r="K8" s="296"/>
      <c r="L8" s="297"/>
      <c r="M8" s="104" t="s">
        <v>20</v>
      </c>
      <c r="N8" s="101"/>
      <c r="O8" s="103"/>
      <c r="P8" s="103"/>
      <c r="Q8" s="103"/>
      <c r="R8" s="27" t="s">
        <v>20</v>
      </c>
      <c r="S8" s="30"/>
      <c r="T8" s="27"/>
      <c r="U8" s="29"/>
      <c r="V8" s="29"/>
      <c r="W8" s="29"/>
      <c r="X8" s="29"/>
      <c r="Y8" s="29"/>
      <c r="Z8" s="29"/>
      <c r="AA8" s="29"/>
    </row>
    <row r="9" spans="1:27" x14ac:dyDescent="0.25">
      <c r="A9" s="30"/>
      <c r="B9" s="299"/>
      <c r="C9" s="300"/>
      <c r="D9" s="300"/>
      <c r="E9" s="300"/>
      <c r="F9" s="301"/>
      <c r="G9" s="326"/>
      <c r="H9" s="327"/>
      <c r="I9" s="296"/>
      <c r="J9" s="297"/>
      <c r="K9" s="296"/>
      <c r="L9" s="297"/>
      <c r="M9" s="104" t="s">
        <v>21</v>
      </c>
      <c r="N9" s="101"/>
      <c r="O9" s="103"/>
      <c r="P9" s="103"/>
      <c r="Q9" s="103"/>
      <c r="R9" s="27" t="s">
        <v>21</v>
      </c>
      <c r="S9" s="30"/>
      <c r="T9" s="27"/>
      <c r="U9" s="29"/>
      <c r="V9" s="29"/>
      <c r="W9" s="29"/>
      <c r="X9" s="29"/>
      <c r="Y9" s="29"/>
      <c r="Z9" s="29"/>
      <c r="AA9" s="29"/>
    </row>
    <row r="10" spans="1:27" x14ac:dyDescent="0.25">
      <c r="A10" s="30"/>
      <c r="B10" s="299"/>
      <c r="C10" s="300"/>
      <c r="D10" s="300"/>
      <c r="E10" s="300"/>
      <c r="F10" s="301"/>
      <c r="G10" s="326"/>
      <c r="H10" s="327"/>
      <c r="I10" s="296"/>
      <c r="J10" s="297"/>
      <c r="K10" s="296"/>
      <c r="L10" s="297"/>
      <c r="M10" s="104" t="s">
        <v>22</v>
      </c>
      <c r="N10" s="101"/>
      <c r="O10" s="103"/>
      <c r="P10" s="103"/>
      <c r="Q10" s="103"/>
      <c r="R10" s="27" t="s">
        <v>22</v>
      </c>
      <c r="S10" s="101"/>
      <c r="T10" s="27"/>
      <c r="U10" s="29"/>
      <c r="V10" s="29"/>
      <c r="W10" s="29"/>
      <c r="X10" s="29"/>
      <c r="Y10" s="29"/>
      <c r="Z10" s="29"/>
      <c r="AA10" s="29"/>
    </row>
    <row r="11" spans="1:27" x14ac:dyDescent="0.25">
      <c r="A11" s="30"/>
      <c r="B11" s="299"/>
      <c r="C11" s="300"/>
      <c r="D11" s="300"/>
      <c r="E11" s="300"/>
      <c r="F11" s="301"/>
      <c r="G11" s="326"/>
      <c r="H11" s="327"/>
      <c r="I11" s="296"/>
      <c r="J11" s="297"/>
      <c r="K11" s="296"/>
      <c r="L11" s="297"/>
      <c r="M11" s="104" t="s">
        <v>77</v>
      </c>
      <c r="N11" s="101"/>
      <c r="O11" s="103"/>
      <c r="P11" s="103"/>
      <c r="Q11" s="103"/>
      <c r="R11" s="27"/>
      <c r="S11" s="30"/>
      <c r="T11" s="27"/>
      <c r="U11" s="29"/>
      <c r="V11" s="29"/>
      <c r="W11" s="29"/>
      <c r="X11" s="29"/>
      <c r="Y11" s="29"/>
      <c r="Z11" s="29"/>
      <c r="AA11" s="29"/>
    </row>
    <row r="12" spans="1:27" x14ac:dyDescent="0.25">
      <c r="A12" s="30"/>
      <c r="B12" s="299"/>
      <c r="C12" s="300"/>
      <c r="D12" s="300"/>
      <c r="E12" s="300"/>
      <c r="F12" s="301"/>
      <c r="G12" s="326"/>
      <c r="H12" s="327"/>
      <c r="I12" s="296"/>
      <c r="J12" s="297"/>
      <c r="K12" s="296"/>
      <c r="L12" s="297"/>
      <c r="M12" s="104" t="s">
        <v>23</v>
      </c>
      <c r="N12" s="106" t="s">
        <v>0</v>
      </c>
      <c r="O12" s="107">
        <f>O6+O7+O8+O9+O10+O11</f>
        <v>0</v>
      </c>
      <c r="P12" s="107">
        <f>P6+P7+P8+P9+P10+P11</f>
        <v>0</v>
      </c>
      <c r="Q12" s="107">
        <f>Q6+Q7+Q8+Q9+Q10+Q11</f>
        <v>0</v>
      </c>
      <c r="R12" s="27" t="s">
        <v>23</v>
      </c>
      <c r="S12" s="75" t="s">
        <v>0</v>
      </c>
      <c r="T12" s="47"/>
      <c r="U12" s="105">
        <f>U6+U7+U8+U9+U10+U11</f>
        <v>0</v>
      </c>
      <c r="V12" s="105">
        <f t="shared" ref="V12:AA12" si="0">V6+V7+V8+V9+V10+V11</f>
        <v>0</v>
      </c>
      <c r="W12" s="105">
        <f t="shared" si="0"/>
        <v>0</v>
      </c>
      <c r="X12" s="105">
        <f t="shared" si="0"/>
        <v>0</v>
      </c>
      <c r="Y12" s="105">
        <f t="shared" si="0"/>
        <v>0</v>
      </c>
      <c r="Z12" s="105">
        <f t="shared" si="0"/>
        <v>0</v>
      </c>
      <c r="AA12" s="105">
        <f t="shared" si="0"/>
        <v>0</v>
      </c>
    </row>
    <row r="13" spans="1:27" x14ac:dyDescent="0.25">
      <c r="A13" s="30"/>
      <c r="B13" s="299"/>
      <c r="C13" s="304"/>
      <c r="D13" s="304"/>
      <c r="E13" s="58"/>
      <c r="F13" s="59"/>
      <c r="G13" s="326"/>
      <c r="H13" s="327"/>
      <c r="I13" s="296"/>
      <c r="J13" s="297"/>
      <c r="K13" s="296"/>
      <c r="L13" s="297"/>
      <c r="M13" s="104"/>
      <c r="N13" s="101"/>
      <c r="O13" s="103"/>
      <c r="P13" s="103"/>
      <c r="Q13" s="103"/>
      <c r="R13" s="27"/>
      <c r="S13" s="48"/>
      <c r="T13" s="44"/>
      <c r="U13" s="28"/>
      <c r="V13" s="28"/>
      <c r="W13" s="28"/>
      <c r="X13" s="28"/>
      <c r="Y13" s="28"/>
      <c r="Z13" s="28"/>
      <c r="AA13" s="28"/>
    </row>
    <row r="14" spans="1:27" x14ac:dyDescent="0.25">
      <c r="A14" s="101"/>
      <c r="B14" s="162"/>
      <c r="C14" s="166"/>
      <c r="D14" s="166"/>
      <c r="E14" s="163"/>
      <c r="F14" s="164"/>
      <c r="G14" s="326"/>
      <c r="H14" s="310"/>
      <c r="I14" s="160"/>
      <c r="J14" s="161"/>
      <c r="K14" s="160"/>
      <c r="L14" s="161"/>
      <c r="M14" s="167"/>
      <c r="N14" s="85"/>
      <c r="O14" s="94"/>
      <c r="P14" s="94"/>
      <c r="Q14" s="94"/>
      <c r="R14" s="165"/>
      <c r="S14" s="117"/>
      <c r="T14" s="118"/>
      <c r="U14" s="92"/>
      <c r="V14" s="92"/>
      <c r="W14" s="92"/>
      <c r="X14" s="92"/>
      <c r="Y14" s="92"/>
      <c r="Z14" s="92"/>
      <c r="AA14" s="92"/>
    </row>
    <row r="15" spans="1:27" x14ac:dyDescent="0.25">
      <c r="A15" s="47" t="s">
        <v>19</v>
      </c>
      <c r="B15" s="321" t="s">
        <v>75</v>
      </c>
      <c r="C15" s="322"/>
      <c r="D15" s="322"/>
      <c r="E15" s="322"/>
      <c r="F15" s="323"/>
      <c r="G15" s="326">
        <f>G16+G17+G18+G21+G19+G20</f>
        <v>62500</v>
      </c>
      <c r="H15" s="327"/>
      <c r="I15" s="296"/>
      <c r="J15" s="297"/>
      <c r="K15" s="296"/>
      <c r="L15" s="297"/>
    </row>
    <row r="16" spans="1:27" x14ac:dyDescent="0.25">
      <c r="A16" s="47"/>
      <c r="B16" s="295" t="s">
        <v>276</v>
      </c>
      <c r="C16" s="295"/>
      <c r="D16" s="295"/>
      <c r="E16" s="99"/>
      <c r="F16" s="99"/>
      <c r="G16" s="305">
        <v>2500</v>
      </c>
      <c r="H16" s="305"/>
      <c r="I16" s="298"/>
      <c r="J16" s="298"/>
      <c r="K16" s="298"/>
      <c r="L16" s="298"/>
    </row>
    <row r="17" spans="1:18" x14ac:dyDescent="0.25">
      <c r="A17" s="1"/>
      <c r="B17" s="295" t="s">
        <v>66</v>
      </c>
      <c r="C17" s="295"/>
      <c r="D17" s="295"/>
      <c r="E17" s="101"/>
      <c r="F17" s="101"/>
      <c r="G17" s="329">
        <v>2000</v>
      </c>
      <c r="H17" s="329"/>
      <c r="I17" s="298"/>
      <c r="J17" s="298"/>
      <c r="K17" s="298"/>
      <c r="L17" s="298"/>
      <c r="R17" s="54"/>
    </row>
    <row r="18" spans="1:18" x14ac:dyDescent="0.25">
      <c r="A18" s="1"/>
      <c r="B18" s="299" t="s">
        <v>275</v>
      </c>
      <c r="C18" s="300"/>
      <c r="D18" s="301"/>
      <c r="E18" s="101"/>
      <c r="F18" s="101"/>
      <c r="G18" s="302">
        <v>6000</v>
      </c>
      <c r="H18" s="303"/>
      <c r="I18" s="298"/>
      <c r="J18" s="298"/>
      <c r="K18" s="298"/>
      <c r="L18" s="298"/>
      <c r="R18" s="159"/>
    </row>
    <row r="19" spans="1:18" x14ac:dyDescent="0.25">
      <c r="A19" s="1"/>
      <c r="B19" s="299" t="s">
        <v>277</v>
      </c>
      <c r="C19" s="300"/>
      <c r="D19" s="301"/>
      <c r="E19" s="101"/>
      <c r="F19" s="101"/>
      <c r="G19" s="302">
        <v>1000</v>
      </c>
      <c r="H19" s="303"/>
      <c r="I19" s="298"/>
      <c r="J19" s="298"/>
      <c r="K19" s="298"/>
      <c r="L19" s="298"/>
      <c r="R19" s="219"/>
    </row>
    <row r="20" spans="1:18" x14ac:dyDescent="0.25">
      <c r="A20" s="1"/>
      <c r="B20" s="299" t="s">
        <v>278</v>
      </c>
      <c r="C20" s="300"/>
      <c r="D20" s="301"/>
      <c r="E20" s="101"/>
      <c r="F20" s="101"/>
      <c r="G20" s="302">
        <v>1000</v>
      </c>
      <c r="H20" s="303"/>
      <c r="I20" s="298"/>
      <c r="J20" s="298"/>
      <c r="K20" s="298"/>
      <c r="L20" s="298"/>
      <c r="R20" s="219"/>
    </row>
    <row r="21" spans="1:18" x14ac:dyDescent="0.25">
      <c r="A21" s="1"/>
      <c r="B21" s="295" t="s">
        <v>104</v>
      </c>
      <c r="C21" s="295"/>
      <c r="D21" s="295"/>
      <c r="E21" s="156"/>
      <c r="F21" s="156"/>
      <c r="G21" s="329">
        <v>50000</v>
      </c>
      <c r="H21" s="329"/>
      <c r="I21" s="298"/>
      <c r="J21" s="298"/>
      <c r="K21" s="298"/>
      <c r="L21" s="298"/>
    </row>
    <row r="22" spans="1:18" x14ac:dyDescent="0.25">
      <c r="A22" s="157" t="s">
        <v>20</v>
      </c>
      <c r="B22" s="335" t="s">
        <v>76</v>
      </c>
      <c r="C22" s="335"/>
      <c r="D22" s="335"/>
      <c r="E22" s="156"/>
      <c r="F22" s="156"/>
      <c r="G22" s="328">
        <f>G6+G15</f>
        <v>198768</v>
      </c>
      <c r="H22" s="328"/>
      <c r="I22" s="298"/>
      <c r="J22" s="298"/>
      <c r="K22" s="298"/>
      <c r="L22" s="298"/>
      <c r="Q22" s="179"/>
    </row>
    <row r="23" spans="1:18" x14ac:dyDescent="0.25">
      <c r="A23" s="10"/>
      <c r="B23" s="10"/>
      <c r="C23" s="10"/>
      <c r="D23" s="10"/>
      <c r="E23" s="108"/>
      <c r="F23" s="109"/>
      <c r="G23" s="10"/>
      <c r="H23" s="10"/>
      <c r="I23" s="10"/>
      <c r="J23" s="10"/>
      <c r="K23" s="336"/>
      <c r="L23" s="336"/>
    </row>
    <row r="24" spans="1:18" x14ac:dyDescent="0.25">
      <c r="A24" s="85"/>
      <c r="B24" s="330"/>
      <c r="C24" s="334"/>
      <c r="D24" s="334"/>
      <c r="E24" s="110"/>
      <c r="F24" s="111"/>
      <c r="G24" s="330"/>
      <c r="H24" s="330"/>
      <c r="I24" s="330"/>
      <c r="J24" s="330"/>
      <c r="K24" s="330"/>
      <c r="L24" s="330"/>
      <c r="Q24" s="176"/>
    </row>
    <row r="25" spans="1:18" x14ac:dyDescent="0.25">
      <c r="A25" s="85"/>
      <c r="B25" s="332"/>
      <c r="C25" s="333"/>
      <c r="D25" s="333"/>
      <c r="E25" s="112"/>
      <c r="F25" s="112"/>
      <c r="G25" s="331"/>
      <c r="H25" s="331"/>
      <c r="I25" s="331"/>
      <c r="J25" s="331"/>
      <c r="K25" s="331"/>
      <c r="L25" s="331"/>
    </row>
    <row r="26" spans="1:18" x14ac:dyDescent="0.25">
      <c r="A26" s="85"/>
      <c r="B26" s="332"/>
      <c r="C26" s="333"/>
      <c r="D26" s="333"/>
      <c r="E26" s="112"/>
      <c r="F26" s="112"/>
      <c r="G26" s="331"/>
      <c r="H26" s="331"/>
      <c r="I26" s="331"/>
      <c r="J26" s="331"/>
      <c r="K26" s="331"/>
      <c r="L26" s="331"/>
    </row>
    <row r="27" spans="1:18" x14ac:dyDescent="0.25">
      <c r="A27" s="85"/>
      <c r="B27" s="332"/>
      <c r="C27" s="333"/>
      <c r="D27" s="333"/>
      <c r="E27" s="112"/>
      <c r="F27" s="112"/>
      <c r="G27" s="331"/>
      <c r="H27" s="331"/>
      <c r="I27" s="331"/>
      <c r="J27" s="331"/>
      <c r="K27" s="331"/>
      <c r="L27" s="331"/>
    </row>
    <row r="28" spans="1:18" x14ac:dyDescent="0.25">
      <c r="A28" s="85"/>
      <c r="B28" s="332"/>
      <c r="C28" s="333"/>
      <c r="D28" s="333"/>
      <c r="E28" s="112"/>
      <c r="F28" s="112"/>
      <c r="G28" s="331"/>
      <c r="H28" s="331"/>
      <c r="I28" s="331"/>
      <c r="J28" s="331"/>
      <c r="K28" s="331"/>
      <c r="L28" s="331"/>
    </row>
    <row r="29" spans="1:18" x14ac:dyDescent="0.25">
      <c r="A29" s="85"/>
      <c r="B29" s="332"/>
      <c r="C29" s="333"/>
      <c r="D29" s="333"/>
      <c r="E29" s="112"/>
      <c r="F29" s="112"/>
      <c r="G29" s="331"/>
      <c r="H29" s="331"/>
      <c r="I29" s="331"/>
      <c r="J29" s="331"/>
      <c r="K29" s="331"/>
      <c r="L29" s="331"/>
    </row>
    <row r="30" spans="1:18" x14ac:dyDescent="0.25">
      <c r="A30" s="111"/>
      <c r="B30" s="332"/>
      <c r="C30" s="333"/>
      <c r="D30" s="333"/>
      <c r="E30" s="112"/>
      <c r="F30" s="112"/>
      <c r="G30" s="331"/>
      <c r="H30" s="331"/>
      <c r="I30" s="331"/>
      <c r="J30" s="331"/>
      <c r="K30" s="331"/>
      <c r="L30" s="331"/>
    </row>
    <row r="31" spans="1:18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8" x14ac:dyDescent="0.25">
      <c r="A32" s="10"/>
      <c r="B32" s="9"/>
      <c r="C32" s="10"/>
      <c r="D32" s="10"/>
      <c r="E32" s="10"/>
      <c r="F32" s="10"/>
      <c r="G32" s="10"/>
      <c r="H32" s="10"/>
      <c r="I32" s="10"/>
      <c r="J32" s="113"/>
      <c r="K32" s="10"/>
      <c r="L32" s="10"/>
    </row>
    <row r="33" spans="1:14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336"/>
      <c r="K33" s="336"/>
      <c r="L33" s="336"/>
    </row>
    <row r="34" spans="1:14" ht="24" customHeight="1" x14ac:dyDescent="0.25">
      <c r="A34" s="338"/>
      <c r="B34" s="338"/>
      <c r="C34" s="338"/>
      <c r="D34" s="338"/>
      <c r="E34" s="338"/>
      <c r="F34" s="338"/>
      <c r="G34" s="338"/>
      <c r="H34" s="338"/>
      <c r="I34" s="338"/>
      <c r="J34" s="338"/>
      <c r="K34" s="10"/>
      <c r="L34" s="10"/>
    </row>
    <row r="35" spans="1:14" x14ac:dyDescent="0.25">
      <c r="A35" s="114"/>
      <c r="B35" s="114"/>
      <c r="C35" s="114"/>
      <c r="D35" s="10"/>
      <c r="E35" s="10"/>
      <c r="F35" s="10"/>
      <c r="G35" s="10"/>
      <c r="H35" s="10"/>
      <c r="I35" s="10"/>
      <c r="J35" s="10"/>
      <c r="K35" s="10"/>
      <c r="L35" s="10"/>
    </row>
    <row r="36" spans="1:14" x14ac:dyDescent="0.25">
      <c r="A36" s="85"/>
      <c r="B36" s="85"/>
      <c r="C36" s="85"/>
      <c r="D36" s="85"/>
      <c r="E36" s="85"/>
      <c r="F36" s="85"/>
      <c r="G36" s="85"/>
      <c r="H36" s="85"/>
      <c r="I36" s="85"/>
      <c r="J36" s="336"/>
      <c r="K36" s="337"/>
      <c r="L36" s="337"/>
    </row>
    <row r="37" spans="1:14" x14ac:dyDescent="0.25">
      <c r="A37" s="45"/>
      <c r="B37" s="45"/>
      <c r="C37" s="115"/>
      <c r="D37" s="45"/>
      <c r="E37" s="45"/>
      <c r="F37" s="45"/>
      <c r="G37" s="45"/>
      <c r="H37" s="45"/>
      <c r="I37" s="45"/>
      <c r="J37" s="45"/>
      <c r="K37" s="116"/>
      <c r="L37" s="116"/>
    </row>
    <row r="38" spans="1:14" x14ac:dyDescent="0.25">
      <c r="A38" s="45"/>
      <c r="B38" s="85"/>
      <c r="C38" s="45"/>
      <c r="D38" s="94"/>
      <c r="E38" s="94"/>
      <c r="F38" s="94"/>
      <c r="G38" s="94"/>
      <c r="H38" s="94"/>
      <c r="I38" s="94"/>
      <c r="J38" s="94"/>
      <c r="K38" s="94"/>
      <c r="L38" s="94"/>
    </row>
    <row r="39" spans="1:14" x14ac:dyDescent="0.25">
      <c r="A39" s="45"/>
      <c r="B39" s="85"/>
      <c r="C39" s="45"/>
      <c r="D39" s="94"/>
      <c r="E39" s="94"/>
      <c r="F39" s="94"/>
      <c r="G39" s="94"/>
      <c r="H39" s="94"/>
      <c r="I39" s="94"/>
      <c r="J39" s="94"/>
      <c r="K39" s="94"/>
      <c r="L39" s="94"/>
    </row>
    <row r="40" spans="1:14" x14ac:dyDescent="0.25">
      <c r="A40" s="45"/>
      <c r="B40" s="85"/>
      <c r="C40" s="45"/>
      <c r="D40" s="94"/>
      <c r="E40" s="94"/>
      <c r="F40" s="94"/>
      <c r="G40" s="94"/>
      <c r="H40" s="94"/>
      <c r="I40" s="94"/>
      <c r="J40" s="94"/>
      <c r="K40" s="94"/>
      <c r="L40" s="94"/>
    </row>
    <row r="41" spans="1:14" x14ac:dyDescent="0.25">
      <c r="A41" s="45"/>
      <c r="B41" s="85"/>
      <c r="C41" s="45"/>
      <c r="D41" s="94"/>
      <c r="E41" s="94"/>
      <c r="F41" s="94"/>
      <c r="G41" s="94"/>
      <c r="H41" s="94"/>
      <c r="I41" s="94"/>
      <c r="J41" s="94"/>
      <c r="K41" s="94"/>
      <c r="L41" s="94"/>
      <c r="M41" s="60"/>
      <c r="N41" s="10"/>
    </row>
    <row r="42" spans="1:14" x14ac:dyDescent="0.25">
      <c r="A42" s="45"/>
      <c r="B42" s="85"/>
      <c r="C42" s="45"/>
      <c r="D42" s="94"/>
      <c r="E42" s="94"/>
      <c r="F42" s="94"/>
      <c r="G42" s="94"/>
      <c r="H42" s="94"/>
      <c r="I42" s="94"/>
      <c r="J42" s="94"/>
      <c r="K42" s="94"/>
      <c r="L42" s="94"/>
      <c r="M42" s="10"/>
      <c r="N42" s="10"/>
    </row>
    <row r="43" spans="1:14" x14ac:dyDescent="0.25">
      <c r="A43" s="45"/>
      <c r="B43" s="85"/>
      <c r="C43" s="45"/>
      <c r="D43" s="94"/>
      <c r="E43" s="94"/>
      <c r="F43" s="94"/>
      <c r="G43" s="94"/>
      <c r="H43" s="94"/>
      <c r="I43" s="94"/>
      <c r="J43" s="94"/>
      <c r="K43" s="94"/>
      <c r="L43" s="94"/>
    </row>
    <row r="44" spans="1:14" x14ac:dyDescent="0.25">
      <c r="A44" s="45"/>
      <c r="B44" s="85"/>
      <c r="C44" s="87"/>
      <c r="D44" s="94"/>
      <c r="E44" s="94"/>
      <c r="F44" s="94"/>
      <c r="G44" s="94"/>
      <c r="H44" s="94"/>
      <c r="I44" s="94"/>
      <c r="J44" s="94"/>
      <c r="K44" s="94"/>
      <c r="L44" s="94"/>
    </row>
    <row r="45" spans="1:14" x14ac:dyDescent="0.25">
      <c r="A45" s="45"/>
      <c r="B45" s="117"/>
      <c r="C45" s="118"/>
      <c r="D45" s="92"/>
      <c r="E45" s="92"/>
      <c r="F45" s="92"/>
      <c r="G45" s="92"/>
      <c r="H45" s="92"/>
      <c r="I45" s="92"/>
      <c r="J45" s="92"/>
      <c r="K45" s="92"/>
      <c r="L45" s="92"/>
    </row>
    <row r="46" spans="1:14" x14ac:dyDescent="0.2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10"/>
      <c r="L46" s="10"/>
    </row>
    <row r="47" spans="1:14" x14ac:dyDescent="0.25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10"/>
      <c r="L47" s="10"/>
    </row>
    <row r="48" spans="1:14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10"/>
      <c r="L48" s="10"/>
    </row>
  </sheetData>
  <mergeCells count="110">
    <mergeCell ref="J36:L36"/>
    <mergeCell ref="A34:J34"/>
    <mergeCell ref="I28:J28"/>
    <mergeCell ref="B29:D29"/>
    <mergeCell ref="J33:L33"/>
    <mergeCell ref="B30:D30"/>
    <mergeCell ref="K28:L28"/>
    <mergeCell ref="I30:J30"/>
    <mergeCell ref="B28:D28"/>
    <mergeCell ref="I29:J29"/>
    <mergeCell ref="G29:H29"/>
    <mergeCell ref="G30:H30"/>
    <mergeCell ref="K29:L29"/>
    <mergeCell ref="K30:L30"/>
    <mergeCell ref="G28:H28"/>
    <mergeCell ref="B19:D19"/>
    <mergeCell ref="K24:L24"/>
    <mergeCell ref="K25:L25"/>
    <mergeCell ref="B20:D20"/>
    <mergeCell ref="I19:J19"/>
    <mergeCell ref="I24:J24"/>
    <mergeCell ref="K27:L27"/>
    <mergeCell ref="B26:D26"/>
    <mergeCell ref="B24:D24"/>
    <mergeCell ref="B21:D21"/>
    <mergeCell ref="B22:D22"/>
    <mergeCell ref="G27:H27"/>
    <mergeCell ref="I27:J27"/>
    <mergeCell ref="K23:L23"/>
    <mergeCell ref="B27:D27"/>
    <mergeCell ref="G26:H26"/>
    <mergeCell ref="K26:L26"/>
    <mergeCell ref="I25:J25"/>
    <mergeCell ref="B25:D25"/>
    <mergeCell ref="G24:H24"/>
    <mergeCell ref="G25:H25"/>
    <mergeCell ref="I26:J26"/>
    <mergeCell ref="K21:L21"/>
    <mergeCell ref="G21:H21"/>
    <mergeCell ref="G22:H22"/>
    <mergeCell ref="I21:J21"/>
    <mergeCell ref="I22:J22"/>
    <mergeCell ref="K22:L22"/>
    <mergeCell ref="G19:H19"/>
    <mergeCell ref="G20:H20"/>
    <mergeCell ref="K6:L6"/>
    <mergeCell ref="G17:H17"/>
    <mergeCell ref="K15:L15"/>
    <mergeCell ref="K13:L13"/>
    <mergeCell ref="K17:L17"/>
    <mergeCell ref="I17:J17"/>
    <mergeCell ref="I20:J20"/>
    <mergeCell ref="K19:L19"/>
    <mergeCell ref="K20:L20"/>
    <mergeCell ref="I18:J18"/>
    <mergeCell ref="B6:F6"/>
    <mergeCell ref="B7:F7"/>
    <mergeCell ref="B15:F15"/>
    <mergeCell ref="B8:D8"/>
    <mergeCell ref="I6:J6"/>
    <mergeCell ref="G15:H15"/>
    <mergeCell ref="I10:J10"/>
    <mergeCell ref="G10:H10"/>
    <mergeCell ref="G11:H11"/>
    <mergeCell ref="G9:H9"/>
    <mergeCell ref="G6:H6"/>
    <mergeCell ref="I12:J12"/>
    <mergeCell ref="G7:H7"/>
    <mergeCell ref="G8:H8"/>
    <mergeCell ref="G13:H13"/>
    <mergeCell ref="I7:J7"/>
    <mergeCell ref="I8:J8"/>
    <mergeCell ref="G12:H12"/>
    <mergeCell ref="G14:H14"/>
    <mergeCell ref="I11:J11"/>
    <mergeCell ref="B9:F9"/>
    <mergeCell ref="B10:F10"/>
    <mergeCell ref="M2:O2"/>
    <mergeCell ref="Z4:AA4"/>
    <mergeCell ref="R2:Y2"/>
    <mergeCell ref="I5:J5"/>
    <mergeCell ref="B2:I2"/>
    <mergeCell ref="G4:H4"/>
    <mergeCell ref="K5:L5"/>
    <mergeCell ref="B5:F5"/>
    <mergeCell ref="G5:H5"/>
    <mergeCell ref="K4:L4"/>
    <mergeCell ref="J1:L3"/>
    <mergeCell ref="P1:Q3"/>
    <mergeCell ref="Z1:AA3"/>
    <mergeCell ref="B16:D16"/>
    <mergeCell ref="K7:L7"/>
    <mergeCell ref="K8:L8"/>
    <mergeCell ref="K9:L9"/>
    <mergeCell ref="K10:L10"/>
    <mergeCell ref="I9:J9"/>
    <mergeCell ref="K18:L18"/>
    <mergeCell ref="B18:D18"/>
    <mergeCell ref="G18:H18"/>
    <mergeCell ref="I13:J13"/>
    <mergeCell ref="I15:J15"/>
    <mergeCell ref="K11:L11"/>
    <mergeCell ref="K12:L12"/>
    <mergeCell ref="B11:F11"/>
    <mergeCell ref="B12:F12"/>
    <mergeCell ref="B13:D13"/>
    <mergeCell ref="I16:J16"/>
    <mergeCell ref="B17:D17"/>
    <mergeCell ref="K16:L16"/>
    <mergeCell ref="G16:H16"/>
  </mergeCells>
  <phoneticPr fontId="3" type="noConversion"/>
  <pageMargins left="0.39370078740157483" right="0.44" top="0.52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"/>
  <sheetViews>
    <sheetView topLeftCell="I1" workbookViewId="0">
      <selection activeCell="J21" sqref="J21"/>
    </sheetView>
  </sheetViews>
  <sheetFormatPr defaultColWidth="9" defaultRowHeight="12.75" x14ac:dyDescent="0.2"/>
  <cols>
    <col min="1" max="1" width="6.5703125" style="7" customWidth="1"/>
    <col min="2" max="2" width="39.42578125" style="7" customWidth="1"/>
    <col min="3" max="3" width="9.7109375" style="7" customWidth="1"/>
    <col min="4" max="4" width="10.85546875" style="7" customWidth="1"/>
    <col min="5" max="6" width="11.5703125" style="7" customWidth="1"/>
    <col min="7" max="7" width="9" style="7"/>
    <col min="8" max="8" width="42.28515625" style="7" customWidth="1"/>
    <col min="9" max="9" width="10.140625" style="7" customWidth="1"/>
    <col min="10" max="10" width="9.7109375" style="7" customWidth="1"/>
    <col min="11" max="11" width="10.140625" style="7" customWidth="1"/>
    <col min="12" max="12" width="10.28515625" style="7" customWidth="1"/>
    <col min="13" max="13" width="4.5703125" style="7" customWidth="1"/>
    <col min="14" max="14" width="45.5703125" style="7" customWidth="1"/>
    <col min="15" max="15" width="9.7109375" style="7" customWidth="1"/>
    <col min="16" max="16" width="10.140625" style="7" customWidth="1"/>
    <col min="17" max="17" width="9.28515625" style="7" customWidth="1"/>
    <col min="18" max="18" width="13.7109375" style="7" customWidth="1"/>
    <col min="19" max="16384" width="9" style="7"/>
  </cols>
  <sheetData>
    <row r="2" spans="1:18" ht="15" x14ac:dyDescent="0.25">
      <c r="A2"/>
      <c r="B2" s="2"/>
      <c r="C2" s="339"/>
      <c r="D2" s="340"/>
      <c r="E2" s="280" t="s">
        <v>195</v>
      </c>
      <c r="F2" s="281"/>
      <c r="H2" s="6"/>
      <c r="I2" s="13"/>
      <c r="J2" s="280" t="s">
        <v>197</v>
      </c>
      <c r="K2" s="281"/>
      <c r="L2" s="281"/>
      <c r="Q2" s="280" t="s">
        <v>198</v>
      </c>
      <c r="R2" s="281"/>
    </row>
    <row r="3" spans="1:18" ht="29.25" customHeight="1" x14ac:dyDescent="0.2">
      <c r="A3" s="311" t="s">
        <v>194</v>
      </c>
      <c r="B3" s="311"/>
      <c r="C3" s="311"/>
      <c r="E3" s="281"/>
      <c r="F3" s="281"/>
      <c r="G3" s="311" t="s">
        <v>196</v>
      </c>
      <c r="H3" s="311"/>
      <c r="I3" s="311"/>
      <c r="J3" s="281"/>
      <c r="K3" s="281"/>
      <c r="L3" s="281"/>
      <c r="M3" s="180" t="s">
        <v>199</v>
      </c>
      <c r="N3" s="180"/>
      <c r="O3" s="180"/>
      <c r="P3" s="180"/>
      <c r="Q3" s="281"/>
      <c r="R3" s="281"/>
    </row>
    <row r="4" spans="1:18" ht="15" x14ac:dyDescent="0.25">
      <c r="A4"/>
      <c r="B4"/>
      <c r="C4" s="4"/>
      <c r="D4" s="22"/>
      <c r="E4" s="281"/>
      <c r="F4" s="281"/>
      <c r="G4" s="5"/>
      <c r="H4" s="5"/>
      <c r="I4" s="5"/>
      <c r="J4" s="281"/>
      <c r="K4" s="281"/>
      <c r="L4" s="281"/>
      <c r="Q4" s="281"/>
      <c r="R4" s="281"/>
    </row>
    <row r="5" spans="1:18" ht="15" x14ac:dyDescent="0.25">
      <c r="A5" s="45"/>
      <c r="B5" s="45"/>
      <c r="C5" s="115"/>
      <c r="D5" s="90"/>
      <c r="E5" s="285" t="s">
        <v>39</v>
      </c>
      <c r="F5" s="286"/>
      <c r="G5" s="14"/>
      <c r="H5" s="14"/>
      <c r="I5" s="13"/>
      <c r="J5" s="150"/>
      <c r="K5" s="285" t="s">
        <v>39</v>
      </c>
      <c r="L5" s="285"/>
      <c r="Q5" s="285" t="s">
        <v>39</v>
      </c>
      <c r="R5" s="285"/>
    </row>
    <row r="6" spans="1:18" ht="22.5" x14ac:dyDescent="0.2">
      <c r="A6" s="27" t="s">
        <v>37</v>
      </c>
      <c r="B6" s="27" t="s">
        <v>38</v>
      </c>
      <c r="C6" s="51" t="s">
        <v>45</v>
      </c>
      <c r="D6" s="26" t="s">
        <v>65</v>
      </c>
      <c r="E6" s="30" t="s">
        <v>46</v>
      </c>
      <c r="F6" s="61" t="s">
        <v>61</v>
      </c>
      <c r="G6" s="27" t="s">
        <v>37</v>
      </c>
      <c r="H6" s="27" t="s">
        <v>38</v>
      </c>
      <c r="I6" s="51" t="s">
        <v>45</v>
      </c>
      <c r="J6" s="26" t="s">
        <v>65</v>
      </c>
      <c r="K6" s="30" t="s">
        <v>46</v>
      </c>
      <c r="L6" s="30" t="s">
        <v>61</v>
      </c>
      <c r="M6" s="27" t="s">
        <v>37</v>
      </c>
      <c r="N6" s="27" t="s">
        <v>38</v>
      </c>
      <c r="O6" s="51" t="s">
        <v>67</v>
      </c>
      <c r="P6" s="51" t="s">
        <v>287</v>
      </c>
      <c r="Q6" s="26" t="s">
        <v>68</v>
      </c>
      <c r="R6" s="30" t="s">
        <v>62</v>
      </c>
    </row>
    <row r="7" spans="1:18" ht="15.75" customHeight="1" x14ac:dyDescent="0.2">
      <c r="A7" s="228" t="s">
        <v>18</v>
      </c>
      <c r="B7" s="228" t="s">
        <v>41</v>
      </c>
      <c r="C7" s="218">
        <v>0</v>
      </c>
      <c r="D7" s="218">
        <v>1600</v>
      </c>
      <c r="E7" s="222">
        <v>0</v>
      </c>
      <c r="F7" s="238">
        <f>C7+D7+E7</f>
        <v>1600</v>
      </c>
      <c r="G7" s="69" t="s">
        <v>18</v>
      </c>
      <c r="H7" s="30" t="s">
        <v>81</v>
      </c>
      <c r="I7" s="47">
        <v>0</v>
      </c>
      <c r="J7" s="30">
        <v>0</v>
      </c>
      <c r="K7" s="101">
        <v>0</v>
      </c>
      <c r="L7" s="101">
        <v>0</v>
      </c>
      <c r="M7" s="27" t="s">
        <v>18</v>
      </c>
      <c r="N7" s="75" t="s">
        <v>69</v>
      </c>
      <c r="O7" s="50">
        <f>O8+O11+O14</f>
        <v>13410</v>
      </c>
      <c r="P7" s="50">
        <f t="shared" ref="P7:Q7" si="0">P8+P11+P14</f>
        <v>2110</v>
      </c>
      <c r="Q7" s="50">
        <f t="shared" si="0"/>
        <v>11300</v>
      </c>
      <c r="R7" s="30"/>
    </row>
    <row r="8" spans="1:18" ht="15.75" customHeight="1" x14ac:dyDescent="0.2">
      <c r="A8" s="237" t="s">
        <v>19</v>
      </c>
      <c r="B8" s="235" t="s">
        <v>280</v>
      </c>
      <c r="C8" s="222">
        <v>0</v>
      </c>
      <c r="D8" s="218">
        <v>100</v>
      </c>
      <c r="E8" s="222">
        <v>0</v>
      </c>
      <c r="F8" s="238">
        <f t="shared" ref="F8:F13" si="1">C8+D8+E8</f>
        <v>100</v>
      </c>
      <c r="G8" s="69" t="s">
        <v>19</v>
      </c>
      <c r="H8" s="30" t="s">
        <v>82</v>
      </c>
      <c r="I8" s="44">
        <f>I9+I10+I11</f>
        <v>295210</v>
      </c>
      <c r="J8" s="30">
        <v>0</v>
      </c>
      <c r="K8" s="101">
        <v>0</v>
      </c>
      <c r="L8" s="101">
        <v>295210</v>
      </c>
      <c r="M8" s="69" t="s">
        <v>84</v>
      </c>
      <c r="N8" s="101" t="s">
        <v>286</v>
      </c>
      <c r="O8" s="49">
        <f>O9+O10</f>
        <v>7410</v>
      </c>
      <c r="P8" s="49">
        <f t="shared" ref="P8:Q8" si="2">P9+P10</f>
        <v>1110</v>
      </c>
      <c r="Q8" s="49">
        <f t="shared" si="2"/>
        <v>6300</v>
      </c>
      <c r="R8" s="30"/>
    </row>
    <row r="9" spans="1:18" ht="22.5" x14ac:dyDescent="0.2">
      <c r="A9" s="237" t="s">
        <v>20</v>
      </c>
      <c r="B9" s="228" t="s">
        <v>281</v>
      </c>
      <c r="C9" s="222">
        <v>0</v>
      </c>
      <c r="D9" s="222">
        <v>1500</v>
      </c>
      <c r="E9" s="222">
        <v>0</v>
      </c>
      <c r="F9" s="238">
        <f t="shared" si="1"/>
        <v>1500</v>
      </c>
      <c r="G9" s="69" t="s">
        <v>78</v>
      </c>
      <c r="H9" s="149" t="s">
        <v>313</v>
      </c>
      <c r="I9" s="47">
        <v>886</v>
      </c>
      <c r="J9" s="30">
        <v>0</v>
      </c>
      <c r="K9" s="101">
        <v>0</v>
      </c>
      <c r="L9" s="101">
        <v>886</v>
      </c>
      <c r="M9" s="69" t="s">
        <v>289</v>
      </c>
      <c r="N9" s="78" t="s">
        <v>299</v>
      </c>
      <c r="O9" s="49">
        <v>7000</v>
      </c>
      <c r="P9" s="30">
        <v>700</v>
      </c>
      <c r="Q9" s="30">
        <v>6300</v>
      </c>
      <c r="R9" s="101" t="s">
        <v>288</v>
      </c>
    </row>
    <row r="10" spans="1:18" x14ac:dyDescent="0.2">
      <c r="A10" s="237" t="s">
        <v>21</v>
      </c>
      <c r="B10" s="65" t="s">
        <v>282</v>
      </c>
      <c r="C10" s="222">
        <v>455</v>
      </c>
      <c r="D10" s="222">
        <v>0</v>
      </c>
      <c r="E10" s="222">
        <v>0</v>
      </c>
      <c r="F10" s="238">
        <f t="shared" si="1"/>
        <v>455</v>
      </c>
      <c r="G10" s="69" t="s">
        <v>79</v>
      </c>
      <c r="H10" s="30" t="s">
        <v>83</v>
      </c>
      <c r="I10" s="47">
        <v>289069</v>
      </c>
      <c r="J10" s="30">
        <v>0</v>
      </c>
      <c r="K10" s="101">
        <v>0</v>
      </c>
      <c r="L10" s="101">
        <v>286069</v>
      </c>
      <c r="M10" s="69" t="s">
        <v>290</v>
      </c>
      <c r="N10" s="101" t="s">
        <v>300</v>
      </c>
      <c r="O10" s="49">
        <v>410</v>
      </c>
      <c r="P10" s="30">
        <v>410</v>
      </c>
      <c r="Q10" s="30">
        <v>0</v>
      </c>
      <c r="R10" s="101" t="s">
        <v>291</v>
      </c>
    </row>
    <row r="11" spans="1:18" ht="15" customHeight="1" x14ac:dyDescent="0.2">
      <c r="A11" s="236" t="s">
        <v>22</v>
      </c>
      <c r="B11" s="228" t="s">
        <v>283</v>
      </c>
      <c r="C11" s="222">
        <v>180000</v>
      </c>
      <c r="D11" s="149">
        <v>0</v>
      </c>
      <c r="E11" s="149">
        <v>0</v>
      </c>
      <c r="F11" s="238">
        <f t="shared" si="1"/>
        <v>180000</v>
      </c>
      <c r="G11" s="69" t="s">
        <v>89</v>
      </c>
      <c r="H11" s="101" t="s">
        <v>314</v>
      </c>
      <c r="I11" s="44">
        <v>5255</v>
      </c>
      <c r="J11" s="30">
        <v>0</v>
      </c>
      <c r="K11" s="101">
        <v>0</v>
      </c>
      <c r="L11" s="101">
        <v>5255</v>
      </c>
      <c r="M11" s="69" t="s">
        <v>292</v>
      </c>
      <c r="N11" s="101" t="s">
        <v>293</v>
      </c>
      <c r="O11" s="49">
        <f>O12+O13</f>
        <v>2000</v>
      </c>
      <c r="P11" s="49">
        <f t="shared" ref="P11:Q11" si="3">P12+P13</f>
        <v>200</v>
      </c>
      <c r="Q11" s="49">
        <f t="shared" si="3"/>
        <v>1800</v>
      </c>
      <c r="R11" s="101"/>
    </row>
    <row r="12" spans="1:18" ht="28.5" customHeight="1" x14ac:dyDescent="0.2">
      <c r="A12" s="65" t="s">
        <v>23</v>
      </c>
      <c r="B12" s="65" t="s">
        <v>284</v>
      </c>
      <c r="C12" s="149">
        <v>1261</v>
      </c>
      <c r="D12" s="149">
        <v>0</v>
      </c>
      <c r="E12" s="149">
        <v>0</v>
      </c>
      <c r="F12" s="238">
        <f t="shared" si="1"/>
        <v>1261</v>
      </c>
      <c r="G12" s="69" t="s">
        <v>20</v>
      </c>
      <c r="H12" s="149" t="s">
        <v>3</v>
      </c>
      <c r="I12" s="44">
        <f>I13</f>
        <v>2093</v>
      </c>
      <c r="J12" s="30">
        <v>0</v>
      </c>
      <c r="K12" s="101">
        <v>0</v>
      </c>
      <c r="L12" s="101">
        <v>2093</v>
      </c>
      <c r="M12" s="69" t="s">
        <v>294</v>
      </c>
      <c r="N12" s="149" t="s">
        <v>295</v>
      </c>
      <c r="O12" s="49">
        <v>1000</v>
      </c>
      <c r="P12" s="30">
        <v>100</v>
      </c>
      <c r="Q12" s="30">
        <v>900</v>
      </c>
      <c r="R12" s="101" t="s">
        <v>296</v>
      </c>
    </row>
    <row r="13" spans="1:18" ht="16.5" customHeight="1" x14ac:dyDescent="0.2">
      <c r="A13" s="228" t="s">
        <v>24</v>
      </c>
      <c r="B13" s="228" t="s">
        <v>0</v>
      </c>
      <c r="C13" s="218">
        <f>C7+C8+C9+C10+C11+C12</f>
        <v>181716</v>
      </c>
      <c r="D13" s="218">
        <f t="shared" ref="D13" si="4">D7+D8+D9+D10+D11+D12</f>
        <v>3200</v>
      </c>
      <c r="E13" s="218">
        <v>0</v>
      </c>
      <c r="F13" s="238">
        <f t="shared" si="1"/>
        <v>184916</v>
      </c>
      <c r="G13" s="69" t="s">
        <v>80</v>
      </c>
      <c r="H13" s="245" t="s">
        <v>315</v>
      </c>
      <c r="I13" s="47">
        <v>2093</v>
      </c>
      <c r="J13" s="30">
        <v>0</v>
      </c>
      <c r="K13" s="101">
        <v>0</v>
      </c>
      <c r="L13" s="101">
        <v>2093</v>
      </c>
      <c r="M13" s="69" t="s">
        <v>297</v>
      </c>
      <c r="N13" s="101" t="s">
        <v>298</v>
      </c>
      <c r="O13" s="49">
        <v>1000</v>
      </c>
      <c r="P13" s="49">
        <v>100</v>
      </c>
      <c r="Q13" s="49">
        <v>900</v>
      </c>
      <c r="R13" s="101" t="s">
        <v>296</v>
      </c>
    </row>
    <row r="14" spans="1:18" ht="29.25" customHeight="1" x14ac:dyDescent="0.2">
      <c r="A14" s="45"/>
      <c r="B14" s="45"/>
      <c r="C14" s="115"/>
      <c r="D14" s="90"/>
      <c r="E14" s="85"/>
      <c r="F14" s="85"/>
      <c r="G14" s="147" t="s">
        <v>21</v>
      </c>
      <c r="H14" s="48" t="s">
        <v>0</v>
      </c>
      <c r="I14" s="44">
        <f>I7+I8+I12</f>
        <v>297303</v>
      </c>
      <c r="J14" s="101">
        <v>0</v>
      </c>
      <c r="K14" s="101">
        <v>0</v>
      </c>
      <c r="L14" s="101">
        <v>297303</v>
      </c>
      <c r="M14" s="69" t="s">
        <v>86</v>
      </c>
      <c r="N14" s="243" t="s">
        <v>301</v>
      </c>
      <c r="O14" s="49">
        <v>4000</v>
      </c>
      <c r="P14" s="30">
        <v>800</v>
      </c>
      <c r="Q14" s="30">
        <v>3200</v>
      </c>
      <c r="R14" s="101" t="s">
        <v>302</v>
      </c>
    </row>
    <row r="15" spans="1:18" ht="14.25" customHeight="1" x14ac:dyDescent="0.2">
      <c r="A15" s="45"/>
      <c r="B15" s="85"/>
      <c r="C15" s="87"/>
      <c r="D15" s="85"/>
      <c r="E15" s="120"/>
      <c r="F15" s="120"/>
      <c r="M15" s="69"/>
      <c r="N15" s="30"/>
      <c r="O15" s="49"/>
      <c r="P15" s="30"/>
      <c r="Q15" s="30"/>
      <c r="R15" s="30"/>
    </row>
    <row r="16" spans="1:18" ht="16.5" customHeight="1" x14ac:dyDescent="0.2">
      <c r="A16" s="45"/>
      <c r="B16" s="85"/>
      <c r="C16" s="87"/>
      <c r="D16" s="85"/>
      <c r="E16" s="120"/>
      <c r="F16" s="120"/>
      <c r="M16" s="69" t="s">
        <v>19</v>
      </c>
      <c r="N16" s="244" t="s">
        <v>70</v>
      </c>
      <c r="O16" s="50">
        <f>O17+O21</f>
        <v>21850</v>
      </c>
      <c r="P16" s="50">
        <f t="shared" ref="P16:Q16" si="5">P17+P21</f>
        <v>21850</v>
      </c>
      <c r="Q16" s="50">
        <f t="shared" si="5"/>
        <v>0</v>
      </c>
      <c r="R16" s="30"/>
    </row>
    <row r="17" spans="1:18" ht="14.25" customHeight="1" x14ac:dyDescent="0.2">
      <c r="A17" s="45"/>
      <c r="B17" s="90"/>
      <c r="C17" s="87"/>
      <c r="D17" s="85"/>
      <c r="E17" s="120"/>
      <c r="F17" s="120"/>
      <c r="M17" s="69" t="s">
        <v>78</v>
      </c>
      <c r="N17" s="101" t="s">
        <v>307</v>
      </c>
      <c r="O17" s="49">
        <f>O18+O19+O20</f>
        <v>10400</v>
      </c>
      <c r="P17" s="49">
        <f t="shared" ref="P17:Q17" si="6">P18+P19+P20</f>
        <v>10400</v>
      </c>
      <c r="Q17" s="49">
        <f t="shared" si="6"/>
        <v>0</v>
      </c>
      <c r="R17" s="30"/>
    </row>
    <row r="18" spans="1:18" ht="14.25" customHeight="1" x14ac:dyDescent="0.2">
      <c r="A18" s="240"/>
      <c r="B18" s="90"/>
      <c r="C18" s="239"/>
      <c r="D18" s="85"/>
      <c r="E18" s="120"/>
      <c r="F18" s="120"/>
      <c r="M18" s="69" t="s">
        <v>303</v>
      </c>
      <c r="N18" s="101" t="s">
        <v>304</v>
      </c>
      <c r="O18" s="49">
        <v>4000</v>
      </c>
      <c r="P18" s="101">
        <v>4000</v>
      </c>
      <c r="Q18" s="101">
        <v>0</v>
      </c>
      <c r="R18" s="101"/>
    </row>
    <row r="19" spans="1:18" ht="14.25" customHeight="1" x14ac:dyDescent="0.2">
      <c r="A19" s="240"/>
      <c r="B19" s="90"/>
      <c r="C19" s="239"/>
      <c r="D19" s="85"/>
      <c r="E19" s="120"/>
      <c r="F19" s="120"/>
      <c r="M19" s="69" t="s">
        <v>123</v>
      </c>
      <c r="N19" s="101" t="s">
        <v>305</v>
      </c>
      <c r="O19" s="49">
        <v>2200</v>
      </c>
      <c r="P19" s="101">
        <v>2200</v>
      </c>
      <c r="Q19" s="101">
        <v>0</v>
      </c>
      <c r="R19" s="101"/>
    </row>
    <row r="20" spans="1:18" ht="14.25" customHeight="1" x14ac:dyDescent="0.2">
      <c r="A20" s="240"/>
      <c r="B20" s="90"/>
      <c r="C20" s="239"/>
      <c r="D20" s="85"/>
      <c r="E20" s="120"/>
      <c r="F20" s="120"/>
      <c r="M20" s="69" t="s">
        <v>124</v>
      </c>
      <c r="N20" s="101" t="s">
        <v>306</v>
      </c>
      <c r="O20" s="49">
        <v>4200</v>
      </c>
      <c r="P20" s="101">
        <v>4200</v>
      </c>
      <c r="Q20" s="101">
        <v>0</v>
      </c>
      <c r="R20" s="101"/>
    </row>
    <row r="21" spans="1:18" ht="14.25" customHeight="1" x14ac:dyDescent="0.2">
      <c r="A21" s="240"/>
      <c r="B21" s="90"/>
      <c r="C21" s="239"/>
      <c r="D21" s="85"/>
      <c r="E21" s="120"/>
      <c r="F21" s="120"/>
      <c r="M21" s="69" t="s">
        <v>79</v>
      </c>
      <c r="N21" s="101" t="s">
        <v>309</v>
      </c>
      <c r="O21" s="49">
        <f>O22+O23</f>
        <v>11450</v>
      </c>
      <c r="P21" s="49">
        <f t="shared" ref="P21:Q21" si="7">P22+P23</f>
        <v>11450</v>
      </c>
      <c r="Q21" s="49">
        <f t="shared" si="7"/>
        <v>0</v>
      </c>
      <c r="R21" s="101"/>
    </row>
    <row r="22" spans="1:18" ht="14.25" customHeight="1" x14ac:dyDescent="0.2">
      <c r="A22" s="240"/>
      <c r="B22" s="90"/>
      <c r="C22" s="239"/>
      <c r="D22" s="85"/>
      <c r="E22" s="120"/>
      <c r="F22" s="120"/>
      <c r="M22" s="69" t="s">
        <v>308</v>
      </c>
      <c r="N22" s="101" t="s">
        <v>310</v>
      </c>
      <c r="O22" s="49">
        <v>10600</v>
      </c>
      <c r="P22" s="101">
        <v>10600</v>
      </c>
      <c r="Q22" s="101">
        <v>0</v>
      </c>
      <c r="R22" s="101"/>
    </row>
    <row r="23" spans="1:18" ht="14.25" customHeight="1" x14ac:dyDescent="0.2">
      <c r="A23" s="240"/>
      <c r="B23" s="90"/>
      <c r="C23" s="239"/>
      <c r="D23" s="85"/>
      <c r="E23" s="120"/>
      <c r="F23" s="120"/>
      <c r="M23" s="69" t="s">
        <v>311</v>
      </c>
      <c r="N23" s="101" t="s">
        <v>312</v>
      </c>
      <c r="O23" s="49">
        <v>850</v>
      </c>
      <c r="P23" s="101">
        <v>850</v>
      </c>
      <c r="Q23" s="101">
        <v>0</v>
      </c>
      <c r="R23" s="101"/>
    </row>
    <row r="24" spans="1:18" ht="14.25" customHeight="1" x14ac:dyDescent="0.2">
      <c r="A24" s="240"/>
      <c r="B24" s="90"/>
      <c r="C24" s="239"/>
      <c r="D24" s="85"/>
      <c r="E24" s="120"/>
      <c r="F24" s="120"/>
      <c r="M24" s="69"/>
      <c r="N24" s="101"/>
      <c r="O24" s="49"/>
      <c r="P24" s="101"/>
      <c r="Q24" s="101"/>
      <c r="R24" s="101"/>
    </row>
    <row r="25" spans="1:18" ht="14.25" customHeight="1" x14ac:dyDescent="0.2">
      <c r="A25" s="240"/>
      <c r="B25" s="90"/>
      <c r="C25" s="239"/>
      <c r="D25" s="85"/>
      <c r="E25" s="120"/>
      <c r="F25" s="120"/>
      <c r="M25" s="202" t="s">
        <v>20</v>
      </c>
      <c r="N25" s="244" t="s">
        <v>0</v>
      </c>
      <c r="O25" s="50">
        <f>O7+O16</f>
        <v>35260</v>
      </c>
      <c r="P25" s="50">
        <f t="shared" ref="P25:Q25" si="8">P7+P16</f>
        <v>23960</v>
      </c>
      <c r="Q25" s="50">
        <f t="shared" si="8"/>
        <v>11300</v>
      </c>
      <c r="R25" s="49"/>
    </row>
    <row r="26" spans="1:18" ht="14.25" customHeight="1" x14ac:dyDescent="0.2">
      <c r="A26" s="240"/>
      <c r="B26" s="90"/>
      <c r="C26" s="239"/>
      <c r="D26" s="85"/>
      <c r="E26" s="120"/>
      <c r="F26" s="120"/>
      <c r="M26" s="69"/>
      <c r="N26" s="101"/>
      <c r="O26" s="49"/>
      <c r="P26" s="101"/>
      <c r="Q26" s="101"/>
      <c r="R26" s="101"/>
    </row>
    <row r="27" spans="1:18" ht="14.25" customHeight="1" x14ac:dyDescent="0.2">
      <c r="A27" s="240"/>
      <c r="B27" s="90"/>
      <c r="C27" s="239"/>
      <c r="D27" s="85"/>
      <c r="E27" s="120"/>
      <c r="F27" s="120"/>
      <c r="M27" s="69"/>
      <c r="N27" s="101"/>
      <c r="O27" s="49"/>
      <c r="P27" s="101"/>
      <c r="Q27" s="101"/>
      <c r="R27" s="101"/>
    </row>
    <row r="28" spans="1:18" ht="14.25" customHeight="1" x14ac:dyDescent="0.2">
      <c r="A28" s="240"/>
      <c r="B28" s="90"/>
      <c r="C28" s="239"/>
      <c r="D28" s="85"/>
      <c r="E28" s="120"/>
      <c r="F28" s="120"/>
      <c r="M28" s="69"/>
      <c r="N28" s="101"/>
      <c r="O28" s="49"/>
      <c r="P28" s="101"/>
      <c r="Q28" s="101"/>
      <c r="R28" s="101"/>
    </row>
    <row r="29" spans="1:18" ht="15" customHeight="1" x14ac:dyDescent="0.2">
      <c r="A29" s="45"/>
      <c r="B29" s="85"/>
      <c r="C29" s="87"/>
      <c r="D29" s="85"/>
      <c r="E29" s="120"/>
      <c r="F29" s="120"/>
      <c r="M29" s="69"/>
      <c r="N29" s="30"/>
      <c r="O29" s="49"/>
      <c r="P29" s="30"/>
      <c r="Q29" s="30"/>
      <c r="R29" s="30"/>
    </row>
    <row r="30" spans="1:18" ht="0.6" customHeight="1" x14ac:dyDescent="0.2">
      <c r="A30" s="45"/>
      <c r="B30" s="85"/>
      <c r="C30" s="87"/>
      <c r="D30" s="85"/>
      <c r="E30" s="120"/>
      <c r="F30" s="120"/>
      <c r="H30" s="7" t="s">
        <v>285</v>
      </c>
      <c r="M30" s="69"/>
      <c r="N30" s="48"/>
      <c r="O30" s="128"/>
      <c r="P30" s="128"/>
      <c r="Q30" s="128"/>
      <c r="R30" s="30"/>
    </row>
    <row r="31" spans="1:18" ht="0.6" customHeight="1" x14ac:dyDescent="0.2">
      <c r="A31" s="45"/>
      <c r="B31" s="90"/>
      <c r="C31" s="87"/>
      <c r="D31" s="85"/>
      <c r="E31" s="120"/>
      <c r="F31" s="120"/>
    </row>
    <row r="32" spans="1:18" ht="0.6" customHeight="1" x14ac:dyDescent="0.2">
      <c r="A32" s="45"/>
      <c r="B32" s="117"/>
      <c r="C32" s="118"/>
      <c r="D32" s="85"/>
      <c r="E32" s="120"/>
      <c r="F32" s="120"/>
    </row>
    <row r="33" spans="1:6" ht="0.6" customHeight="1" x14ac:dyDescent="0.25">
      <c r="A33" s="15"/>
      <c r="B33" s="16"/>
      <c r="C33" s="17"/>
      <c r="D33" s="120"/>
      <c r="E33" s="120"/>
      <c r="F33" s="120"/>
    </row>
    <row r="34" spans="1:6" ht="0.6" customHeight="1" x14ac:dyDescent="0.25">
      <c r="A34" s="15"/>
      <c r="B34" s="16"/>
      <c r="C34" s="17"/>
      <c r="D34" s="120"/>
      <c r="E34" s="120"/>
      <c r="F34" s="120"/>
    </row>
    <row r="35" spans="1:6" ht="0.6" customHeight="1" x14ac:dyDescent="0.25">
      <c r="A35" s="121"/>
      <c r="B35" s="123"/>
      <c r="C35" s="122"/>
      <c r="D35" s="87"/>
      <c r="E35" s="120"/>
      <c r="F35" s="85"/>
    </row>
    <row r="36" spans="1:6" ht="0.6" customHeight="1" x14ac:dyDescent="0.2">
      <c r="A36" s="338"/>
      <c r="B36" s="338"/>
      <c r="C36" s="338"/>
      <c r="D36" s="120"/>
      <c r="E36" s="120"/>
      <c r="F36" s="120"/>
    </row>
    <row r="37" spans="1:6" ht="0.6" customHeight="1" x14ac:dyDescent="0.25">
      <c r="A37" s="114"/>
      <c r="B37" s="114"/>
      <c r="C37" s="114"/>
      <c r="D37" s="120"/>
      <c r="E37" s="120"/>
      <c r="F37" s="120"/>
    </row>
    <row r="38" spans="1:6" ht="0.6" customHeight="1" x14ac:dyDescent="0.25">
      <c r="A38" s="121"/>
      <c r="B38" s="121"/>
      <c r="C38" s="122"/>
      <c r="D38" s="87"/>
      <c r="E38" s="120"/>
      <c r="F38" s="120"/>
    </row>
    <row r="39" spans="1:6" ht="0.6" customHeight="1" x14ac:dyDescent="0.2">
      <c r="A39" s="45"/>
      <c r="B39" s="45"/>
      <c r="C39" s="115"/>
      <c r="D39" s="115"/>
      <c r="E39" s="90"/>
      <c r="F39" s="85"/>
    </row>
    <row r="40" spans="1:6" ht="0.6" customHeight="1" x14ac:dyDescent="0.2">
      <c r="A40" s="45"/>
      <c r="B40" s="124"/>
      <c r="C40" s="125"/>
      <c r="D40" s="126"/>
      <c r="E40" s="125"/>
      <c r="F40" s="85"/>
    </row>
    <row r="41" spans="1:6" ht="0.6" customHeight="1" x14ac:dyDescent="0.2">
      <c r="A41" s="45"/>
      <c r="B41" s="85"/>
      <c r="C41" s="125"/>
      <c r="D41" s="85"/>
      <c r="E41" s="85"/>
      <c r="F41" s="85"/>
    </row>
    <row r="42" spans="1:6" ht="0.6" customHeight="1" x14ac:dyDescent="0.2">
      <c r="A42" s="45"/>
      <c r="B42" s="85"/>
      <c r="C42" s="125"/>
      <c r="D42" s="85"/>
      <c r="E42" s="85"/>
      <c r="F42" s="85"/>
    </row>
    <row r="43" spans="1:6" ht="0.6" customHeight="1" x14ac:dyDescent="0.2">
      <c r="A43" s="45"/>
      <c r="B43" s="85"/>
      <c r="C43" s="125"/>
      <c r="D43" s="85"/>
      <c r="E43" s="85"/>
      <c r="F43" s="85"/>
    </row>
    <row r="44" spans="1:6" ht="0.6" customHeight="1" x14ac:dyDescent="0.2">
      <c r="A44" s="45"/>
      <c r="B44" s="85"/>
      <c r="C44" s="125"/>
      <c r="D44" s="85"/>
      <c r="E44" s="85"/>
      <c r="F44" s="85"/>
    </row>
    <row r="45" spans="1:6" ht="0.6" customHeight="1" x14ac:dyDescent="0.2">
      <c r="A45" s="45"/>
      <c r="B45" s="85"/>
      <c r="C45" s="125"/>
      <c r="D45" s="85"/>
      <c r="E45" s="85"/>
      <c r="F45" s="85"/>
    </row>
    <row r="46" spans="1:6" ht="0.6" customHeight="1" x14ac:dyDescent="0.2">
      <c r="A46" s="45"/>
      <c r="B46" s="124"/>
      <c r="C46" s="125"/>
      <c r="D46" s="126"/>
      <c r="E46" s="125"/>
      <c r="F46" s="85"/>
    </row>
    <row r="47" spans="1:6" x14ac:dyDescent="0.2">
      <c r="A47" s="45"/>
      <c r="B47" s="127"/>
      <c r="C47" s="125"/>
      <c r="D47" s="85"/>
      <c r="E47" s="85"/>
      <c r="F47" s="85"/>
    </row>
    <row r="48" spans="1:6" x14ac:dyDescent="0.2">
      <c r="A48" s="45"/>
      <c r="B48" s="85"/>
      <c r="C48" s="125"/>
      <c r="D48" s="85"/>
      <c r="E48" s="85"/>
      <c r="F48" s="85"/>
    </row>
    <row r="49" spans="1:6" x14ac:dyDescent="0.2">
      <c r="A49" s="45"/>
      <c r="B49" s="85"/>
      <c r="C49" s="125"/>
      <c r="D49" s="85"/>
      <c r="E49" s="85"/>
      <c r="F49" s="85"/>
    </row>
    <row r="50" spans="1:6" x14ac:dyDescent="0.2">
      <c r="A50" s="45"/>
      <c r="B50" s="85"/>
      <c r="C50" s="125"/>
      <c r="D50" s="85"/>
      <c r="E50" s="85"/>
      <c r="F50" s="85"/>
    </row>
    <row r="51" spans="1:6" x14ac:dyDescent="0.2">
      <c r="A51" s="45"/>
      <c r="B51" s="85"/>
      <c r="C51" s="125"/>
      <c r="D51" s="85"/>
      <c r="E51" s="85"/>
      <c r="F51" s="85"/>
    </row>
    <row r="52" spans="1:6" x14ac:dyDescent="0.2">
      <c r="A52" s="45"/>
      <c r="B52" s="117"/>
      <c r="C52" s="126"/>
      <c r="D52" s="126"/>
      <c r="E52" s="126"/>
      <c r="F52" s="85"/>
    </row>
    <row r="53" spans="1:6" ht="15" x14ac:dyDescent="0.25">
      <c r="A53" s="121"/>
      <c r="B53" s="121"/>
      <c r="C53" s="121"/>
      <c r="D53" s="120"/>
      <c r="E53" s="120"/>
      <c r="F53" s="120"/>
    </row>
    <row r="54" spans="1:6" x14ac:dyDescent="0.2">
      <c r="A54" s="120"/>
      <c r="B54" s="120"/>
      <c r="C54" s="120"/>
      <c r="D54" s="120"/>
      <c r="E54" s="120"/>
      <c r="F54" s="120"/>
    </row>
  </sheetData>
  <mergeCells count="10">
    <mergeCell ref="A36:C36"/>
    <mergeCell ref="A3:C3"/>
    <mergeCell ref="C2:D2"/>
    <mergeCell ref="G3:I3"/>
    <mergeCell ref="Q5:R5"/>
    <mergeCell ref="K5:L5"/>
    <mergeCell ref="E5:F5"/>
    <mergeCell ref="E2:F4"/>
    <mergeCell ref="J2:L4"/>
    <mergeCell ref="Q2:R4"/>
  </mergeCells>
  <phoneticPr fontId="3" type="noConversion"/>
  <pageMargins left="0.36" right="0.56000000000000005" top="0.5699999999999999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B30" sqref="B30"/>
    </sheetView>
  </sheetViews>
  <sheetFormatPr defaultRowHeight="15" x14ac:dyDescent="0.25"/>
  <cols>
    <col min="1" max="1" width="7.28515625" style="18" customWidth="1"/>
    <col min="2" max="2" width="47.28515625" style="18" customWidth="1"/>
    <col min="3" max="3" width="10" style="18" customWidth="1"/>
    <col min="4" max="4" width="10.42578125" style="18" customWidth="1"/>
    <col min="5" max="5" width="9" style="18" customWidth="1"/>
    <col min="6" max="6" width="11" style="18" customWidth="1"/>
    <col min="7" max="16384" width="9.140625" style="18"/>
  </cols>
  <sheetData>
    <row r="1" spans="1:6" x14ac:dyDescent="0.25">
      <c r="A1" s="14"/>
      <c r="B1" s="341" t="s">
        <v>200</v>
      </c>
      <c r="D1" s="280" t="s">
        <v>201</v>
      </c>
      <c r="E1" s="281"/>
      <c r="F1" s="281"/>
    </row>
    <row r="2" spans="1:6" ht="21.75" customHeight="1" x14ac:dyDescent="0.25">
      <c r="A2" s="14"/>
      <c r="B2" s="342"/>
      <c r="C2" s="14"/>
      <c r="D2" s="281"/>
      <c r="E2" s="281"/>
      <c r="F2" s="281"/>
    </row>
    <row r="3" spans="1:6" ht="15" customHeight="1" x14ac:dyDescent="0.25">
      <c r="A3" s="177"/>
      <c r="B3" s="177"/>
      <c r="C3" s="177"/>
      <c r="D3" s="281"/>
      <c r="E3" s="281"/>
      <c r="F3" s="281"/>
    </row>
    <row r="4" spans="1:6" x14ac:dyDescent="0.25">
      <c r="A4" s="5"/>
      <c r="B4" s="5"/>
      <c r="C4" s="5"/>
      <c r="D4" s="14"/>
      <c r="E4" s="14"/>
    </row>
    <row r="5" spans="1:6" x14ac:dyDescent="0.25">
      <c r="A5" s="14"/>
      <c r="B5" s="14"/>
      <c r="D5" s="14"/>
      <c r="E5" s="13"/>
    </row>
    <row r="6" spans="1:6" s="19" customFormat="1" ht="56.25" customHeight="1" x14ac:dyDescent="0.25">
      <c r="A6" s="62" t="s">
        <v>37</v>
      </c>
      <c r="B6" s="62" t="s">
        <v>38</v>
      </c>
      <c r="C6" s="62" t="s">
        <v>202</v>
      </c>
      <c r="D6" s="62" t="s">
        <v>6</v>
      </c>
      <c r="E6" s="62" t="s">
        <v>7</v>
      </c>
      <c r="F6" s="76" t="s">
        <v>40</v>
      </c>
    </row>
    <row r="7" spans="1:6" x14ac:dyDescent="0.25">
      <c r="A7" s="27" t="s">
        <v>18</v>
      </c>
      <c r="B7" s="244" t="s">
        <v>90</v>
      </c>
      <c r="C7" s="50">
        <v>8</v>
      </c>
      <c r="D7" s="50">
        <f>D9</f>
        <v>7</v>
      </c>
      <c r="E7" s="50">
        <v>1</v>
      </c>
      <c r="F7" s="247">
        <v>7.5</v>
      </c>
    </row>
    <row r="8" spans="1:6" x14ac:dyDescent="0.25">
      <c r="A8" s="147"/>
      <c r="B8" s="78" t="s">
        <v>100</v>
      </c>
      <c r="C8" s="49">
        <v>1</v>
      </c>
      <c r="D8" s="49">
        <v>1</v>
      </c>
      <c r="E8" s="49">
        <v>0</v>
      </c>
      <c r="F8" s="129">
        <v>0</v>
      </c>
    </row>
    <row r="9" spans="1:6" x14ac:dyDescent="0.25">
      <c r="A9" s="27"/>
      <c r="B9" s="78" t="s">
        <v>99</v>
      </c>
      <c r="C9" s="49">
        <v>7</v>
      </c>
      <c r="D9" s="49">
        <v>7</v>
      </c>
      <c r="E9" s="49">
        <v>0</v>
      </c>
      <c r="F9" s="30">
        <v>7</v>
      </c>
    </row>
    <row r="10" spans="1:6" x14ac:dyDescent="0.25">
      <c r="A10" s="147"/>
      <c r="B10" s="78" t="s">
        <v>98</v>
      </c>
      <c r="C10" s="49">
        <v>1</v>
      </c>
      <c r="D10" s="49">
        <v>0</v>
      </c>
      <c r="E10" s="49">
        <v>1</v>
      </c>
      <c r="F10" s="101">
        <v>0.5</v>
      </c>
    </row>
    <row r="11" spans="1:6" x14ac:dyDescent="0.25">
      <c r="A11" s="147"/>
      <c r="B11" s="78" t="s">
        <v>362</v>
      </c>
      <c r="C11" s="49">
        <v>15</v>
      </c>
      <c r="D11" s="49">
        <v>0</v>
      </c>
      <c r="E11" s="49">
        <v>15</v>
      </c>
      <c r="F11" s="101">
        <v>0</v>
      </c>
    </row>
    <row r="12" spans="1:6" x14ac:dyDescent="0.25">
      <c r="A12" s="77" t="s">
        <v>19</v>
      </c>
      <c r="B12" s="244" t="s">
        <v>4</v>
      </c>
      <c r="C12" s="50">
        <v>59</v>
      </c>
      <c r="D12" s="50">
        <v>59</v>
      </c>
      <c r="E12" s="50">
        <f>E13+E14+E15</f>
        <v>0</v>
      </c>
      <c r="F12" s="50">
        <v>59</v>
      </c>
    </row>
    <row r="13" spans="1:6" x14ac:dyDescent="0.25">
      <c r="A13" s="119"/>
      <c r="B13" s="30" t="s">
        <v>5</v>
      </c>
      <c r="C13" s="49">
        <v>43</v>
      </c>
      <c r="D13" s="49">
        <v>43</v>
      </c>
      <c r="E13" s="49">
        <v>0</v>
      </c>
      <c r="F13" s="49">
        <v>43</v>
      </c>
    </row>
    <row r="14" spans="1:6" x14ac:dyDescent="0.25">
      <c r="A14" s="27"/>
      <c r="B14" s="101" t="s">
        <v>101</v>
      </c>
      <c r="C14" s="49">
        <v>14</v>
      </c>
      <c r="D14" s="30">
        <v>14</v>
      </c>
      <c r="E14" s="30">
        <v>0</v>
      </c>
      <c r="F14" s="30">
        <v>14</v>
      </c>
    </row>
    <row r="15" spans="1:6" x14ac:dyDescent="0.25">
      <c r="A15" s="27"/>
      <c r="B15" s="30" t="s">
        <v>63</v>
      </c>
      <c r="C15" s="49">
        <f>D15+E15</f>
        <v>2</v>
      </c>
      <c r="D15" s="30">
        <v>2</v>
      </c>
      <c r="E15" s="30">
        <v>0</v>
      </c>
      <c r="F15" s="30">
        <v>2</v>
      </c>
    </row>
    <row r="16" spans="1:6" x14ac:dyDescent="0.25">
      <c r="A16" s="27"/>
      <c r="B16" s="30" t="s">
        <v>95</v>
      </c>
      <c r="C16" s="49">
        <v>3</v>
      </c>
      <c r="D16" s="30">
        <v>0</v>
      </c>
      <c r="E16" s="30">
        <v>3</v>
      </c>
      <c r="F16" s="30">
        <v>0</v>
      </c>
    </row>
    <row r="17" spans="1:6" x14ac:dyDescent="0.25">
      <c r="A17" s="77" t="s">
        <v>20</v>
      </c>
      <c r="B17" s="244" t="s">
        <v>92</v>
      </c>
      <c r="C17" s="50">
        <f t="shared" ref="C17:C23" si="0">D17+E17</f>
        <v>15</v>
      </c>
      <c r="D17" s="244">
        <v>13</v>
      </c>
      <c r="E17" s="244">
        <v>2</v>
      </c>
      <c r="F17" s="244">
        <v>14.25</v>
      </c>
    </row>
    <row r="18" spans="1:6" x14ac:dyDescent="0.25">
      <c r="A18" s="77" t="s">
        <v>21</v>
      </c>
      <c r="B18" s="244" t="s">
        <v>91</v>
      </c>
      <c r="C18" s="50">
        <v>34</v>
      </c>
      <c r="D18" s="244">
        <v>32</v>
      </c>
      <c r="E18" s="244">
        <v>2</v>
      </c>
      <c r="F18" s="244">
        <v>33</v>
      </c>
    </row>
    <row r="19" spans="1:6" x14ac:dyDescent="0.25">
      <c r="A19" s="77"/>
      <c r="B19" s="30" t="s">
        <v>95</v>
      </c>
      <c r="C19" s="49">
        <v>2</v>
      </c>
      <c r="D19" s="30">
        <v>0</v>
      </c>
      <c r="E19" s="30">
        <v>2</v>
      </c>
      <c r="F19" s="30">
        <v>0</v>
      </c>
    </row>
    <row r="20" spans="1:6" x14ac:dyDescent="0.25">
      <c r="A20" s="77" t="s">
        <v>22</v>
      </c>
      <c r="B20" s="244" t="s">
        <v>93</v>
      </c>
      <c r="C20" s="50">
        <v>29</v>
      </c>
      <c r="D20" s="244">
        <v>28</v>
      </c>
      <c r="E20" s="244">
        <v>1</v>
      </c>
      <c r="F20" s="244">
        <v>28.5</v>
      </c>
    </row>
    <row r="21" spans="1:6" x14ac:dyDescent="0.25">
      <c r="A21" s="77"/>
      <c r="B21" s="30" t="s">
        <v>95</v>
      </c>
      <c r="C21" s="49">
        <v>2</v>
      </c>
      <c r="D21" s="30">
        <v>0</v>
      </c>
      <c r="E21" s="30">
        <v>2</v>
      </c>
      <c r="F21" s="30">
        <v>0</v>
      </c>
    </row>
    <row r="22" spans="1:6" x14ac:dyDescent="0.25">
      <c r="A22" s="77" t="s">
        <v>23</v>
      </c>
      <c r="B22" s="244" t="s">
        <v>316</v>
      </c>
      <c r="C22" s="50">
        <v>5</v>
      </c>
      <c r="D22" s="244">
        <v>5</v>
      </c>
      <c r="E22" s="244">
        <v>0</v>
      </c>
      <c r="F22" s="244">
        <v>5</v>
      </c>
    </row>
    <row r="23" spans="1:6" x14ac:dyDescent="0.25">
      <c r="A23" s="77" t="s">
        <v>24</v>
      </c>
      <c r="B23" s="244" t="s">
        <v>94</v>
      </c>
      <c r="C23" s="50">
        <f t="shared" si="0"/>
        <v>8</v>
      </c>
      <c r="D23" s="244">
        <v>6</v>
      </c>
      <c r="E23" s="244">
        <v>2</v>
      </c>
      <c r="F23" s="244">
        <v>7</v>
      </c>
    </row>
    <row r="24" spans="1:6" x14ac:dyDescent="0.25">
      <c r="A24" s="27"/>
      <c r="B24" s="30"/>
      <c r="C24" s="49"/>
      <c r="D24" s="30"/>
      <c r="E24" s="30"/>
      <c r="F24" s="30"/>
    </row>
    <row r="25" spans="1:6" x14ac:dyDescent="0.25">
      <c r="A25" s="27"/>
      <c r="B25" s="30"/>
      <c r="C25" s="49"/>
      <c r="D25" s="30"/>
      <c r="E25" s="30"/>
      <c r="F25" s="30"/>
    </row>
    <row r="26" spans="1:6" x14ac:dyDescent="0.25">
      <c r="A26" s="27"/>
      <c r="B26" s="48" t="s">
        <v>0</v>
      </c>
      <c r="C26" s="50">
        <f>C7+C12+C17+C18+C20+C22+C23</f>
        <v>158</v>
      </c>
      <c r="D26" s="50">
        <f>D7+D12+D17+D18+D20+D22+D23</f>
        <v>150</v>
      </c>
      <c r="E26" s="50">
        <f>E7+E12+E17+E18+E20+E22+E23</f>
        <v>8</v>
      </c>
      <c r="F26" s="255">
        <f>F7+F12+F17+F18+F20+F22+F23</f>
        <v>154.25</v>
      </c>
    </row>
    <row r="27" spans="1:6" x14ac:dyDescent="0.25">
      <c r="A27" s="130"/>
      <c r="B27" s="130"/>
      <c r="C27" s="130"/>
      <c r="D27" s="130"/>
      <c r="E27" s="130"/>
      <c r="F27" s="130"/>
    </row>
    <row r="28" spans="1:6" x14ac:dyDescent="0.25">
      <c r="A28" s="130"/>
      <c r="B28" s="152" t="s">
        <v>317</v>
      </c>
      <c r="C28" s="152"/>
      <c r="D28" s="152"/>
      <c r="E28" s="152"/>
      <c r="F28" s="152"/>
    </row>
    <row r="29" spans="1:6" x14ac:dyDescent="0.25">
      <c r="A29" s="130"/>
      <c r="B29" s="130"/>
      <c r="C29" s="130"/>
      <c r="D29" s="130"/>
      <c r="E29" s="130"/>
      <c r="F29" s="130"/>
    </row>
    <row r="30" spans="1:6" x14ac:dyDescent="0.25">
      <c r="A30" s="130"/>
      <c r="B30" s="130"/>
      <c r="C30" s="130"/>
      <c r="D30" s="130"/>
      <c r="E30" s="130"/>
      <c r="F30" s="130"/>
    </row>
    <row r="31" spans="1:6" x14ac:dyDescent="0.25">
      <c r="A31" s="130"/>
      <c r="B31" s="130"/>
      <c r="C31" s="130"/>
      <c r="D31" s="130"/>
      <c r="E31" s="130"/>
      <c r="F31" s="130"/>
    </row>
    <row r="32" spans="1:6" x14ac:dyDescent="0.25">
      <c r="A32" s="130"/>
      <c r="B32" s="130"/>
      <c r="C32" s="130"/>
      <c r="D32" s="130"/>
      <c r="E32" s="130"/>
      <c r="F32" s="130"/>
    </row>
    <row r="33" spans="1:6" x14ac:dyDescent="0.25">
      <c r="A33" s="130"/>
      <c r="B33" s="130"/>
      <c r="C33" s="130"/>
      <c r="D33" s="130"/>
      <c r="E33" s="130"/>
      <c r="F33" s="130"/>
    </row>
  </sheetData>
  <mergeCells count="2">
    <mergeCell ref="B1:B2"/>
    <mergeCell ref="D1:F3"/>
  </mergeCells>
  <phoneticPr fontId="3" type="noConversion"/>
  <pageMargins left="0.43" right="0.38" top="0.6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C31" sqref="C31"/>
    </sheetView>
  </sheetViews>
  <sheetFormatPr defaultRowHeight="15" x14ac:dyDescent="0.25"/>
  <cols>
    <col min="1" max="1" width="8.28515625" style="18" customWidth="1"/>
    <col min="2" max="2" width="35.85546875" style="18" customWidth="1"/>
    <col min="3" max="3" width="20.42578125" style="18" customWidth="1"/>
    <col min="4" max="4" width="19.140625" style="18" customWidth="1"/>
    <col min="5" max="5" width="13" style="18" customWidth="1"/>
    <col min="6" max="6" width="19.5703125" style="18" customWidth="1"/>
    <col min="7" max="7" width="12.140625" style="18" customWidth="1"/>
    <col min="8" max="8" width="18.140625" style="18" customWidth="1"/>
    <col min="9" max="13" width="9.140625" style="18" customWidth="1"/>
    <col min="14" max="16384" width="9.140625" style="18"/>
  </cols>
  <sheetData>
    <row r="1" spans="1:7" x14ac:dyDescent="0.25">
      <c r="A1" s="181"/>
      <c r="B1" s="343" t="s">
        <v>115</v>
      </c>
      <c r="C1" s="178"/>
      <c r="D1" s="280" t="s">
        <v>203</v>
      </c>
      <c r="E1" s="281"/>
      <c r="F1" s="230"/>
      <c r="G1" s="230"/>
    </row>
    <row r="2" spans="1:7" x14ac:dyDescent="0.25">
      <c r="A2" s="181"/>
      <c r="B2" s="343"/>
      <c r="C2" s="175"/>
      <c r="D2" s="281"/>
      <c r="E2" s="281"/>
      <c r="F2" s="230"/>
      <c r="G2" s="230"/>
    </row>
    <row r="3" spans="1:7" x14ac:dyDescent="0.25">
      <c r="A3" s="182"/>
      <c r="B3" s="186" t="s">
        <v>116</v>
      </c>
      <c r="C3" s="182"/>
      <c r="D3" s="281"/>
      <c r="E3" s="281"/>
      <c r="F3" s="230"/>
      <c r="G3" s="230"/>
    </row>
    <row r="4" spans="1:7" x14ac:dyDescent="0.25">
      <c r="A4" s="182"/>
      <c r="B4" s="182"/>
      <c r="C4" s="182"/>
      <c r="D4" s="183"/>
      <c r="E4" s="183"/>
      <c r="F4" s="183"/>
      <c r="G4" s="183"/>
    </row>
    <row r="5" spans="1:7" x14ac:dyDescent="0.25">
      <c r="A5" s="181"/>
      <c r="B5" s="181"/>
      <c r="C5" s="178"/>
      <c r="D5" s="183"/>
      <c r="E5" s="184" t="s">
        <v>39</v>
      </c>
      <c r="F5" s="184"/>
      <c r="G5" s="184"/>
    </row>
    <row r="6" spans="1:7" x14ac:dyDescent="0.25">
      <c r="A6" s="27" t="s">
        <v>37</v>
      </c>
      <c r="B6" s="27" t="s">
        <v>38</v>
      </c>
      <c r="C6" s="27" t="s">
        <v>8</v>
      </c>
      <c r="D6" s="312" t="s">
        <v>62</v>
      </c>
      <c r="E6" s="313"/>
      <c r="F6" s="231"/>
      <c r="G6" s="231"/>
    </row>
    <row r="7" spans="1:7" x14ac:dyDescent="0.25">
      <c r="A7" s="27" t="s">
        <v>18</v>
      </c>
      <c r="B7" s="185" t="s">
        <v>110</v>
      </c>
      <c r="C7" s="50"/>
      <c r="D7" s="312"/>
      <c r="E7" s="313"/>
      <c r="F7" s="231"/>
      <c r="G7" s="231"/>
    </row>
    <row r="8" spans="1:7" ht="14.25" customHeight="1" x14ac:dyDescent="0.25">
      <c r="A8" s="27"/>
      <c r="B8" s="31" t="s">
        <v>9</v>
      </c>
      <c r="C8" s="50">
        <v>269582</v>
      </c>
      <c r="D8" s="312"/>
      <c r="E8" s="313"/>
      <c r="F8" s="231"/>
      <c r="G8" s="231"/>
    </row>
    <row r="9" spans="1:7" x14ac:dyDescent="0.25">
      <c r="A9" s="27"/>
      <c r="B9" s="78" t="s">
        <v>10</v>
      </c>
      <c r="C9" s="50">
        <v>149223</v>
      </c>
      <c r="D9" s="312"/>
      <c r="E9" s="313"/>
      <c r="F9" s="231"/>
      <c r="G9" s="231"/>
    </row>
    <row r="10" spans="1:7" x14ac:dyDescent="0.25">
      <c r="A10" s="27"/>
      <c r="B10" s="78" t="s">
        <v>105</v>
      </c>
      <c r="C10" s="49">
        <v>4438</v>
      </c>
      <c r="D10" s="312"/>
      <c r="E10" s="313"/>
      <c r="F10" s="231"/>
      <c r="G10" s="231"/>
    </row>
    <row r="11" spans="1:7" x14ac:dyDescent="0.25">
      <c r="A11" s="27"/>
      <c r="B11" s="78" t="s">
        <v>11</v>
      </c>
      <c r="C11" s="50">
        <v>120359</v>
      </c>
      <c r="D11" s="312"/>
      <c r="E11" s="313"/>
      <c r="F11" s="231"/>
      <c r="G11" s="231"/>
    </row>
    <row r="12" spans="1:7" x14ac:dyDescent="0.25">
      <c r="A12" s="147"/>
      <c r="B12" s="78" t="s">
        <v>113</v>
      </c>
      <c r="C12" s="49">
        <v>16580</v>
      </c>
      <c r="D12" s="312"/>
      <c r="E12" s="313"/>
      <c r="F12" s="231"/>
      <c r="G12" s="231"/>
    </row>
    <row r="13" spans="1:7" x14ac:dyDescent="0.25">
      <c r="A13" s="27"/>
      <c r="B13" s="185" t="s">
        <v>12</v>
      </c>
      <c r="C13" s="50">
        <v>269582</v>
      </c>
      <c r="D13" s="312"/>
      <c r="E13" s="313"/>
      <c r="F13" s="231"/>
      <c r="G13" s="231"/>
    </row>
    <row r="14" spans="1:7" x14ac:dyDescent="0.25">
      <c r="A14" s="27"/>
      <c r="B14" s="78" t="s">
        <v>111</v>
      </c>
      <c r="C14" s="49">
        <v>269582</v>
      </c>
      <c r="D14" s="312"/>
      <c r="E14" s="313"/>
      <c r="F14" s="231"/>
      <c r="G14" s="231"/>
    </row>
    <row r="15" spans="1:7" x14ac:dyDescent="0.25">
      <c r="A15" s="27"/>
      <c r="B15" s="78" t="s">
        <v>108</v>
      </c>
      <c r="C15" s="49">
        <v>0</v>
      </c>
      <c r="D15" s="312"/>
      <c r="E15" s="313"/>
      <c r="F15" s="231"/>
      <c r="G15" s="231"/>
    </row>
    <row r="16" spans="1:7" x14ac:dyDescent="0.25">
      <c r="A16" s="147"/>
      <c r="B16" s="78" t="s">
        <v>106</v>
      </c>
      <c r="C16" s="49">
        <v>0</v>
      </c>
      <c r="D16" s="312"/>
      <c r="E16" s="313"/>
      <c r="F16" s="231"/>
      <c r="G16" s="231"/>
    </row>
    <row r="17" spans="1:7" x14ac:dyDescent="0.25">
      <c r="A17" s="147"/>
      <c r="B17" s="78" t="s">
        <v>107</v>
      </c>
      <c r="C17" s="49">
        <v>0</v>
      </c>
      <c r="D17" s="312"/>
      <c r="E17" s="313"/>
      <c r="F17" s="231"/>
      <c r="G17" s="231"/>
    </row>
    <row r="18" spans="1:7" x14ac:dyDescent="0.25">
      <c r="A18" s="147"/>
      <c r="B18" s="78" t="s">
        <v>109</v>
      </c>
      <c r="C18" s="49">
        <v>0</v>
      </c>
      <c r="D18" s="312"/>
      <c r="E18" s="313"/>
      <c r="F18" s="231"/>
      <c r="G18" s="231"/>
    </row>
    <row r="19" spans="1:7" x14ac:dyDescent="0.25">
      <c r="A19" s="27" t="s">
        <v>19</v>
      </c>
      <c r="B19" s="185" t="s">
        <v>114</v>
      </c>
      <c r="C19" s="50"/>
      <c r="D19" s="312"/>
      <c r="E19" s="313"/>
      <c r="F19" s="231"/>
      <c r="G19" s="231"/>
    </row>
    <row r="20" spans="1:7" ht="14.25" customHeight="1" x14ac:dyDescent="0.25">
      <c r="A20" s="27"/>
      <c r="B20" s="31" t="s">
        <v>9</v>
      </c>
      <c r="C20" s="50">
        <v>3500212</v>
      </c>
      <c r="D20" s="312"/>
      <c r="E20" s="313"/>
      <c r="F20" s="231"/>
      <c r="G20" s="231"/>
    </row>
    <row r="21" spans="1:7" x14ac:dyDescent="0.25">
      <c r="A21" s="27"/>
      <c r="B21" s="78" t="s">
        <v>10</v>
      </c>
      <c r="C21" s="49">
        <v>3265473</v>
      </c>
      <c r="D21" s="312"/>
      <c r="E21" s="313"/>
      <c r="F21" s="231"/>
      <c r="G21" s="231"/>
    </row>
    <row r="22" spans="1:7" x14ac:dyDescent="0.25">
      <c r="A22" s="27"/>
      <c r="B22" s="78" t="s">
        <v>105</v>
      </c>
      <c r="C22" s="49">
        <v>0</v>
      </c>
      <c r="D22" s="312"/>
      <c r="E22" s="313"/>
      <c r="F22" s="231"/>
      <c r="G22" s="231"/>
    </row>
    <row r="23" spans="1:7" x14ac:dyDescent="0.25">
      <c r="A23" s="27"/>
      <c r="B23" s="78" t="s">
        <v>11</v>
      </c>
      <c r="C23" s="49">
        <v>234739</v>
      </c>
      <c r="D23" s="312"/>
      <c r="E23" s="313"/>
      <c r="F23" s="231"/>
      <c r="G23" s="231"/>
    </row>
    <row r="24" spans="1:7" x14ac:dyDescent="0.25">
      <c r="A24" s="147"/>
      <c r="B24" s="78" t="s">
        <v>112</v>
      </c>
      <c r="C24" s="49">
        <v>230581</v>
      </c>
      <c r="D24" s="312"/>
      <c r="E24" s="313"/>
      <c r="F24" s="231"/>
      <c r="G24" s="231"/>
    </row>
    <row r="25" spans="1:7" x14ac:dyDescent="0.25">
      <c r="A25" s="27"/>
      <c r="B25" s="185" t="s">
        <v>12</v>
      </c>
      <c r="C25" s="50">
        <v>3500212</v>
      </c>
      <c r="D25" s="312"/>
      <c r="E25" s="313"/>
      <c r="F25" s="231"/>
      <c r="G25" s="231"/>
    </row>
    <row r="26" spans="1:7" x14ac:dyDescent="0.25">
      <c r="A26" s="27"/>
      <c r="B26" s="78" t="s">
        <v>111</v>
      </c>
      <c r="C26" s="49">
        <v>3500212</v>
      </c>
      <c r="D26" s="312"/>
      <c r="E26" s="313"/>
      <c r="F26" s="231"/>
      <c r="G26" s="231"/>
    </row>
    <row r="27" spans="1:7" x14ac:dyDescent="0.25">
      <c r="A27" s="27"/>
      <c r="B27" s="78" t="s">
        <v>108</v>
      </c>
      <c r="C27" s="50">
        <v>0</v>
      </c>
      <c r="D27" s="312"/>
      <c r="E27" s="313"/>
      <c r="F27" s="231"/>
      <c r="G27" s="231"/>
    </row>
    <row r="28" spans="1:7" x14ac:dyDescent="0.25">
      <c r="A28" s="27"/>
      <c r="B28" s="78" t="s">
        <v>106</v>
      </c>
      <c r="C28" s="49">
        <v>0</v>
      </c>
      <c r="D28" s="312"/>
      <c r="E28" s="313"/>
      <c r="F28" s="231"/>
      <c r="G28" s="231"/>
    </row>
    <row r="29" spans="1:7" x14ac:dyDescent="0.25">
      <c r="A29" s="27"/>
      <c r="B29" s="78" t="s">
        <v>107</v>
      </c>
      <c r="C29" s="49">
        <v>0</v>
      </c>
      <c r="D29" s="312"/>
      <c r="E29" s="313"/>
      <c r="F29" s="231"/>
      <c r="G29" s="231"/>
    </row>
    <row r="30" spans="1:7" x14ac:dyDescent="0.25">
      <c r="A30" s="27"/>
      <c r="B30" s="78" t="s">
        <v>109</v>
      </c>
      <c r="C30" s="47">
        <v>0</v>
      </c>
      <c r="D30" s="312"/>
      <c r="E30" s="313"/>
      <c r="F30" s="231"/>
      <c r="G30" s="231"/>
    </row>
    <row r="31" spans="1:7" ht="14.25" customHeight="1" x14ac:dyDescent="0.25">
      <c r="A31" s="27"/>
      <c r="B31" s="31"/>
      <c r="C31" s="47"/>
      <c r="D31" s="312"/>
      <c r="E31" s="313"/>
      <c r="F31" s="231"/>
      <c r="G31" s="231"/>
    </row>
  </sheetData>
  <mergeCells count="28">
    <mergeCell ref="D6:E6"/>
    <mergeCell ref="D7:E7"/>
    <mergeCell ref="D14:E14"/>
    <mergeCell ref="D13:E13"/>
    <mergeCell ref="D8:E8"/>
    <mergeCell ref="D9:E9"/>
    <mergeCell ref="D1:E3"/>
    <mergeCell ref="B1:B2"/>
    <mergeCell ref="D31:E31"/>
    <mergeCell ref="D26:E26"/>
    <mergeCell ref="D27:E27"/>
    <mergeCell ref="D28:E28"/>
    <mergeCell ref="D29:E29"/>
    <mergeCell ref="D21:E21"/>
    <mergeCell ref="D22:E22"/>
    <mergeCell ref="D30:E30"/>
    <mergeCell ref="D25:E25"/>
    <mergeCell ref="D23:E23"/>
    <mergeCell ref="D11:E11"/>
    <mergeCell ref="D10:E10"/>
    <mergeCell ref="D19:E19"/>
    <mergeCell ref="D20:E20"/>
    <mergeCell ref="D16:E16"/>
    <mergeCell ref="D17:E17"/>
    <mergeCell ref="D18:E18"/>
    <mergeCell ref="D24:E24"/>
    <mergeCell ref="D12:E12"/>
    <mergeCell ref="D15:E15"/>
  </mergeCells>
  <phoneticPr fontId="3" type="noConversion"/>
  <pageMargins left="0.56999999999999995" right="0.84" top="1" bottom="1" header="0.5" footer="0.5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view="pageLayout" topLeftCell="A4" workbookViewId="0">
      <selection activeCell="S6" sqref="S6"/>
    </sheetView>
  </sheetViews>
  <sheetFormatPr defaultRowHeight="15" x14ac:dyDescent="0.25"/>
  <cols>
    <col min="1" max="1" width="4.42578125" style="18" customWidth="1"/>
    <col min="2" max="2" width="30.85546875" style="18" customWidth="1"/>
    <col min="3" max="4" width="8.7109375" style="18" customWidth="1"/>
    <col min="5" max="5" width="9.42578125" style="18" customWidth="1"/>
    <col min="6" max="6" width="9.7109375" style="18" customWidth="1"/>
    <col min="7" max="7" width="29.85546875" style="18" customWidth="1"/>
    <col min="8" max="8" width="8.85546875" style="18" customWidth="1"/>
    <col min="9" max="9" width="9.140625" style="18" customWidth="1"/>
    <col min="10" max="10" width="9.42578125" style="18" customWidth="1"/>
    <col min="11" max="11" width="9.7109375" style="18" customWidth="1"/>
    <col min="12" max="12" width="4.85546875" style="18" customWidth="1"/>
    <col min="13" max="13" width="30" style="18" customWidth="1"/>
    <col min="14" max="17" width="9.140625" style="18"/>
    <col min="18" max="18" width="30" style="18" customWidth="1"/>
    <col min="19" max="21" width="9.140625" style="18"/>
    <col min="22" max="22" width="9.140625" style="18" customWidth="1"/>
    <col min="23" max="16384" width="9.140625" style="18"/>
  </cols>
  <sheetData>
    <row r="1" spans="1:22" ht="17.25" customHeight="1" x14ac:dyDescent="0.25">
      <c r="A1" s="14"/>
      <c r="B1" s="14"/>
      <c r="C1" s="14"/>
      <c r="D1" s="14"/>
      <c r="E1" s="14"/>
      <c r="F1" s="14"/>
      <c r="G1" s="14"/>
      <c r="H1" s="280" t="s">
        <v>209</v>
      </c>
      <c r="I1" s="345"/>
      <c r="J1" s="345"/>
      <c r="K1" s="345"/>
      <c r="L1" s="14"/>
      <c r="M1" s="14"/>
      <c r="N1" s="14"/>
      <c r="O1" s="14"/>
      <c r="P1" s="14"/>
      <c r="Q1" s="14"/>
      <c r="R1" s="14"/>
      <c r="S1" s="280" t="s">
        <v>244</v>
      </c>
      <c r="T1" s="345"/>
      <c r="U1" s="345"/>
      <c r="V1" s="345"/>
    </row>
    <row r="2" spans="1:22" ht="15" customHeight="1" x14ac:dyDescent="0.25">
      <c r="A2" s="344" t="s">
        <v>208</v>
      </c>
      <c r="B2" s="344"/>
      <c r="C2" s="344"/>
      <c r="D2" s="344"/>
      <c r="E2" s="344"/>
      <c r="F2" s="344"/>
      <c r="G2" s="344"/>
      <c r="H2" s="281"/>
      <c r="I2" s="281"/>
      <c r="J2" s="281"/>
      <c r="K2" s="281"/>
      <c r="L2" s="344" t="s">
        <v>210</v>
      </c>
      <c r="M2" s="344"/>
      <c r="N2" s="344"/>
      <c r="O2" s="344"/>
      <c r="P2" s="344"/>
      <c r="Q2" s="344"/>
      <c r="R2" s="344"/>
      <c r="S2" s="281"/>
      <c r="T2" s="281"/>
      <c r="U2" s="281"/>
      <c r="V2" s="281"/>
    </row>
    <row r="3" spans="1:22" ht="15" customHeight="1" x14ac:dyDescent="0.25">
      <c r="A3" s="5"/>
      <c r="B3" s="5"/>
      <c r="C3" s="5"/>
      <c r="D3" s="5"/>
      <c r="E3" s="5"/>
      <c r="F3" s="5"/>
      <c r="G3" s="5"/>
      <c r="H3" s="5"/>
      <c r="J3" s="282" t="s">
        <v>39</v>
      </c>
      <c r="K3" s="282"/>
      <c r="L3" s="5"/>
      <c r="M3" s="5"/>
      <c r="N3" s="5"/>
      <c r="O3" s="5"/>
      <c r="P3" s="5"/>
      <c r="Q3" s="5"/>
      <c r="R3" s="5"/>
      <c r="S3" s="5"/>
      <c r="U3" s="282" t="s">
        <v>39</v>
      </c>
      <c r="V3" s="282"/>
    </row>
    <row r="4" spans="1:22" ht="26.85" customHeight="1" x14ac:dyDescent="0.25">
      <c r="A4" s="62" t="s">
        <v>37</v>
      </c>
      <c r="B4" s="62" t="s">
        <v>38</v>
      </c>
      <c r="C4" s="68" t="s">
        <v>45</v>
      </c>
      <c r="D4" s="68" t="s">
        <v>64</v>
      </c>
      <c r="E4" s="68" t="s">
        <v>46</v>
      </c>
      <c r="F4" s="68" t="s">
        <v>44</v>
      </c>
      <c r="G4" s="62" t="s">
        <v>38</v>
      </c>
      <c r="H4" s="68" t="s">
        <v>45</v>
      </c>
      <c r="I4" s="32" t="s">
        <v>64</v>
      </c>
      <c r="J4" s="32" t="s">
        <v>46</v>
      </c>
      <c r="K4" s="69" t="s">
        <v>44</v>
      </c>
      <c r="L4" s="62" t="s">
        <v>37</v>
      </c>
      <c r="M4" s="62" t="s">
        <v>38</v>
      </c>
      <c r="N4" s="68" t="s">
        <v>45</v>
      </c>
      <c r="O4" s="68" t="s">
        <v>64</v>
      </c>
      <c r="P4" s="68" t="s">
        <v>46</v>
      </c>
      <c r="Q4" s="68" t="s">
        <v>44</v>
      </c>
      <c r="R4" s="62" t="s">
        <v>38</v>
      </c>
      <c r="S4" s="68" t="s">
        <v>45</v>
      </c>
      <c r="T4" s="32" t="s">
        <v>64</v>
      </c>
      <c r="U4" s="32" t="s">
        <v>46</v>
      </c>
      <c r="V4" s="69" t="s">
        <v>44</v>
      </c>
    </row>
    <row r="5" spans="1:22" ht="26.85" customHeight="1" x14ac:dyDescent="0.25">
      <c r="A5" s="27" t="s">
        <v>18</v>
      </c>
      <c r="B5" s="149" t="s">
        <v>119</v>
      </c>
      <c r="C5" s="170">
        <v>486449</v>
      </c>
      <c r="D5" s="170">
        <v>0</v>
      </c>
      <c r="E5" s="170">
        <v>0</v>
      </c>
      <c r="F5" s="169">
        <f>C5+D5+E5</f>
        <v>486449</v>
      </c>
      <c r="G5" s="64" t="s">
        <v>13</v>
      </c>
      <c r="H5" s="169">
        <v>491253</v>
      </c>
      <c r="I5" s="173">
        <v>0</v>
      </c>
      <c r="J5" s="173">
        <v>0</v>
      </c>
      <c r="K5" s="260">
        <f>H5+I5+J5</f>
        <v>491253</v>
      </c>
      <c r="L5" s="147" t="s">
        <v>18</v>
      </c>
      <c r="M5" s="149" t="s">
        <v>245</v>
      </c>
      <c r="N5" s="170">
        <v>0</v>
      </c>
      <c r="O5" s="170">
        <v>0</v>
      </c>
      <c r="P5" s="170">
        <v>0</v>
      </c>
      <c r="Q5" s="169">
        <f>N5+O5+P5</f>
        <v>0</v>
      </c>
      <c r="R5" s="64" t="s">
        <v>16</v>
      </c>
      <c r="S5" s="169">
        <v>468785</v>
      </c>
      <c r="T5" s="173"/>
      <c r="U5" s="173"/>
      <c r="V5" s="260">
        <f>S5+T5+U5</f>
        <v>468785</v>
      </c>
    </row>
    <row r="6" spans="1:22" ht="26.85" customHeight="1" x14ac:dyDescent="0.25">
      <c r="A6" s="27" t="s">
        <v>19</v>
      </c>
      <c r="B6" s="149" t="s">
        <v>211</v>
      </c>
      <c r="C6" s="170">
        <v>36995</v>
      </c>
      <c r="D6" s="170">
        <v>0</v>
      </c>
      <c r="E6" s="170">
        <v>0</v>
      </c>
      <c r="F6" s="169">
        <f t="shared" ref="F6:F16" si="0">C6+D6+E6</f>
        <v>36995</v>
      </c>
      <c r="G6" s="65" t="s">
        <v>14</v>
      </c>
      <c r="H6" s="173">
        <v>126179</v>
      </c>
      <c r="I6" s="173">
        <v>0</v>
      </c>
      <c r="J6" s="173">
        <v>0</v>
      </c>
      <c r="K6" s="260">
        <f t="shared" ref="K6:K31" si="1">H6+I6+J6</f>
        <v>126179</v>
      </c>
      <c r="L6" s="147" t="s">
        <v>19</v>
      </c>
      <c r="M6" s="149" t="s">
        <v>131</v>
      </c>
      <c r="N6" s="170">
        <v>267716</v>
      </c>
      <c r="O6" s="170">
        <v>0</v>
      </c>
      <c r="P6" s="170">
        <v>0</v>
      </c>
      <c r="Q6" s="169">
        <f t="shared" ref="Q6:Q8" si="2">N6+O6+P6</f>
        <v>267716</v>
      </c>
      <c r="R6" s="65" t="s">
        <v>17</v>
      </c>
      <c r="S6" s="173">
        <v>0</v>
      </c>
      <c r="T6" s="173">
        <v>0</v>
      </c>
      <c r="U6" s="173">
        <v>0</v>
      </c>
      <c r="V6" s="260">
        <f t="shared" ref="V6:V31" si="3">S6+T6+U6</f>
        <v>0</v>
      </c>
    </row>
    <row r="7" spans="1:22" ht="14.1" customHeight="1" x14ac:dyDescent="0.25">
      <c r="A7" s="27" t="s">
        <v>20</v>
      </c>
      <c r="B7" s="149" t="s">
        <v>129</v>
      </c>
      <c r="C7" s="170">
        <v>756300</v>
      </c>
      <c r="D7" s="170">
        <v>0</v>
      </c>
      <c r="E7" s="170">
        <v>0</v>
      </c>
      <c r="F7" s="169">
        <f t="shared" si="0"/>
        <v>756300</v>
      </c>
      <c r="G7" s="64" t="s">
        <v>212</v>
      </c>
      <c r="H7" s="169">
        <v>663281</v>
      </c>
      <c r="I7" s="173">
        <v>9021</v>
      </c>
      <c r="J7" s="173">
        <v>0</v>
      </c>
      <c r="K7" s="260">
        <f t="shared" si="1"/>
        <v>672302</v>
      </c>
      <c r="L7" s="147" t="s">
        <v>20</v>
      </c>
      <c r="M7" s="149" t="s">
        <v>133</v>
      </c>
      <c r="N7" s="170">
        <v>0</v>
      </c>
      <c r="O7" s="170">
        <v>0</v>
      </c>
      <c r="P7" s="170">
        <v>0</v>
      </c>
      <c r="Q7" s="169">
        <f t="shared" si="2"/>
        <v>0</v>
      </c>
      <c r="R7" s="64" t="s">
        <v>253</v>
      </c>
      <c r="S7" s="169">
        <v>0</v>
      </c>
      <c r="T7" s="173">
        <v>0</v>
      </c>
      <c r="U7" s="173">
        <v>0</v>
      </c>
      <c r="V7" s="260">
        <f t="shared" si="3"/>
        <v>0</v>
      </c>
    </row>
    <row r="8" spans="1:22" ht="14.1" customHeight="1" x14ac:dyDescent="0.25">
      <c r="A8" s="27" t="s">
        <v>21</v>
      </c>
      <c r="B8" s="149" t="s">
        <v>132</v>
      </c>
      <c r="C8" s="170">
        <v>0</v>
      </c>
      <c r="D8" s="170">
        <v>0</v>
      </c>
      <c r="E8" s="170">
        <v>0</v>
      </c>
      <c r="F8" s="169">
        <f t="shared" si="0"/>
        <v>0</v>
      </c>
      <c r="G8" s="65" t="s">
        <v>71</v>
      </c>
      <c r="H8" s="173">
        <v>2110</v>
      </c>
      <c r="I8" s="173">
        <v>21850</v>
      </c>
      <c r="J8" s="173">
        <v>0</v>
      </c>
      <c r="K8" s="260">
        <f t="shared" si="1"/>
        <v>23960</v>
      </c>
      <c r="L8" s="147" t="s">
        <v>21</v>
      </c>
      <c r="M8" s="149" t="s">
        <v>246</v>
      </c>
      <c r="N8" s="170">
        <v>0</v>
      </c>
      <c r="O8" s="170">
        <v>0</v>
      </c>
      <c r="P8" s="170">
        <v>0</v>
      </c>
      <c r="Q8" s="169">
        <f t="shared" si="2"/>
        <v>0</v>
      </c>
      <c r="R8" s="65"/>
      <c r="S8" s="173"/>
      <c r="T8" s="173"/>
      <c r="U8" s="173"/>
      <c r="V8" s="260"/>
    </row>
    <row r="9" spans="1:22" ht="14.1" customHeight="1" x14ac:dyDescent="0.25">
      <c r="A9" s="27" t="s">
        <v>22</v>
      </c>
      <c r="B9" s="149" t="s">
        <v>130</v>
      </c>
      <c r="C9" s="170">
        <v>277885</v>
      </c>
      <c r="D9" s="170">
        <v>4826</v>
      </c>
      <c r="E9" s="170">
        <v>0</v>
      </c>
      <c r="F9" s="169">
        <f t="shared" si="0"/>
        <v>282711</v>
      </c>
      <c r="G9" s="65" t="s">
        <v>72</v>
      </c>
      <c r="H9" s="173">
        <v>296612</v>
      </c>
      <c r="I9" s="173">
        <v>3200</v>
      </c>
      <c r="J9" s="173">
        <v>0</v>
      </c>
      <c r="K9" s="260">
        <f t="shared" si="1"/>
        <v>299812</v>
      </c>
      <c r="L9" s="147" t="s">
        <v>22</v>
      </c>
      <c r="M9" s="149"/>
      <c r="N9" s="170"/>
      <c r="O9" s="168"/>
      <c r="P9" s="168"/>
      <c r="Q9" s="171"/>
      <c r="R9" s="65"/>
      <c r="S9" s="173"/>
      <c r="T9" s="173"/>
      <c r="U9" s="173"/>
      <c r="V9" s="260"/>
    </row>
    <row r="10" spans="1:22" ht="14.1" customHeight="1" x14ac:dyDescent="0.25">
      <c r="A10" s="27" t="s">
        <v>23</v>
      </c>
      <c r="B10" s="63"/>
      <c r="C10" s="170"/>
      <c r="D10" s="168"/>
      <c r="E10" s="170"/>
      <c r="F10" s="169"/>
      <c r="G10" s="65" t="s">
        <v>15</v>
      </c>
      <c r="H10" s="173">
        <v>198768</v>
      </c>
      <c r="I10" s="173">
        <v>0</v>
      </c>
      <c r="J10" s="173">
        <v>0</v>
      </c>
      <c r="K10" s="260">
        <f t="shared" si="1"/>
        <v>198768</v>
      </c>
      <c r="L10" s="147" t="s">
        <v>23</v>
      </c>
      <c r="M10" s="63"/>
      <c r="N10" s="170"/>
      <c r="O10" s="168"/>
      <c r="P10" s="168"/>
      <c r="Q10" s="171"/>
      <c r="R10" s="65"/>
      <c r="S10" s="173"/>
      <c r="T10" s="173"/>
      <c r="U10" s="173"/>
      <c r="V10" s="260"/>
    </row>
    <row r="11" spans="1:22" ht="14.1" customHeight="1" x14ac:dyDescent="0.25">
      <c r="A11" s="27" t="s">
        <v>24</v>
      </c>
      <c r="B11" s="63"/>
      <c r="C11" s="170"/>
      <c r="D11" s="168"/>
      <c r="E11" s="170"/>
      <c r="F11" s="169"/>
      <c r="G11" s="65"/>
      <c r="H11" s="173"/>
      <c r="I11" s="173"/>
      <c r="J11" s="173"/>
      <c r="K11" s="260"/>
      <c r="L11" s="147" t="s">
        <v>24</v>
      </c>
      <c r="M11" s="63"/>
      <c r="N11" s="170"/>
      <c r="O11" s="168"/>
      <c r="P11" s="168"/>
      <c r="Q11" s="171"/>
      <c r="R11" s="65"/>
      <c r="S11" s="173"/>
      <c r="T11" s="173"/>
      <c r="U11" s="173"/>
      <c r="V11" s="260"/>
    </row>
    <row r="12" spans="1:22" ht="14.1" customHeight="1" x14ac:dyDescent="0.25">
      <c r="A12" s="27" t="s">
        <v>25</v>
      </c>
      <c r="B12" s="63"/>
      <c r="C12" s="168"/>
      <c r="D12" s="168"/>
      <c r="E12" s="170"/>
      <c r="F12" s="169"/>
      <c r="G12" s="65"/>
      <c r="H12" s="173"/>
      <c r="I12" s="173"/>
      <c r="J12" s="173"/>
      <c r="K12" s="260"/>
      <c r="L12" s="147" t="s">
        <v>25</v>
      </c>
      <c r="M12" s="63"/>
      <c r="N12" s="168"/>
      <c r="O12" s="168"/>
      <c r="P12" s="168"/>
      <c r="Q12" s="169"/>
      <c r="R12" s="65"/>
      <c r="S12" s="173"/>
      <c r="T12" s="173"/>
      <c r="U12" s="173"/>
      <c r="V12" s="260"/>
    </row>
    <row r="13" spans="1:22" ht="14.1" customHeight="1" x14ac:dyDescent="0.25">
      <c r="A13" s="27" t="s">
        <v>26</v>
      </c>
      <c r="B13" s="63"/>
      <c r="C13" s="170"/>
      <c r="D13" s="168"/>
      <c r="E13" s="170"/>
      <c r="F13" s="169"/>
      <c r="G13" s="65"/>
      <c r="H13" s="173"/>
      <c r="I13" s="173"/>
      <c r="J13" s="173"/>
      <c r="K13" s="260"/>
      <c r="L13" s="147" t="s">
        <v>26</v>
      </c>
      <c r="M13" s="63"/>
      <c r="N13" s="170"/>
      <c r="O13" s="168"/>
      <c r="P13" s="168"/>
      <c r="Q13" s="171"/>
      <c r="R13" s="65"/>
      <c r="S13" s="173"/>
      <c r="T13" s="173"/>
      <c r="U13" s="173"/>
      <c r="V13" s="260"/>
    </row>
    <row r="14" spans="1:22" ht="14.1" customHeight="1" x14ac:dyDescent="0.25">
      <c r="A14" s="147" t="s">
        <v>27</v>
      </c>
      <c r="B14" s="63"/>
      <c r="C14" s="168"/>
      <c r="D14" s="168"/>
      <c r="E14" s="170"/>
      <c r="F14" s="169"/>
      <c r="G14" s="65"/>
      <c r="H14" s="173"/>
      <c r="I14" s="173"/>
      <c r="J14" s="173"/>
      <c r="K14" s="260"/>
      <c r="L14" s="147" t="s">
        <v>27</v>
      </c>
      <c r="M14" s="63"/>
      <c r="N14" s="168"/>
      <c r="O14" s="168"/>
      <c r="P14" s="168"/>
      <c r="Q14" s="169"/>
      <c r="R14" s="65"/>
      <c r="S14" s="173"/>
      <c r="T14" s="173"/>
      <c r="U14" s="173"/>
      <c r="V14" s="260"/>
    </row>
    <row r="15" spans="1:22" ht="14.1" customHeight="1" x14ac:dyDescent="0.25">
      <c r="A15" s="147" t="s">
        <v>28</v>
      </c>
      <c r="B15" s="143"/>
      <c r="C15" s="172"/>
      <c r="D15" s="172"/>
      <c r="E15" s="257"/>
      <c r="F15" s="169"/>
      <c r="G15" s="144"/>
      <c r="H15" s="261"/>
      <c r="I15" s="261"/>
      <c r="J15" s="261"/>
      <c r="K15" s="260"/>
      <c r="L15" s="147" t="s">
        <v>28</v>
      </c>
      <c r="M15" s="143"/>
      <c r="N15" s="172"/>
      <c r="O15" s="172"/>
      <c r="P15" s="172"/>
      <c r="Q15" s="171"/>
      <c r="R15" s="144"/>
      <c r="S15" s="261"/>
      <c r="T15" s="261"/>
      <c r="U15" s="261"/>
      <c r="V15" s="260"/>
    </row>
    <row r="16" spans="1:22" s="14" customFormat="1" ht="26.85" customHeight="1" x14ac:dyDescent="0.25">
      <c r="A16" s="147" t="s">
        <v>29</v>
      </c>
      <c r="B16" s="63" t="s">
        <v>242</v>
      </c>
      <c r="C16" s="170">
        <f>C5+C6+C7+C8+C9+C10+C11+C12+C13+C14+C15</f>
        <v>1557629</v>
      </c>
      <c r="D16" s="170">
        <f t="shared" ref="D16:E16" si="4">D5+D6+D7+D8+D9+D10+D11+D12+D13+D14+D15</f>
        <v>4826</v>
      </c>
      <c r="E16" s="170">
        <f t="shared" si="4"/>
        <v>0</v>
      </c>
      <c r="F16" s="169">
        <f t="shared" si="0"/>
        <v>1562455</v>
      </c>
      <c r="G16" s="63" t="s">
        <v>241</v>
      </c>
      <c r="H16" s="173">
        <f>H5+H6+H7+H8+H9+H10</f>
        <v>1778203</v>
      </c>
      <c r="I16" s="173">
        <f t="shared" ref="I16:K16" si="5">I5+I6+I7+I8+I9+I10</f>
        <v>34071</v>
      </c>
      <c r="J16" s="173">
        <f t="shared" si="5"/>
        <v>0</v>
      </c>
      <c r="K16" s="173">
        <f t="shared" si="5"/>
        <v>1812274</v>
      </c>
      <c r="L16" s="147" t="s">
        <v>29</v>
      </c>
      <c r="M16" s="63" t="s">
        <v>247</v>
      </c>
      <c r="N16" s="170">
        <f>N5+N6+N7+N8</f>
        <v>267716</v>
      </c>
      <c r="O16" s="170">
        <f t="shared" ref="O16:P16" si="6">O5+O6+O7+O8</f>
        <v>0</v>
      </c>
      <c r="P16" s="170">
        <f t="shared" si="6"/>
        <v>0</v>
      </c>
      <c r="Q16" s="169">
        <f>N16+O16+P16</f>
        <v>267716</v>
      </c>
      <c r="R16" s="63" t="s">
        <v>241</v>
      </c>
      <c r="S16" s="173">
        <f>S5+S6+S7</f>
        <v>468785</v>
      </c>
      <c r="T16" s="173">
        <f t="shared" ref="T16:U16" si="7">T5+T6+T7</f>
        <v>0</v>
      </c>
      <c r="U16" s="173">
        <f t="shared" si="7"/>
        <v>0</v>
      </c>
      <c r="V16" s="260">
        <f t="shared" si="3"/>
        <v>468785</v>
      </c>
    </row>
    <row r="17" spans="1:22" s="14" customFormat="1" ht="14.1" customHeight="1" x14ac:dyDescent="0.25">
      <c r="A17" s="69" t="s">
        <v>30</v>
      </c>
      <c r="B17" s="63" t="s">
        <v>220</v>
      </c>
      <c r="C17" s="170">
        <f>C18+C19+C20+C21</f>
        <v>910883</v>
      </c>
      <c r="D17" s="170">
        <f t="shared" ref="D17:F17" si="8">D18+D19+D20+D21</f>
        <v>4195</v>
      </c>
      <c r="E17" s="170">
        <f t="shared" si="8"/>
        <v>0</v>
      </c>
      <c r="F17" s="170">
        <f t="shared" si="8"/>
        <v>915078</v>
      </c>
      <c r="G17" s="149" t="s">
        <v>234</v>
      </c>
      <c r="H17" s="173">
        <v>0</v>
      </c>
      <c r="I17" s="173">
        <v>0</v>
      </c>
      <c r="J17" s="173">
        <v>0</v>
      </c>
      <c r="K17" s="260">
        <f t="shared" si="1"/>
        <v>0</v>
      </c>
      <c r="L17" s="69" t="s">
        <v>30</v>
      </c>
      <c r="M17" s="63" t="s">
        <v>220</v>
      </c>
      <c r="N17" s="170">
        <f>N18+N19+N20+N21</f>
        <v>201069</v>
      </c>
      <c r="O17" s="170">
        <f t="shared" ref="O17:P17" si="9">O18+O19+O20+O21</f>
        <v>0</v>
      </c>
      <c r="P17" s="170">
        <f t="shared" si="9"/>
        <v>0</v>
      </c>
      <c r="Q17" s="169">
        <f t="shared" ref="Q17:Q31" si="10">N17+O17+P17</f>
        <v>201069</v>
      </c>
      <c r="R17" s="149" t="s">
        <v>234</v>
      </c>
      <c r="S17" s="173">
        <v>0</v>
      </c>
      <c r="T17" s="173">
        <v>0</v>
      </c>
      <c r="U17" s="173">
        <v>0</v>
      </c>
      <c r="V17" s="260">
        <f t="shared" si="3"/>
        <v>0</v>
      </c>
    </row>
    <row r="18" spans="1:22" s="14" customFormat="1" ht="14.1" customHeight="1" x14ac:dyDescent="0.25">
      <c r="A18" s="69" t="s">
        <v>213</v>
      </c>
      <c r="B18" s="149" t="s">
        <v>221</v>
      </c>
      <c r="C18" s="170">
        <v>249819</v>
      </c>
      <c r="D18" s="170">
        <v>0</v>
      </c>
      <c r="E18" s="170">
        <v>0</v>
      </c>
      <c r="F18" s="169">
        <f>C18+D18+E18</f>
        <v>249819</v>
      </c>
      <c r="G18" s="149" t="s">
        <v>235</v>
      </c>
      <c r="H18" s="173">
        <v>0</v>
      </c>
      <c r="I18" s="173">
        <v>0</v>
      </c>
      <c r="J18" s="173">
        <v>0</v>
      </c>
      <c r="K18" s="260">
        <f t="shared" si="1"/>
        <v>0</v>
      </c>
      <c r="L18" s="69" t="s">
        <v>213</v>
      </c>
      <c r="M18" s="149" t="s">
        <v>221</v>
      </c>
      <c r="N18" s="170">
        <v>201069</v>
      </c>
      <c r="O18" s="170">
        <v>0</v>
      </c>
      <c r="P18" s="170">
        <v>0</v>
      </c>
      <c r="Q18" s="169">
        <f t="shared" si="10"/>
        <v>201069</v>
      </c>
      <c r="R18" s="149" t="s">
        <v>254</v>
      </c>
      <c r="S18" s="173">
        <v>0</v>
      </c>
      <c r="T18" s="173">
        <v>0</v>
      </c>
      <c r="U18" s="173">
        <v>0</v>
      </c>
      <c r="V18" s="260">
        <f t="shared" si="3"/>
        <v>0</v>
      </c>
    </row>
    <row r="19" spans="1:22" s="14" customFormat="1" ht="14.1" customHeight="1" x14ac:dyDescent="0.25">
      <c r="A19" s="69" t="s">
        <v>214</v>
      </c>
      <c r="B19" s="149" t="s">
        <v>222</v>
      </c>
      <c r="C19" s="170">
        <v>0</v>
      </c>
      <c r="D19" s="170">
        <v>0</v>
      </c>
      <c r="E19" s="170">
        <v>0</v>
      </c>
      <c r="F19" s="169">
        <f t="shared" ref="F19:F21" si="11">C19+D19+E19</f>
        <v>0</v>
      </c>
      <c r="G19" s="149" t="s">
        <v>236</v>
      </c>
      <c r="H19" s="173">
        <v>0</v>
      </c>
      <c r="I19" s="173">
        <v>0</v>
      </c>
      <c r="J19" s="173">
        <v>0</v>
      </c>
      <c r="K19" s="260">
        <f t="shared" si="1"/>
        <v>0</v>
      </c>
      <c r="L19" s="69" t="s">
        <v>214</v>
      </c>
      <c r="M19" s="149" t="s">
        <v>222</v>
      </c>
      <c r="N19" s="170">
        <v>0</v>
      </c>
      <c r="O19" s="170">
        <v>0</v>
      </c>
      <c r="P19" s="170">
        <v>0</v>
      </c>
      <c r="Q19" s="169">
        <f t="shared" si="10"/>
        <v>0</v>
      </c>
      <c r="R19" s="149" t="s">
        <v>236</v>
      </c>
      <c r="S19" s="173">
        <v>0</v>
      </c>
      <c r="T19" s="173">
        <v>0</v>
      </c>
      <c r="U19" s="173">
        <v>0</v>
      </c>
      <c r="V19" s="260">
        <f t="shared" si="3"/>
        <v>0</v>
      </c>
    </row>
    <row r="20" spans="1:22" s="14" customFormat="1" ht="14.1" customHeight="1" x14ac:dyDescent="0.25">
      <c r="A20" s="69" t="s">
        <v>215</v>
      </c>
      <c r="B20" s="149" t="s">
        <v>223</v>
      </c>
      <c r="C20" s="170">
        <v>0</v>
      </c>
      <c r="D20" s="170">
        <v>0</v>
      </c>
      <c r="E20" s="170">
        <v>0</v>
      </c>
      <c r="F20" s="169">
        <f t="shared" si="11"/>
        <v>0</v>
      </c>
      <c r="G20" s="149" t="s">
        <v>237</v>
      </c>
      <c r="H20" s="173">
        <v>0</v>
      </c>
      <c r="I20" s="173">
        <v>0</v>
      </c>
      <c r="J20" s="173">
        <v>0</v>
      </c>
      <c r="K20" s="260">
        <f t="shared" si="1"/>
        <v>0</v>
      </c>
      <c r="L20" s="69" t="s">
        <v>215</v>
      </c>
      <c r="M20" s="149" t="s">
        <v>223</v>
      </c>
      <c r="N20" s="170">
        <v>0</v>
      </c>
      <c r="O20" s="170">
        <v>0</v>
      </c>
      <c r="P20" s="170">
        <v>0</v>
      </c>
      <c r="Q20" s="169">
        <f t="shared" si="10"/>
        <v>0</v>
      </c>
      <c r="R20" s="149" t="s">
        <v>237</v>
      </c>
      <c r="S20" s="173">
        <v>0</v>
      </c>
      <c r="T20" s="173">
        <v>0</v>
      </c>
      <c r="U20" s="173">
        <v>0</v>
      </c>
      <c r="V20" s="260">
        <f t="shared" si="3"/>
        <v>0</v>
      </c>
    </row>
    <row r="21" spans="1:22" s="14" customFormat="1" ht="14.1" customHeight="1" x14ac:dyDescent="0.25">
      <c r="A21" s="69" t="s">
        <v>216</v>
      </c>
      <c r="B21" s="149" t="s">
        <v>224</v>
      </c>
      <c r="C21" s="170">
        <v>661064</v>
      </c>
      <c r="D21" s="170">
        <v>4195</v>
      </c>
      <c r="E21" s="168">
        <v>0</v>
      </c>
      <c r="F21" s="169">
        <f t="shared" si="11"/>
        <v>665259</v>
      </c>
      <c r="G21" s="149" t="s">
        <v>238</v>
      </c>
      <c r="H21" s="173">
        <v>0</v>
      </c>
      <c r="I21" s="173">
        <v>0</v>
      </c>
      <c r="J21" s="173">
        <v>0</v>
      </c>
      <c r="K21" s="260">
        <f t="shared" si="1"/>
        <v>0</v>
      </c>
      <c r="L21" s="69" t="s">
        <v>216</v>
      </c>
      <c r="M21" s="149" t="s">
        <v>224</v>
      </c>
      <c r="N21" s="170">
        <v>0</v>
      </c>
      <c r="O21" s="170">
        <v>0</v>
      </c>
      <c r="P21" s="170">
        <v>0</v>
      </c>
      <c r="Q21" s="169">
        <f t="shared" si="10"/>
        <v>0</v>
      </c>
      <c r="R21" s="149" t="s">
        <v>238</v>
      </c>
      <c r="S21" s="173">
        <v>0</v>
      </c>
      <c r="T21" s="173">
        <v>0</v>
      </c>
      <c r="U21" s="173">
        <v>0</v>
      </c>
      <c r="V21" s="260">
        <f t="shared" si="3"/>
        <v>0</v>
      </c>
    </row>
    <row r="22" spans="1:22" s="14" customFormat="1" ht="14.1" customHeight="1" x14ac:dyDescent="0.25">
      <c r="A22" s="69" t="s">
        <v>31</v>
      </c>
      <c r="B22" s="63" t="s">
        <v>225</v>
      </c>
      <c r="C22" s="170">
        <f>C23+C24+C25</f>
        <v>0</v>
      </c>
      <c r="D22" s="170">
        <f t="shared" ref="D22:E22" si="12">D23+D24+D25</f>
        <v>0</v>
      </c>
      <c r="E22" s="170">
        <f t="shared" si="12"/>
        <v>0</v>
      </c>
      <c r="F22" s="169">
        <f>C22+D22+E22</f>
        <v>0</v>
      </c>
      <c r="G22" s="149" t="s">
        <v>239</v>
      </c>
      <c r="H22" s="173">
        <v>0</v>
      </c>
      <c r="I22" s="173">
        <v>0</v>
      </c>
      <c r="J22" s="173">
        <v>0</v>
      </c>
      <c r="K22" s="260">
        <f t="shared" si="1"/>
        <v>0</v>
      </c>
      <c r="L22" s="69" t="s">
        <v>31</v>
      </c>
      <c r="M22" s="63" t="s">
        <v>225</v>
      </c>
      <c r="N22" s="170">
        <f>N23+N24+N25+N26+N27</f>
        <v>0</v>
      </c>
      <c r="O22" s="170">
        <f t="shared" ref="O22:P22" si="13">O23+O24+O25+O26+O27</f>
        <v>0</v>
      </c>
      <c r="P22" s="170">
        <f t="shared" si="13"/>
        <v>0</v>
      </c>
      <c r="Q22" s="169">
        <f t="shared" si="10"/>
        <v>0</v>
      </c>
      <c r="R22" s="149" t="s">
        <v>255</v>
      </c>
      <c r="S22" s="173">
        <v>0</v>
      </c>
      <c r="T22" s="173">
        <v>0</v>
      </c>
      <c r="U22" s="173">
        <v>0</v>
      </c>
      <c r="V22" s="260">
        <f t="shared" si="3"/>
        <v>0</v>
      </c>
    </row>
    <row r="23" spans="1:22" s="14" customFormat="1" ht="14.1" customHeight="1" x14ac:dyDescent="0.25">
      <c r="A23" s="69" t="s">
        <v>217</v>
      </c>
      <c r="B23" s="149" t="s">
        <v>226</v>
      </c>
      <c r="C23" s="170">
        <v>0</v>
      </c>
      <c r="D23" s="170">
        <v>0</v>
      </c>
      <c r="E23" s="170">
        <v>0</v>
      </c>
      <c r="F23" s="169">
        <f t="shared" ref="F23:F25" si="14">C23+D23+E23</f>
        <v>0</v>
      </c>
      <c r="G23" s="149" t="s">
        <v>240</v>
      </c>
      <c r="H23" s="173">
        <v>0</v>
      </c>
      <c r="I23" s="173">
        <v>0</v>
      </c>
      <c r="J23" s="173">
        <v>0</v>
      </c>
      <c r="K23" s="260">
        <f t="shared" si="1"/>
        <v>0</v>
      </c>
      <c r="L23" s="69" t="s">
        <v>217</v>
      </c>
      <c r="M23" s="149" t="s">
        <v>248</v>
      </c>
      <c r="N23" s="170">
        <v>0</v>
      </c>
      <c r="O23" s="170">
        <v>0</v>
      </c>
      <c r="P23" s="170">
        <v>0</v>
      </c>
      <c r="Q23" s="169">
        <f t="shared" si="10"/>
        <v>0</v>
      </c>
      <c r="R23" s="149" t="s">
        <v>240</v>
      </c>
      <c r="S23" s="173">
        <v>0</v>
      </c>
      <c r="T23" s="173">
        <v>0</v>
      </c>
      <c r="U23" s="173">
        <v>0</v>
      </c>
      <c r="V23" s="260">
        <f t="shared" si="3"/>
        <v>0</v>
      </c>
    </row>
    <row r="24" spans="1:22" s="14" customFormat="1" ht="14.1" customHeight="1" x14ac:dyDescent="0.25">
      <c r="A24" s="69" t="s">
        <v>218</v>
      </c>
      <c r="B24" s="151" t="s">
        <v>227</v>
      </c>
      <c r="C24" s="257">
        <v>0</v>
      </c>
      <c r="D24" s="257">
        <v>0</v>
      </c>
      <c r="E24" s="257">
        <v>0</v>
      </c>
      <c r="F24" s="169">
        <f t="shared" si="14"/>
        <v>0</v>
      </c>
      <c r="G24" s="151" t="s">
        <v>160</v>
      </c>
      <c r="H24" s="264">
        <v>665259</v>
      </c>
      <c r="I24" s="264">
        <v>0</v>
      </c>
      <c r="J24" s="262">
        <v>0</v>
      </c>
      <c r="K24" s="260">
        <f t="shared" si="1"/>
        <v>665259</v>
      </c>
      <c r="L24" s="69" t="s">
        <v>218</v>
      </c>
      <c r="M24" s="151" t="s">
        <v>249</v>
      </c>
      <c r="N24" s="257">
        <v>0</v>
      </c>
      <c r="O24" s="257">
        <v>0</v>
      </c>
      <c r="P24" s="257">
        <v>0</v>
      </c>
      <c r="Q24" s="169">
        <f t="shared" si="10"/>
        <v>0</v>
      </c>
      <c r="R24" s="151" t="s">
        <v>256</v>
      </c>
      <c r="S24" s="264">
        <v>0</v>
      </c>
      <c r="T24" s="264">
        <v>0</v>
      </c>
      <c r="U24" s="264">
        <v>0</v>
      </c>
      <c r="V24" s="260">
        <f t="shared" si="3"/>
        <v>0</v>
      </c>
    </row>
    <row r="25" spans="1:22" s="14" customFormat="1" ht="14.1" customHeight="1" x14ac:dyDescent="0.25">
      <c r="A25" s="69" t="s">
        <v>219</v>
      </c>
      <c r="B25" s="149" t="s">
        <v>228</v>
      </c>
      <c r="C25" s="170">
        <v>0</v>
      </c>
      <c r="D25" s="170">
        <v>0</v>
      </c>
      <c r="E25" s="170">
        <v>0</v>
      </c>
      <c r="F25" s="169">
        <f t="shared" si="14"/>
        <v>0</v>
      </c>
      <c r="G25" s="63"/>
      <c r="H25" s="174"/>
      <c r="I25" s="174"/>
      <c r="J25" s="174"/>
      <c r="K25" s="260"/>
      <c r="L25" s="69" t="s">
        <v>219</v>
      </c>
      <c r="M25" s="149" t="s">
        <v>250</v>
      </c>
      <c r="N25" s="170">
        <v>0</v>
      </c>
      <c r="O25" s="170">
        <v>0</v>
      </c>
      <c r="P25" s="170">
        <v>0</v>
      </c>
      <c r="Q25" s="169">
        <f t="shared" si="10"/>
        <v>0</v>
      </c>
      <c r="R25" s="63"/>
      <c r="S25" s="174"/>
      <c r="T25" s="174"/>
      <c r="U25" s="174"/>
      <c r="V25" s="260"/>
    </row>
    <row r="26" spans="1:22" ht="14.1" customHeight="1" x14ac:dyDescent="0.25">
      <c r="A26" s="220"/>
      <c r="B26" s="71"/>
      <c r="C26" s="173"/>
      <c r="D26" s="173"/>
      <c r="E26" s="173"/>
      <c r="F26" s="169"/>
      <c r="G26" s="101"/>
      <c r="H26" s="169"/>
      <c r="I26" s="260"/>
      <c r="J26" s="260"/>
      <c r="K26" s="260"/>
      <c r="L26" s="220"/>
      <c r="M26" s="101" t="s">
        <v>251</v>
      </c>
      <c r="N26" s="173">
        <v>0</v>
      </c>
      <c r="O26" s="173">
        <v>0</v>
      </c>
      <c r="P26" s="173">
        <v>0</v>
      </c>
      <c r="Q26" s="169">
        <f t="shared" si="10"/>
        <v>0</v>
      </c>
      <c r="R26" s="101"/>
      <c r="S26" s="169"/>
      <c r="T26" s="266"/>
      <c r="U26" s="266"/>
      <c r="V26" s="260"/>
    </row>
    <row r="27" spans="1:22" ht="14.1" customHeight="1" x14ac:dyDescent="0.25">
      <c r="A27" s="220"/>
      <c r="B27" s="142"/>
      <c r="C27" s="173"/>
      <c r="D27" s="173"/>
      <c r="E27" s="173"/>
      <c r="F27" s="169"/>
      <c r="G27" s="142"/>
      <c r="H27" s="174"/>
      <c r="I27" s="174"/>
      <c r="J27" s="174"/>
      <c r="K27" s="260"/>
      <c r="L27" s="220"/>
      <c r="M27" s="101" t="s">
        <v>228</v>
      </c>
      <c r="N27" s="265">
        <v>0</v>
      </c>
      <c r="O27" s="173">
        <v>0</v>
      </c>
      <c r="P27" s="173">
        <v>0</v>
      </c>
      <c r="Q27" s="169">
        <f t="shared" si="10"/>
        <v>0</v>
      </c>
      <c r="R27" s="142"/>
      <c r="S27" s="174"/>
      <c r="T27" s="174"/>
      <c r="U27" s="174"/>
      <c r="V27" s="260"/>
    </row>
    <row r="28" spans="1:22" ht="26.85" customHeight="1" x14ac:dyDescent="0.25">
      <c r="A28" s="222" t="s">
        <v>32</v>
      </c>
      <c r="B28" s="63" t="s">
        <v>229</v>
      </c>
      <c r="C28" s="103">
        <f>C17+C22</f>
        <v>910883</v>
      </c>
      <c r="D28" s="103">
        <f t="shared" ref="D28:F28" si="15">D17+D22</f>
        <v>4195</v>
      </c>
      <c r="E28" s="103">
        <f t="shared" si="15"/>
        <v>0</v>
      </c>
      <c r="F28" s="103">
        <f t="shared" si="15"/>
        <v>915078</v>
      </c>
      <c r="G28" s="63" t="s">
        <v>230</v>
      </c>
      <c r="H28" s="103">
        <f>H17+H18+H19+H20+H21+H22+H23+H24</f>
        <v>665259</v>
      </c>
      <c r="I28" s="103">
        <f t="shared" ref="I28:J28" si="16">I17+I18+I19+I20+I21+I22+I23+I24</f>
        <v>0</v>
      </c>
      <c r="J28" s="103">
        <f t="shared" si="16"/>
        <v>0</v>
      </c>
      <c r="K28" s="260">
        <f t="shared" si="1"/>
        <v>665259</v>
      </c>
      <c r="L28" s="222" t="s">
        <v>32</v>
      </c>
      <c r="M28" s="63" t="s">
        <v>252</v>
      </c>
      <c r="N28" s="103">
        <f>N17+N22</f>
        <v>201069</v>
      </c>
      <c r="O28" s="103">
        <f t="shared" ref="O28:P28" si="17">O17+O22</f>
        <v>0</v>
      </c>
      <c r="P28" s="103">
        <f t="shared" si="17"/>
        <v>0</v>
      </c>
      <c r="Q28" s="169">
        <f t="shared" si="10"/>
        <v>201069</v>
      </c>
      <c r="R28" s="63" t="s">
        <v>257</v>
      </c>
      <c r="S28" s="103">
        <f>S17+S18+S19+S20+S21+S22+S23+S24+S25+S26+S27</f>
        <v>0</v>
      </c>
      <c r="T28" s="103">
        <f t="shared" ref="T28:U28" si="18">T17+T18+T19+T20+T21+T22+T23+T24+T25+T26+T27</f>
        <v>0</v>
      </c>
      <c r="U28" s="103">
        <f t="shared" si="18"/>
        <v>0</v>
      </c>
      <c r="V28" s="260">
        <f t="shared" si="3"/>
        <v>0</v>
      </c>
    </row>
    <row r="29" spans="1:22" ht="14.1" customHeight="1" x14ac:dyDescent="0.25">
      <c r="A29" s="226" t="s">
        <v>33</v>
      </c>
      <c r="B29" s="153" t="s">
        <v>231</v>
      </c>
      <c r="C29" s="154">
        <f>C16+C28</f>
        <v>2468512</v>
      </c>
      <c r="D29" s="154">
        <f t="shared" ref="D29:F29" si="19">D16+D28</f>
        <v>9021</v>
      </c>
      <c r="E29" s="154">
        <f t="shared" si="19"/>
        <v>0</v>
      </c>
      <c r="F29" s="154">
        <f t="shared" si="19"/>
        <v>2477533</v>
      </c>
      <c r="G29" s="153" t="s">
        <v>243</v>
      </c>
      <c r="H29" s="103">
        <f>H16+H28</f>
        <v>2443462</v>
      </c>
      <c r="I29" s="103">
        <f t="shared" ref="I29:J29" si="20">I16+I28</f>
        <v>34071</v>
      </c>
      <c r="J29" s="103">
        <f t="shared" si="20"/>
        <v>0</v>
      </c>
      <c r="K29" s="260">
        <f t="shared" si="1"/>
        <v>2477533</v>
      </c>
      <c r="L29" s="226" t="s">
        <v>33</v>
      </c>
      <c r="M29" s="153" t="s">
        <v>231</v>
      </c>
      <c r="N29" s="154">
        <f>N16+N28</f>
        <v>468785</v>
      </c>
      <c r="O29" s="154">
        <f>O16+O28</f>
        <v>0</v>
      </c>
      <c r="P29" s="154">
        <f>P16+P28</f>
        <v>0</v>
      </c>
      <c r="Q29" s="169">
        <f t="shared" si="10"/>
        <v>468785</v>
      </c>
      <c r="R29" s="153" t="s">
        <v>243</v>
      </c>
      <c r="S29" s="103">
        <v>468785</v>
      </c>
      <c r="T29" s="103">
        <f t="shared" ref="T29:U29" si="21">T16+T28</f>
        <v>0</v>
      </c>
      <c r="U29" s="103">
        <f t="shared" si="21"/>
        <v>0</v>
      </c>
      <c r="V29" s="260">
        <f t="shared" si="3"/>
        <v>468785</v>
      </c>
    </row>
    <row r="30" spans="1:22" ht="14.1" customHeight="1" x14ac:dyDescent="0.25">
      <c r="A30" s="224" t="s">
        <v>34</v>
      </c>
      <c r="B30" s="228" t="s">
        <v>232</v>
      </c>
      <c r="C30" s="49">
        <v>661064</v>
      </c>
      <c r="D30" s="49">
        <v>4195</v>
      </c>
      <c r="E30" s="49">
        <v>0</v>
      </c>
      <c r="F30" s="154">
        <f>C30+D30+E30</f>
        <v>665259</v>
      </c>
      <c r="G30" s="228" t="s">
        <v>232</v>
      </c>
      <c r="H30" s="49">
        <v>665259</v>
      </c>
      <c r="I30" s="263">
        <v>0</v>
      </c>
      <c r="J30" s="263">
        <v>0</v>
      </c>
      <c r="K30" s="260">
        <f t="shared" si="1"/>
        <v>665259</v>
      </c>
      <c r="L30" s="224" t="s">
        <v>34</v>
      </c>
      <c r="M30" s="228" t="s">
        <v>232</v>
      </c>
      <c r="N30" s="104">
        <v>0</v>
      </c>
      <c r="O30" s="104">
        <v>0</v>
      </c>
      <c r="P30" s="104">
        <v>0</v>
      </c>
      <c r="Q30" s="169">
        <f t="shared" si="10"/>
        <v>0</v>
      </c>
      <c r="R30" s="228" t="s">
        <v>232</v>
      </c>
      <c r="S30" s="104">
        <v>0</v>
      </c>
      <c r="T30" s="157">
        <v>0</v>
      </c>
      <c r="U30" s="157">
        <v>0</v>
      </c>
      <c r="V30" s="260">
        <f t="shared" si="3"/>
        <v>0</v>
      </c>
    </row>
    <row r="31" spans="1:22" ht="14.1" customHeight="1" x14ac:dyDescent="0.25">
      <c r="A31" s="223" t="s">
        <v>35</v>
      </c>
      <c r="B31" s="227" t="s">
        <v>233</v>
      </c>
      <c r="C31" s="154">
        <f>C29-C30</f>
        <v>1807448</v>
      </c>
      <c r="D31" s="154">
        <f t="shared" ref="D31:F31" si="22">D29-D30</f>
        <v>4826</v>
      </c>
      <c r="E31" s="154">
        <f t="shared" si="22"/>
        <v>0</v>
      </c>
      <c r="F31" s="154">
        <f t="shared" si="22"/>
        <v>1812274</v>
      </c>
      <c r="G31" s="229" t="s">
        <v>233</v>
      </c>
      <c r="H31" s="154">
        <f>H29-H30</f>
        <v>1778203</v>
      </c>
      <c r="I31" s="154">
        <f t="shared" ref="I31:J31" si="23">I29-I30</f>
        <v>34071</v>
      </c>
      <c r="J31" s="154">
        <f t="shared" si="23"/>
        <v>0</v>
      </c>
      <c r="K31" s="260">
        <f t="shared" si="1"/>
        <v>1812274</v>
      </c>
      <c r="L31" s="223" t="s">
        <v>35</v>
      </c>
      <c r="M31" s="227" t="s">
        <v>233</v>
      </c>
      <c r="N31" s="154">
        <f>N29-N30</f>
        <v>468785</v>
      </c>
      <c r="O31" s="154">
        <f t="shared" ref="O31:P31" si="24">O29-O30</f>
        <v>0</v>
      </c>
      <c r="P31" s="154">
        <f t="shared" si="24"/>
        <v>0</v>
      </c>
      <c r="Q31" s="169">
        <f t="shared" si="10"/>
        <v>468785</v>
      </c>
      <c r="R31" s="229" t="s">
        <v>233</v>
      </c>
      <c r="S31" s="154">
        <f>S29-S30</f>
        <v>468785</v>
      </c>
      <c r="T31" s="154">
        <f t="shared" ref="T31:U31" si="25">T29-T30</f>
        <v>0</v>
      </c>
      <c r="U31" s="154">
        <f t="shared" si="25"/>
        <v>0</v>
      </c>
      <c r="V31" s="260">
        <f t="shared" si="3"/>
        <v>468785</v>
      </c>
    </row>
    <row r="32" spans="1:22" ht="14.1" customHeight="1" x14ac:dyDescent="0.25">
      <c r="A32" s="225"/>
      <c r="B32" s="62"/>
      <c r="C32" s="258"/>
      <c r="D32" s="258"/>
      <c r="E32" s="258"/>
      <c r="F32" s="258"/>
      <c r="G32" s="62"/>
      <c r="H32" s="258"/>
      <c r="I32" s="258"/>
      <c r="J32" s="258"/>
      <c r="K32" s="259"/>
      <c r="L32" s="225"/>
      <c r="M32" s="62"/>
      <c r="N32" s="68"/>
      <c r="O32" s="68"/>
      <c r="P32" s="68"/>
      <c r="Q32" s="68"/>
      <c r="R32" s="62"/>
      <c r="S32" s="68"/>
      <c r="T32" s="68"/>
      <c r="U32" s="68"/>
      <c r="V32" s="83"/>
    </row>
    <row r="33" spans="1:22" x14ac:dyDescent="0.25">
      <c r="A33" s="147"/>
      <c r="B33" s="63"/>
      <c r="C33" s="67"/>
      <c r="D33" s="67"/>
      <c r="E33" s="67"/>
      <c r="F33" s="49"/>
      <c r="G33" s="65"/>
      <c r="H33" s="103"/>
      <c r="I33" s="103"/>
      <c r="J33" s="103"/>
      <c r="K33" s="154"/>
      <c r="L33" s="147"/>
      <c r="M33" s="63"/>
      <c r="N33" s="66"/>
      <c r="O33" s="67"/>
      <c r="P33" s="67"/>
      <c r="Q33" s="49"/>
      <c r="R33" s="65"/>
      <c r="S33" s="103"/>
      <c r="T33" s="103"/>
      <c r="U33" s="103"/>
      <c r="V33" s="221"/>
    </row>
    <row r="34" spans="1:22" x14ac:dyDescent="0.25">
      <c r="A34" s="45"/>
      <c r="B34" s="131"/>
      <c r="C34" s="132"/>
      <c r="D34" s="134"/>
      <c r="E34" s="134"/>
      <c r="F34" s="125"/>
      <c r="G34" s="135"/>
      <c r="H34" s="94"/>
      <c r="I34" s="94"/>
      <c r="J34" s="94"/>
      <c r="K34" s="133"/>
      <c r="L34" s="217"/>
      <c r="M34" s="131"/>
      <c r="N34" s="132"/>
      <c r="O34" s="134"/>
      <c r="P34" s="134"/>
      <c r="Q34" s="125"/>
      <c r="R34" s="135"/>
      <c r="S34" s="94"/>
      <c r="T34" s="94"/>
      <c r="U34" s="94"/>
      <c r="V34" s="133"/>
    </row>
    <row r="35" spans="1:22" x14ac:dyDescent="0.25">
      <c r="A35" s="45"/>
      <c r="B35" s="131"/>
      <c r="C35" s="132"/>
      <c r="D35" s="134"/>
      <c r="E35" s="134"/>
      <c r="F35" s="126"/>
      <c r="G35" s="135"/>
      <c r="H35" s="94"/>
      <c r="I35" s="94"/>
      <c r="J35" s="94"/>
      <c r="K35" s="133"/>
    </row>
    <row r="36" spans="1:22" x14ac:dyDescent="0.25">
      <c r="A36" s="45"/>
      <c r="B36" s="131"/>
      <c r="C36" s="132"/>
      <c r="D36" s="134"/>
      <c r="E36" s="134"/>
      <c r="F36" s="125"/>
      <c r="G36" s="135"/>
      <c r="H36" s="94"/>
      <c r="I36" s="94"/>
      <c r="J36" s="94"/>
      <c r="K36" s="133"/>
    </row>
    <row r="37" spans="1:22" x14ac:dyDescent="0.25">
      <c r="A37" s="45"/>
      <c r="B37" s="131"/>
      <c r="C37" s="132"/>
      <c r="D37" s="134"/>
      <c r="E37" s="134"/>
      <c r="F37" s="125"/>
      <c r="G37" s="135"/>
      <c r="H37" s="94"/>
      <c r="I37" s="94"/>
      <c r="J37" s="94"/>
      <c r="K37" s="133"/>
    </row>
    <row r="38" spans="1:22" x14ac:dyDescent="0.25">
      <c r="A38" s="45"/>
      <c r="B38" s="136"/>
      <c r="C38" s="80"/>
      <c r="D38" s="132"/>
      <c r="E38" s="132"/>
      <c r="F38" s="10"/>
      <c r="G38" s="136"/>
      <c r="H38" s="80"/>
      <c r="I38" s="92"/>
      <c r="J38" s="92"/>
      <c r="K38" s="133"/>
    </row>
    <row r="39" spans="1:22" x14ac:dyDescent="0.25">
      <c r="A39" s="45"/>
      <c r="B39" s="131"/>
      <c r="C39" s="132"/>
      <c r="D39" s="134"/>
      <c r="E39" s="134"/>
      <c r="F39" s="94"/>
      <c r="G39" s="131"/>
      <c r="H39" s="94"/>
      <c r="I39" s="94"/>
      <c r="J39" s="94"/>
      <c r="K39" s="137"/>
    </row>
    <row r="40" spans="1:22" x14ac:dyDescent="0.25">
      <c r="A40" s="45"/>
      <c r="B40" s="90"/>
      <c r="C40" s="134"/>
      <c r="D40" s="134"/>
      <c r="E40" s="134"/>
      <c r="F40" s="94"/>
      <c r="G40" s="90"/>
      <c r="H40" s="94"/>
      <c r="I40" s="94"/>
      <c r="J40" s="94"/>
      <c r="K40" s="137"/>
    </row>
    <row r="41" spans="1:22" x14ac:dyDescent="0.25">
      <c r="A41" s="45"/>
      <c r="B41" s="90"/>
      <c r="C41" s="134"/>
      <c r="D41" s="134"/>
      <c r="E41" s="134"/>
      <c r="F41" s="94"/>
      <c r="G41" s="90"/>
      <c r="H41" s="94"/>
      <c r="I41" s="94"/>
      <c r="J41" s="94"/>
      <c r="K41" s="137"/>
    </row>
    <row r="42" spans="1:22" x14ac:dyDescent="0.25">
      <c r="A42" s="45"/>
      <c r="B42" s="90"/>
      <c r="C42" s="134"/>
      <c r="D42" s="134"/>
      <c r="E42" s="134"/>
      <c r="F42" s="94"/>
      <c r="G42" s="90"/>
      <c r="H42" s="94"/>
      <c r="I42" s="94"/>
      <c r="J42" s="94"/>
      <c r="K42" s="137"/>
    </row>
    <row r="43" spans="1:22" x14ac:dyDescent="0.25">
      <c r="A43" s="45"/>
      <c r="B43" s="131"/>
      <c r="C43" s="132"/>
      <c r="D43" s="134"/>
      <c r="E43" s="134"/>
      <c r="F43" s="94"/>
      <c r="G43" s="90"/>
      <c r="H43" s="94"/>
      <c r="I43" s="94"/>
      <c r="J43" s="94"/>
      <c r="K43" s="137"/>
    </row>
    <row r="44" spans="1:22" x14ac:dyDescent="0.25">
      <c r="A44" s="45"/>
      <c r="B44" s="131"/>
      <c r="C44" s="132"/>
      <c r="D44" s="134"/>
      <c r="E44" s="134"/>
      <c r="F44" s="94"/>
      <c r="G44" s="90"/>
      <c r="H44" s="94"/>
      <c r="I44" s="94"/>
      <c r="J44" s="94"/>
      <c r="K44" s="137"/>
    </row>
    <row r="45" spans="1:22" x14ac:dyDescent="0.25">
      <c r="A45" s="45"/>
      <c r="B45" s="131"/>
      <c r="C45" s="132"/>
      <c r="D45" s="134"/>
      <c r="E45" s="134"/>
      <c r="F45" s="94"/>
      <c r="G45" s="90"/>
      <c r="H45" s="94"/>
      <c r="I45" s="94"/>
      <c r="J45" s="94"/>
      <c r="K45" s="137"/>
    </row>
    <row r="46" spans="1:22" x14ac:dyDescent="0.25">
      <c r="A46" s="45"/>
      <c r="B46" s="131"/>
      <c r="C46" s="132"/>
      <c r="D46" s="134"/>
      <c r="E46" s="134"/>
      <c r="F46" s="94"/>
      <c r="G46" s="90"/>
      <c r="H46" s="94"/>
      <c r="I46" s="94"/>
      <c r="J46" s="94"/>
      <c r="K46" s="137"/>
    </row>
    <row r="47" spans="1:22" x14ac:dyDescent="0.25">
      <c r="A47" s="45"/>
      <c r="B47" s="136"/>
      <c r="C47" s="80"/>
      <c r="D47" s="132"/>
      <c r="E47" s="132"/>
      <c r="F47" s="10"/>
      <c r="G47" s="136"/>
      <c r="H47" s="82"/>
      <c r="I47" s="92"/>
      <c r="J47" s="92"/>
      <c r="K47" s="137"/>
    </row>
    <row r="48" spans="1:22" x14ac:dyDescent="0.25">
      <c r="A48" s="45"/>
      <c r="B48" s="131"/>
      <c r="C48" s="132"/>
      <c r="D48" s="134"/>
      <c r="E48" s="134"/>
      <c r="F48" s="92"/>
      <c r="G48" s="131"/>
      <c r="H48" s="92"/>
      <c r="I48" s="94"/>
      <c r="J48" s="94"/>
      <c r="K48" s="137"/>
    </row>
    <row r="49" spans="1:11" x14ac:dyDescent="0.25">
      <c r="A49" s="138"/>
      <c r="B49" s="139"/>
      <c r="C49" s="98"/>
      <c r="D49" s="134"/>
      <c r="E49" s="134"/>
      <c r="F49" s="140"/>
      <c r="G49" s="85"/>
      <c r="H49" s="125"/>
      <c r="I49" s="94"/>
      <c r="J49" s="94"/>
      <c r="K49" s="140"/>
    </row>
    <row r="50" spans="1:11" x14ac:dyDescent="0.25">
      <c r="A50" s="138"/>
      <c r="B50" s="136"/>
      <c r="C50" s="141"/>
      <c r="D50" s="134"/>
      <c r="E50" s="134"/>
      <c r="F50" s="140"/>
      <c r="G50" s="136"/>
      <c r="H50" s="141"/>
      <c r="I50" s="94"/>
      <c r="J50" s="94"/>
      <c r="K50" s="140"/>
    </row>
    <row r="51" spans="1:11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</row>
    <row r="52" spans="1:11" x14ac:dyDescent="0.2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</row>
  </sheetData>
  <mergeCells count="6">
    <mergeCell ref="J3:K3"/>
    <mergeCell ref="U3:V3"/>
    <mergeCell ref="A2:G2"/>
    <mergeCell ref="H1:K2"/>
    <mergeCell ref="S1:V2"/>
    <mergeCell ref="L2:R2"/>
  </mergeCells>
  <phoneticPr fontId="3" type="noConversion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4</vt:i4>
      </vt:variant>
    </vt:vector>
  </HeadingPairs>
  <TitlesOfParts>
    <vt:vector size="15" baseType="lpstr">
      <vt:lpstr>2014 1.bevkiadfőössz. </vt:lpstr>
      <vt:lpstr>2. önkorm.bevkiad</vt:lpstr>
      <vt:lpstr>3.önkorm.feladat</vt:lpstr>
      <vt:lpstr>4-9 önálló int.be-ki.</vt:lpstr>
      <vt:lpstr>10-12.tartalék.köt.köt.részl.</vt:lpstr>
      <vt:lpstr>13-15.pe.átad.közv.tám.szoc. j</vt:lpstr>
      <vt:lpstr>16.eng.létszámkeret</vt:lpstr>
      <vt:lpstr>17.EUS pályázat</vt:lpstr>
      <vt:lpstr>18.-19.mérleg</vt:lpstr>
      <vt:lpstr>20.bev ütemterv</vt:lpstr>
      <vt:lpstr>21.kiadási ütemterv</vt:lpstr>
      <vt:lpstr>'10-12.tartalék.köt.köt.részl.'!Nyomtatási_terület</vt:lpstr>
      <vt:lpstr>'13-15.pe.átad.közv.tám.szoc. j'!Nyomtatási_terület</vt:lpstr>
      <vt:lpstr>'17.EUS pályázat'!Nyomtatási_terület</vt:lpstr>
      <vt:lpstr>'4-9 önálló int.be-ki.'!Nyomtatási_terület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2014-02-28T10:11:54Z</cp:lastPrinted>
  <dcterms:created xsi:type="dcterms:W3CDTF">2012-02-02T18:37:10Z</dcterms:created>
  <dcterms:modified xsi:type="dcterms:W3CDTF">2014-05-12T11:34:26Z</dcterms:modified>
</cp:coreProperties>
</file>