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47CC12F9-A6E2-40FF-B88A-BA0044C57A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F53" i="1"/>
  <c r="F54" i="1"/>
  <c r="F55" i="1"/>
  <c r="F56" i="1"/>
  <c r="F58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3" i="1"/>
  <c r="F90" i="1"/>
  <c r="F95" i="1"/>
  <c r="F96" i="1"/>
  <c r="F97" i="1"/>
  <c r="F98" i="1"/>
  <c r="F99" i="1"/>
  <c r="F100" i="1"/>
  <c r="F101" i="1"/>
  <c r="F103" i="1"/>
  <c r="F104" i="1"/>
  <c r="F49" i="1"/>
  <c r="D101" i="1"/>
  <c r="D98" i="1"/>
  <c r="D94" i="1"/>
  <c r="E94" i="1"/>
  <c r="C94" i="1"/>
  <c r="C87" i="1"/>
  <c r="F87" i="1" s="1"/>
  <c r="D82" i="1"/>
  <c r="E82" i="1"/>
  <c r="C82" i="1"/>
  <c r="D57" i="1"/>
  <c r="E44" i="1"/>
  <c r="E45" i="1" s="1"/>
  <c r="C102" i="1" l="1"/>
  <c r="F82" i="1"/>
  <c r="F94" i="1"/>
  <c r="D102" i="1"/>
  <c r="D107" i="1" s="1"/>
  <c r="E57" i="1"/>
  <c r="F57" i="1" s="1"/>
  <c r="E105" i="1"/>
  <c r="F105" i="1" s="1"/>
  <c r="D9" i="1"/>
  <c r="D10" i="1" s="1"/>
  <c r="D40" i="1" s="1"/>
  <c r="D46" i="1" s="1"/>
  <c r="E9" i="1"/>
  <c r="E10" i="1" s="1"/>
  <c r="E40" i="1" s="1"/>
  <c r="C9" i="1"/>
  <c r="C10" i="1" s="1"/>
  <c r="C40" i="1" s="1"/>
  <c r="C46" i="1" s="1"/>
  <c r="C107" i="1"/>
  <c r="E106" i="1" l="1"/>
  <c r="F106" i="1" s="1"/>
  <c r="E102" i="1"/>
  <c r="F102" i="1" s="1"/>
  <c r="E46" i="1"/>
  <c r="E107" i="1" l="1"/>
  <c r="F107" i="1" s="1"/>
</calcChain>
</file>

<file path=xl/sharedStrings.xml><?xml version="1.0" encoding="utf-8"?>
<sst xmlns="http://schemas.openxmlformats.org/spreadsheetml/2006/main" count="117" uniqueCount="112">
  <si>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</si>
  <si>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</si>
  <si>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</si>
  <si>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</si>
  <si>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</si>
  <si>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</si>
  <si>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kulturális feladatainak támogatása (B114)</t>
  </si>
  <si>
    <t>ebből: fejezeti kezelésű előirányzatok EU-s programokra és azok hazai társfinanszírozása (B25)</t>
  </si>
  <si>
    <t>ebből: egyéb fejezeti kezelésű előirányzatok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</si>
  <si>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</si>
  <si>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</si>
  <si>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</si>
  <si>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</si>
  <si>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ebből: egyéb bírság (B36)</t>
  </si>
  <si>
    <t>ebből: önkormányzati vagyon vagyonkezelésbe adásából származó bevétel (B404)</t>
  </si>
  <si>
    <t>Ellátási díjak (B405)</t>
  </si>
  <si>
    <t>Kiszámlázott általános forgalmi adó (B406)</t>
  </si>
  <si>
    <t>Egyéb kapott (járó) kamatok és kamatjellegű bevételek (&gt;=205+206) (B4082)</t>
  </si>
  <si>
    <t>ebből: háztartások (B65)</t>
  </si>
  <si>
    <t>adatok Ft-ban</t>
  </si>
  <si>
    <t>Előző év költségvetési maradványának igénybevétele (B8131)</t>
  </si>
  <si>
    <t>Államháztartáson belüli megelőlegezések (B814)</t>
  </si>
  <si>
    <t>Bevételek Összesen</t>
  </si>
  <si>
    <t>Teljesítés %</t>
  </si>
  <si>
    <t>Törvény szerinti illetmények, munkabérek (K1101)</t>
  </si>
  <si>
    <t>Céljuttatás, projektprémium (K1103)</t>
  </si>
  <si>
    <t>Közlekedési költségtérítés (K1109)</t>
  </si>
  <si>
    <t>Választott tisztségviselők juttatásai (K121)</t>
  </si>
  <si>
    <t>Egyéb külső személyi juttatások (K123)</t>
  </si>
  <si>
    <t>ebből: szociális hozzájárulási adó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</si>
  <si>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</si>
  <si>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</si>
  <si>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</si>
  <si>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</si>
  <si>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</si>
  <si>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</si>
  <si>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</si>
  <si>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</si>
  <si>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</si>
  <si>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</si>
  <si>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</si>
  <si>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</si>
  <si>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</si>
  <si>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</si>
  <si>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</si>
  <si>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</si>
  <si>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</si>
  <si>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</si>
  <si>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A helyi önkormányzatok előző évi elszámolásából származó kiadások (K5021)</t>
  </si>
  <si>
    <t>ebből: egyéb civil szervezetek (K512)</t>
  </si>
  <si>
    <t>ebből: háztartások (K512)</t>
  </si>
  <si>
    <t>ebből: önkormányzati többségi tulajdonú nem pénzügyi vállalkozások (K512)</t>
  </si>
  <si>
    <t>Egyéb működési célú kiadások(K5)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</si>
  <si>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</si>
  <si>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</si>
  <si>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</si>
  <si>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</si>
  <si>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</si>
  <si>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Államháztartáson belüli megelőlegezések visszafizetése (K914)</t>
  </si>
  <si>
    <t>Pénzügyi lízing kiadásai (K917)</t>
  </si>
  <si>
    <t>Kiadások Összesen</t>
  </si>
  <si>
    <t>A</t>
  </si>
  <si>
    <t>B</t>
  </si>
  <si>
    <t>C</t>
  </si>
  <si>
    <t>D</t>
  </si>
  <si>
    <t>Önkormányzatok működési támogatásai(B11)</t>
  </si>
  <si>
    <t>Működési célú támogatások államháztartáson belülről (B1)</t>
  </si>
  <si>
    <t>Egyéb felhalmozási célú támogatások bevételei államháztartáson belülről (B25)</t>
  </si>
  <si>
    <t>Felhalmozási célú támogatások államháztartáson belülről (B2)</t>
  </si>
  <si>
    <t>Vagyoni tipusú adók (B34)</t>
  </si>
  <si>
    <t>Értékesítési és forgalmi adók  (B351)</t>
  </si>
  <si>
    <t>Gépjárműadók (B354)</t>
  </si>
  <si>
    <t>Egyéb áruhasználati és szolgáltatási adók (B355)</t>
  </si>
  <si>
    <t>Termékek és szolgáltatások adói  (B35)</t>
  </si>
  <si>
    <t>Egyéb közhatalmi bevételek (B36)</t>
  </si>
  <si>
    <t>Közhatalmi bevételek (B3)</t>
  </si>
  <si>
    <t>Szolgáltatások ellenértéke (B402)</t>
  </si>
  <si>
    <t>Közvetített szolgáltatások ellenértéke (B403)</t>
  </si>
  <si>
    <t>Tulajdonosi bevételek (B404)</t>
  </si>
  <si>
    <t>Kamatbevételek és más nyereségjellegű bevételek (B408)</t>
  </si>
  <si>
    <t>Egyéb működési bevételek (B411)</t>
  </si>
  <si>
    <t>Működési bevételek (B4)</t>
  </si>
  <si>
    <t>Egyéb működési célú átvett pénzeszközök (B65)</t>
  </si>
  <si>
    <t>Működési célú átvett pénzeszközök (B6)</t>
  </si>
  <si>
    <t>Költségvetési bevételek (B1-B7)</t>
  </si>
  <si>
    <t>Maradvány igénybevétele (B813)</t>
  </si>
  <si>
    <t>Belföldi finanszírozás bevételei (B81)</t>
  </si>
  <si>
    <t>Finanszírozási bevételek (B8)</t>
  </si>
  <si>
    <t xml:space="preserve"> Csókakő Községi Önkormányzat 2019. évi költségvetése előirányzat-csoportok kiemelt előirányzatok szerinti bontásban 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</si>
  <si>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</si>
  <si>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</si>
  <si>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</si>
  <si>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</si>
  <si>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</si>
  <si>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</si>
  <si>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</si>
  <si>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</si>
  <si>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</si>
  <si>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</si>
  <si>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</si>
  <si>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</si>
  <si>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</si>
  <si>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Egyéb nem intézményi ellátások (K48)</t>
  </si>
  <si>
    <t>Ellátottak pénzbeli juttatásai (K4)</t>
  </si>
  <si>
    <t>Elvonások és befizetések (K502)</t>
  </si>
  <si>
    <t>Egyéb működési célú támogatások államháztartáson kívülre (K512)</t>
  </si>
  <si>
    <t>Beruházások (K6)</t>
  </si>
  <si>
    <t>Felújítások (K7)</t>
  </si>
  <si>
    <t>Költségvetési kiadások (K1-K8)</t>
  </si>
  <si>
    <t>Belföldi finanszírozás kiadásai (K91)</t>
  </si>
  <si>
    <t>Finanszírozási kiadások (K9)</t>
  </si>
  <si>
    <t>2.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</si>
</sst>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165" fontId="0" fillId="0" borderId="6" xfId="1" applyNumberFormat="1" applyFont="1" applyBorder="1"/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165" fontId="0" fillId="2" borderId="6" xfId="1" applyNumberFormat="1" applyFont="1" applyFill="1" applyBorder="1"/>
    <xf numFmtId="3" fontId="0" fillId="0" borderId="0" xfId="0" applyNumberFormat="1"/>
    <xf numFmtId="0" fontId="8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5" fontId="0" fillId="3" borderId="6" xfId="1" applyNumberFormat="1" applyFont="1" applyFill="1" applyBorder="1"/>
    <xf numFmtId="165" fontId="10" fillId="4" borderId="9" xfId="1" applyNumberFormat="1" applyFont="1" applyFill="1" applyBorder="1"/>
    <xf numFmtId="0" fontId="16" fillId="4" borderId="7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center"/>
    </xf>
    <xf numFmtId="3" fontId="10" fillId="4" borderId="9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9"/>
  <sheetViews>
    <sheetView tabSelected="1" workbookViewId="0">
      <selection activeCell="A3" sqref="A3:E3"/>
    </sheetView>
  </sheetViews>
  <sheetFormatPr defaultRowHeight="14.4" x14ac:dyDescent="0.3"/>
  <cols>
    <col min="1" max="1" width="4" style="2" bestFit="1" customWidth="1"/>
    <col min="2" max="2" width="30.88671875" customWidth="1"/>
    <col min="3" max="3" width="12.33203125" customWidth="1"/>
    <col min="4" max="4" width="12.44140625" customWidth="1"/>
    <col min="5" max="5" width="12.44140625" bestFit="1" customWidth="1"/>
    <col min="6" max="6" width="11.109375" customWidth="1"/>
    <col min="9" max="9" width="9.109375" customWidth="1"/>
  </cols>
  <sheetData>
    <row r="1" spans="1:33" x14ac:dyDescent="0.3">
      <c r="A1" s="56" t="s">
        <v>111</v>
      </c>
      <c r="B1" s="56"/>
      <c r="C1" s="56"/>
      <c r="D1" s="56"/>
      <c r="E1" s="5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1"/>
      <c r="AG1" s="3"/>
    </row>
    <row r="2" spans="1:33" x14ac:dyDescent="0.3">
      <c r="A2" s="15"/>
      <c r="B2" s="15"/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"/>
      <c r="AE2" s="1"/>
      <c r="AF2" s="1"/>
      <c r="AG2" s="3"/>
    </row>
    <row r="3" spans="1:33" ht="31.5" customHeight="1" x14ac:dyDescent="0.3">
      <c r="A3" s="55" t="s">
        <v>88</v>
      </c>
      <c r="B3" s="55"/>
      <c r="C3" s="55"/>
      <c r="D3" s="55"/>
      <c r="E3" s="5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6.5" customHeight="1" thickBot="1" x14ac:dyDescent="0.35">
      <c r="A4" s="5"/>
      <c r="B4" s="5"/>
      <c r="C4" s="5"/>
      <c r="D4" s="5"/>
      <c r="E4" s="10" t="s">
        <v>19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26.4" x14ac:dyDescent="0.3">
      <c r="A5" s="42" t="s">
        <v>0</v>
      </c>
      <c r="B5" s="43" t="s">
        <v>1</v>
      </c>
      <c r="C5" s="43" t="s">
        <v>2</v>
      </c>
      <c r="D5" s="43" t="s">
        <v>3</v>
      </c>
      <c r="E5" s="44" t="s">
        <v>4</v>
      </c>
    </row>
    <row r="6" spans="1:33" ht="15" customHeight="1" x14ac:dyDescent="0.3">
      <c r="A6" s="45"/>
      <c r="B6" s="46" t="s">
        <v>61</v>
      </c>
      <c r="C6" s="46" t="s">
        <v>62</v>
      </c>
      <c r="D6" s="46" t="s">
        <v>63</v>
      </c>
      <c r="E6" s="47" t="s">
        <v>64</v>
      </c>
    </row>
    <row r="7" spans="1:33" ht="39.6" x14ac:dyDescent="0.3">
      <c r="A7" s="9">
        <v>1</v>
      </c>
      <c r="B7" s="6" t="s">
        <v>5</v>
      </c>
      <c r="C7" s="7">
        <v>92281927</v>
      </c>
      <c r="D7" s="7">
        <v>95597184</v>
      </c>
      <c r="E7" s="8">
        <v>95597184</v>
      </c>
    </row>
    <row r="8" spans="1:33" ht="26.4" x14ac:dyDescent="0.3">
      <c r="A8" s="9">
        <v>2</v>
      </c>
      <c r="B8" s="6" t="s">
        <v>6</v>
      </c>
      <c r="C8" s="7">
        <v>1800000</v>
      </c>
      <c r="D8" s="7">
        <v>1800000</v>
      </c>
      <c r="E8" s="8">
        <v>1800000</v>
      </c>
    </row>
    <row r="9" spans="1:33" ht="26.4" x14ac:dyDescent="0.3">
      <c r="A9" s="9">
        <v>3</v>
      </c>
      <c r="B9" s="6" t="s">
        <v>65</v>
      </c>
      <c r="C9" s="7">
        <f>SUM(C7:C8)</f>
        <v>94081927</v>
      </c>
      <c r="D9" s="7">
        <f>SUM(D7:D8)</f>
        <v>97397184</v>
      </c>
      <c r="E9" s="8">
        <f>SUM(E7:E8)</f>
        <v>97397184</v>
      </c>
    </row>
    <row r="10" spans="1:33" ht="26.4" x14ac:dyDescent="0.3">
      <c r="A10" s="36">
        <v>4</v>
      </c>
      <c r="B10" s="37" t="s">
        <v>66</v>
      </c>
      <c r="C10" s="38">
        <f>SUM(C9:C9)</f>
        <v>94081927</v>
      </c>
      <c r="D10" s="38">
        <f>SUM(D9:D9)</f>
        <v>97397184</v>
      </c>
      <c r="E10" s="39">
        <f>SUM(E9:E9)</f>
        <v>97397184</v>
      </c>
    </row>
    <row r="11" spans="1:33" ht="39.6" x14ac:dyDescent="0.3">
      <c r="A11" s="9">
        <v>5</v>
      </c>
      <c r="B11" s="6" t="s">
        <v>67</v>
      </c>
      <c r="C11" s="7">
        <v>0</v>
      </c>
      <c r="D11" s="7">
        <v>0</v>
      </c>
      <c r="E11" s="8">
        <v>59955663</v>
      </c>
    </row>
    <row r="12" spans="1:33" ht="39.6" x14ac:dyDescent="0.3">
      <c r="A12" s="9">
        <v>6</v>
      </c>
      <c r="B12" s="6" t="s">
        <v>7</v>
      </c>
      <c r="C12" s="7">
        <v>0</v>
      </c>
      <c r="D12" s="7">
        <v>0</v>
      </c>
      <c r="E12" s="8">
        <v>20456073</v>
      </c>
    </row>
    <row r="13" spans="1:33" ht="26.4" x14ac:dyDescent="0.3">
      <c r="A13" s="9">
        <v>7</v>
      </c>
      <c r="B13" s="6" t="s">
        <v>8</v>
      </c>
      <c r="C13" s="7">
        <v>0</v>
      </c>
      <c r="D13" s="7">
        <v>0</v>
      </c>
      <c r="E13" s="8">
        <v>39499590</v>
      </c>
    </row>
    <row r="14" spans="1:33" ht="26.4" x14ac:dyDescent="0.3">
      <c r="A14" s="36">
        <v>8</v>
      </c>
      <c r="B14" s="37" t="s">
        <v>68</v>
      </c>
      <c r="C14" s="38">
        <v>0</v>
      </c>
      <c r="D14" s="38">
        <v>0</v>
      </c>
      <c r="E14" s="39">
        <v>59955663</v>
      </c>
    </row>
    <row r="15" spans="1:33" x14ac:dyDescent="0.3">
      <c r="A15" s="9">
        <v>9</v>
      </c>
      <c r="B15" s="6" t="s">
        <v>69</v>
      </c>
      <c r="C15" s="7">
        <v>32675000</v>
      </c>
      <c r="D15" s="7">
        <v>0</v>
      </c>
      <c r="E15" s="8">
        <v>12078432</v>
      </c>
    </row>
    <row r="16" spans="1:33" ht="26.4" x14ac:dyDescent="0.3">
      <c r="A16" s="9">
        <v>10</v>
      </c>
      <c r="B16" s="6" t="s">
        <v>9</v>
      </c>
      <c r="C16" s="7">
        <v>0</v>
      </c>
      <c r="D16" s="7">
        <v>0</v>
      </c>
      <c r="E16" s="8">
        <v>12078432</v>
      </c>
    </row>
    <row r="17" spans="1:5" ht="26.4" x14ac:dyDescent="0.3">
      <c r="A17" s="9">
        <v>11</v>
      </c>
      <c r="B17" s="6" t="s">
        <v>70</v>
      </c>
      <c r="C17" s="7">
        <v>0</v>
      </c>
      <c r="D17" s="7">
        <v>0</v>
      </c>
      <c r="E17" s="8">
        <v>33540676</v>
      </c>
    </row>
    <row r="18" spans="1:5" ht="39.6" x14ac:dyDescent="0.3">
      <c r="A18" s="9">
        <v>12</v>
      </c>
      <c r="B18" s="6" t="s">
        <v>10</v>
      </c>
      <c r="C18" s="7">
        <v>0</v>
      </c>
      <c r="D18" s="7">
        <v>0</v>
      </c>
      <c r="E18" s="8">
        <v>33540676</v>
      </c>
    </row>
    <row r="19" spans="1:5" x14ac:dyDescent="0.3">
      <c r="A19" s="9">
        <v>13</v>
      </c>
      <c r="B19" s="6" t="s">
        <v>71</v>
      </c>
      <c r="C19" s="7">
        <v>0</v>
      </c>
      <c r="D19" s="7">
        <v>0</v>
      </c>
      <c r="E19" s="8">
        <v>8305600</v>
      </c>
    </row>
    <row r="20" spans="1:5" ht="39.6" x14ac:dyDescent="0.3">
      <c r="A20" s="9">
        <v>14</v>
      </c>
      <c r="B20" s="6" t="s">
        <v>11</v>
      </c>
      <c r="C20" s="7">
        <v>0</v>
      </c>
      <c r="D20" s="7">
        <v>0</v>
      </c>
      <c r="E20" s="8">
        <v>8305600</v>
      </c>
    </row>
    <row r="21" spans="1:5" ht="26.4" x14ac:dyDescent="0.3">
      <c r="A21" s="9">
        <v>15</v>
      </c>
      <c r="B21" s="6" t="s">
        <v>72</v>
      </c>
      <c r="C21" s="7">
        <v>0</v>
      </c>
      <c r="D21" s="7">
        <v>0</v>
      </c>
      <c r="E21" s="8">
        <v>57200</v>
      </c>
    </row>
    <row r="22" spans="1:5" ht="26.4" x14ac:dyDescent="0.3">
      <c r="A22" s="9">
        <v>16</v>
      </c>
      <c r="B22" s="6" t="s">
        <v>12</v>
      </c>
      <c r="C22" s="7">
        <v>0</v>
      </c>
      <c r="D22" s="7">
        <v>0</v>
      </c>
      <c r="E22" s="8">
        <v>57200</v>
      </c>
    </row>
    <row r="23" spans="1:5" ht="26.4" x14ac:dyDescent="0.3">
      <c r="A23" s="9">
        <v>17</v>
      </c>
      <c r="B23" s="6" t="s">
        <v>73</v>
      </c>
      <c r="C23" s="7">
        <v>0</v>
      </c>
      <c r="D23" s="7">
        <v>0</v>
      </c>
      <c r="E23" s="8">
        <v>41903476</v>
      </c>
    </row>
    <row r="24" spans="1:5" x14ac:dyDescent="0.3">
      <c r="A24" s="9">
        <v>18</v>
      </c>
      <c r="B24" s="6" t="s">
        <v>74</v>
      </c>
      <c r="C24" s="7">
        <v>0</v>
      </c>
      <c r="D24" s="7">
        <v>32675000</v>
      </c>
      <c r="E24" s="8">
        <v>49740</v>
      </c>
    </row>
    <row r="25" spans="1:5" x14ac:dyDescent="0.3">
      <c r="A25" s="9">
        <v>19</v>
      </c>
      <c r="B25" s="6" t="s">
        <v>13</v>
      </c>
      <c r="C25" s="7">
        <v>0</v>
      </c>
      <c r="D25" s="7">
        <v>0</v>
      </c>
      <c r="E25" s="8">
        <v>7500</v>
      </c>
    </row>
    <row r="26" spans="1:5" x14ac:dyDescent="0.3">
      <c r="A26" s="36">
        <v>20</v>
      </c>
      <c r="B26" s="37" t="s">
        <v>75</v>
      </c>
      <c r="C26" s="38">
        <v>32675000</v>
      </c>
      <c r="D26" s="38">
        <v>32675000</v>
      </c>
      <c r="E26" s="39">
        <v>54031648</v>
      </c>
    </row>
    <row r="27" spans="1:5" x14ac:dyDescent="0.3">
      <c r="A27" s="9">
        <v>21</v>
      </c>
      <c r="B27" s="6" t="s">
        <v>76</v>
      </c>
      <c r="C27" s="7">
        <v>0</v>
      </c>
      <c r="D27" s="7">
        <v>0</v>
      </c>
      <c r="E27" s="8">
        <v>4519608</v>
      </c>
    </row>
    <row r="28" spans="1:5" ht="26.4" x14ac:dyDescent="0.3">
      <c r="A28" s="9">
        <v>22</v>
      </c>
      <c r="B28" s="6" t="s">
        <v>77</v>
      </c>
      <c r="C28" s="7">
        <v>2500000</v>
      </c>
      <c r="D28" s="7">
        <v>2198011</v>
      </c>
      <c r="E28" s="8">
        <v>530723</v>
      </c>
    </row>
    <row r="29" spans="1:5" x14ac:dyDescent="0.3">
      <c r="A29" s="9">
        <v>23</v>
      </c>
      <c r="B29" s="6" t="s">
        <v>78</v>
      </c>
      <c r="C29" s="7">
        <v>5160000</v>
      </c>
      <c r="D29" s="7">
        <v>3697153</v>
      </c>
      <c r="E29" s="8">
        <v>3980632</v>
      </c>
    </row>
    <row r="30" spans="1:5" ht="39.6" x14ac:dyDescent="0.3">
      <c r="A30" s="9">
        <v>24</v>
      </c>
      <c r="B30" s="6" t="s">
        <v>14</v>
      </c>
      <c r="C30" s="7">
        <v>0</v>
      </c>
      <c r="D30" s="7">
        <v>0</v>
      </c>
      <c r="E30" s="8">
        <v>70000</v>
      </c>
    </row>
    <row r="31" spans="1:5" x14ac:dyDescent="0.3">
      <c r="A31" s="9">
        <v>25</v>
      </c>
      <c r="B31" s="6" t="s">
        <v>15</v>
      </c>
      <c r="C31" s="7">
        <v>6600000</v>
      </c>
      <c r="D31" s="7">
        <v>6600000</v>
      </c>
      <c r="E31" s="8">
        <v>5585454</v>
      </c>
    </row>
    <row r="32" spans="1:5" ht="26.4" x14ac:dyDescent="0.3">
      <c r="A32" s="9">
        <v>26</v>
      </c>
      <c r="B32" s="6" t="s">
        <v>16</v>
      </c>
      <c r="C32" s="7">
        <v>3900000</v>
      </c>
      <c r="D32" s="7">
        <v>3900000</v>
      </c>
      <c r="E32" s="8">
        <v>5088454</v>
      </c>
    </row>
    <row r="33" spans="1:6" ht="39.6" x14ac:dyDescent="0.3">
      <c r="A33" s="9">
        <v>27</v>
      </c>
      <c r="B33" s="6" t="s">
        <v>17</v>
      </c>
      <c r="C33" s="7">
        <v>1000</v>
      </c>
      <c r="D33" s="7">
        <v>1000</v>
      </c>
      <c r="E33" s="8">
        <v>133</v>
      </c>
    </row>
    <row r="34" spans="1:6" ht="26.4" x14ac:dyDescent="0.3">
      <c r="A34" s="9">
        <v>28</v>
      </c>
      <c r="B34" s="6" t="s">
        <v>79</v>
      </c>
      <c r="C34" s="7">
        <v>1000</v>
      </c>
      <c r="D34" s="7">
        <v>1000</v>
      </c>
      <c r="E34" s="8">
        <v>133</v>
      </c>
    </row>
    <row r="35" spans="1:6" x14ac:dyDescent="0.3">
      <c r="A35" s="9">
        <v>29</v>
      </c>
      <c r="B35" s="6" t="s">
        <v>80</v>
      </c>
      <c r="C35" s="7">
        <v>200000</v>
      </c>
      <c r="D35" s="7">
        <v>200000</v>
      </c>
      <c r="E35" s="8">
        <v>5747591</v>
      </c>
    </row>
    <row r="36" spans="1:6" x14ac:dyDescent="0.3">
      <c r="A36" s="36">
        <v>30</v>
      </c>
      <c r="B36" s="37" t="s">
        <v>81</v>
      </c>
      <c r="C36" s="38">
        <v>18361000</v>
      </c>
      <c r="D36" s="38">
        <v>16596164</v>
      </c>
      <c r="E36" s="39">
        <v>25452595</v>
      </c>
    </row>
    <row r="37" spans="1:6" ht="26.4" x14ac:dyDescent="0.3">
      <c r="A37" s="9">
        <v>31</v>
      </c>
      <c r="B37" s="6" t="s">
        <v>82</v>
      </c>
      <c r="C37" s="7">
        <v>2800000</v>
      </c>
      <c r="D37" s="7">
        <v>1353470</v>
      </c>
      <c r="E37" s="8">
        <v>25000</v>
      </c>
    </row>
    <row r="38" spans="1:6" x14ac:dyDescent="0.3">
      <c r="A38" s="9">
        <v>32</v>
      </c>
      <c r="B38" s="6" t="s">
        <v>18</v>
      </c>
      <c r="C38" s="7">
        <v>0</v>
      </c>
      <c r="D38" s="7">
        <v>0</v>
      </c>
      <c r="E38" s="8">
        <v>25000</v>
      </c>
    </row>
    <row r="39" spans="1:6" ht="26.4" x14ac:dyDescent="0.3">
      <c r="A39" s="36">
        <v>33</v>
      </c>
      <c r="B39" s="37" t="s">
        <v>83</v>
      </c>
      <c r="C39" s="38">
        <v>2800000</v>
      </c>
      <c r="D39" s="38">
        <v>1353470</v>
      </c>
      <c r="E39" s="39">
        <v>25000</v>
      </c>
    </row>
    <row r="40" spans="1:6" x14ac:dyDescent="0.3">
      <c r="A40" s="40">
        <v>34</v>
      </c>
      <c r="B40" s="25" t="s">
        <v>84</v>
      </c>
      <c r="C40" s="26">
        <f>SUM(C10+C14+C26+C36+C39)</f>
        <v>147917927</v>
      </c>
      <c r="D40" s="26">
        <f>SUM(D10+D14+D26+D36+D39)</f>
        <v>148021818</v>
      </c>
      <c r="E40" s="54">
        <f>SUM(E10+E14+E26+E36+E39)</f>
        <v>236862090</v>
      </c>
    </row>
    <row r="41" spans="1:6" ht="39.6" x14ac:dyDescent="0.3">
      <c r="A41" s="13">
        <v>35</v>
      </c>
      <c r="B41" s="11" t="s">
        <v>20</v>
      </c>
      <c r="C41" s="12">
        <v>88973378</v>
      </c>
      <c r="D41" s="12">
        <v>128650806</v>
      </c>
      <c r="E41" s="14">
        <v>103252643</v>
      </c>
    </row>
    <row r="42" spans="1:6" x14ac:dyDescent="0.3">
      <c r="A42" s="13">
        <v>36</v>
      </c>
      <c r="B42" s="11" t="s">
        <v>85</v>
      </c>
      <c r="C42" s="12">
        <v>88973378</v>
      </c>
      <c r="D42" s="12">
        <v>128650806</v>
      </c>
      <c r="E42" s="14">
        <v>103252643</v>
      </c>
    </row>
    <row r="43" spans="1:6" ht="26.4" x14ac:dyDescent="0.3">
      <c r="A43" s="13">
        <v>37</v>
      </c>
      <c r="B43" s="11" t="s">
        <v>21</v>
      </c>
      <c r="C43" s="12">
        <v>0</v>
      </c>
      <c r="D43" s="12">
        <v>0</v>
      </c>
      <c r="E43" s="14">
        <v>7419562</v>
      </c>
    </row>
    <row r="44" spans="1:6" ht="26.4" x14ac:dyDescent="0.3">
      <c r="A44" s="13">
        <v>38</v>
      </c>
      <c r="B44" s="11" t="s">
        <v>86</v>
      </c>
      <c r="C44" s="12">
        <v>88973378</v>
      </c>
      <c r="D44" s="12">
        <v>128650806</v>
      </c>
      <c r="E44" s="14">
        <f>SUM(E42:E43)</f>
        <v>110672205</v>
      </c>
    </row>
    <row r="45" spans="1:6" x14ac:dyDescent="0.3">
      <c r="A45" s="21">
        <v>39</v>
      </c>
      <c r="B45" s="22" t="s">
        <v>87</v>
      </c>
      <c r="C45" s="23">
        <v>88973378</v>
      </c>
      <c r="D45" s="23">
        <v>128650806</v>
      </c>
      <c r="E45" s="41">
        <f>SUM(E44)</f>
        <v>110672205</v>
      </c>
    </row>
    <row r="46" spans="1:6" ht="15" thickBot="1" x14ac:dyDescent="0.35">
      <c r="A46" s="50">
        <v>40</v>
      </c>
      <c r="B46" s="51" t="s">
        <v>22</v>
      </c>
      <c r="C46" s="52">
        <f>C40+C45</f>
        <v>236891305</v>
      </c>
      <c r="D46" s="52">
        <f>D40+D45</f>
        <v>276672624</v>
      </c>
      <c r="E46" s="53">
        <f>E40+E45</f>
        <v>347534295</v>
      </c>
    </row>
    <row r="47" spans="1:6" ht="30" x14ac:dyDescent="0.3">
      <c r="A47" s="16" t="s">
        <v>0</v>
      </c>
      <c r="B47" s="17" t="s">
        <v>1</v>
      </c>
      <c r="C47" s="17" t="s">
        <v>2</v>
      </c>
      <c r="D47" s="17" t="s">
        <v>3</v>
      </c>
      <c r="E47" s="17" t="s">
        <v>4</v>
      </c>
      <c r="F47" s="18" t="s">
        <v>23</v>
      </c>
    </row>
    <row r="48" spans="1:6" ht="15" x14ac:dyDescent="0.3">
      <c r="A48" s="16">
        <v>1</v>
      </c>
      <c r="B48" s="17">
        <v>2</v>
      </c>
      <c r="C48" s="17">
        <v>3</v>
      </c>
      <c r="D48" s="17">
        <v>4</v>
      </c>
      <c r="E48" s="17">
        <v>5</v>
      </c>
      <c r="F48" s="19">
        <v>6</v>
      </c>
    </row>
    <row r="49" spans="1:6" ht="26.4" x14ac:dyDescent="0.3">
      <c r="A49" s="13">
        <v>1</v>
      </c>
      <c r="B49" s="11" t="s">
        <v>24</v>
      </c>
      <c r="C49" s="12">
        <v>23115523</v>
      </c>
      <c r="D49" s="12">
        <v>20437333</v>
      </c>
      <c r="E49" s="12">
        <v>13407917</v>
      </c>
      <c r="F49" s="20">
        <f>E49/C49*100</f>
        <v>58.003952581994355</v>
      </c>
    </row>
    <row r="50" spans="1:6" x14ac:dyDescent="0.3">
      <c r="A50" s="13">
        <v>2</v>
      </c>
      <c r="B50" s="11" t="s">
        <v>25</v>
      </c>
      <c r="C50" s="12">
        <v>300000</v>
      </c>
      <c r="D50" s="12">
        <v>695000</v>
      </c>
      <c r="E50" s="12">
        <v>695000</v>
      </c>
      <c r="F50" s="20">
        <f>E50/C50*100</f>
        <v>231.66666666666669</v>
      </c>
    </row>
    <row r="51" spans="1:6" x14ac:dyDescent="0.3">
      <c r="A51" s="13">
        <v>3</v>
      </c>
      <c r="B51" s="11" t="s">
        <v>26</v>
      </c>
      <c r="C51" s="12">
        <v>0</v>
      </c>
      <c r="D51" s="12">
        <v>200000</v>
      </c>
      <c r="E51" s="12">
        <v>96750</v>
      </c>
      <c r="F51" s="20">
        <v>0</v>
      </c>
    </row>
    <row r="52" spans="1:6" ht="26.4" x14ac:dyDescent="0.3">
      <c r="A52" s="13">
        <v>4</v>
      </c>
      <c r="B52" s="11" t="s">
        <v>89</v>
      </c>
      <c r="C52" s="12">
        <v>0</v>
      </c>
      <c r="D52" s="12">
        <v>221909</v>
      </c>
      <c r="E52" s="12">
        <v>146046</v>
      </c>
      <c r="F52" s="20">
        <v>0</v>
      </c>
    </row>
    <row r="53" spans="1:6" ht="26.4" x14ac:dyDescent="0.3">
      <c r="A53" s="13">
        <v>5</v>
      </c>
      <c r="B53" s="11" t="s">
        <v>90</v>
      </c>
      <c r="C53" s="12">
        <v>23415523</v>
      </c>
      <c r="D53" s="12">
        <v>21554242</v>
      </c>
      <c r="E53" s="12">
        <v>14345713</v>
      </c>
      <c r="F53" s="20">
        <f t="shared" ref="F53:F58" si="0">E53/C53*100</f>
        <v>61.265823530826111</v>
      </c>
    </row>
    <row r="54" spans="1:6" ht="26.4" x14ac:dyDescent="0.3">
      <c r="A54" s="13">
        <v>6</v>
      </c>
      <c r="B54" s="11" t="s">
        <v>27</v>
      </c>
      <c r="C54" s="12">
        <v>4000000</v>
      </c>
      <c r="D54" s="12">
        <v>5374081</v>
      </c>
      <c r="E54" s="12">
        <v>5374081</v>
      </c>
      <c r="F54" s="20">
        <f t="shared" si="0"/>
        <v>134.352025</v>
      </c>
    </row>
    <row r="55" spans="1:6" ht="26.4" x14ac:dyDescent="0.3">
      <c r="A55" s="13">
        <v>7</v>
      </c>
      <c r="B55" s="11" t="s">
        <v>28</v>
      </c>
      <c r="C55" s="12">
        <v>1000000</v>
      </c>
      <c r="D55" s="12">
        <v>1487200</v>
      </c>
      <c r="E55" s="12">
        <v>1487200</v>
      </c>
      <c r="F55" s="20">
        <f t="shared" si="0"/>
        <v>148.72</v>
      </c>
    </row>
    <row r="56" spans="1:6" x14ac:dyDescent="0.3">
      <c r="A56" s="13">
        <v>8</v>
      </c>
      <c r="B56" s="11" t="s">
        <v>91</v>
      </c>
      <c r="C56" s="12">
        <v>5000000</v>
      </c>
      <c r="D56" s="12">
        <v>6861281</v>
      </c>
      <c r="E56" s="12">
        <v>6861281</v>
      </c>
      <c r="F56" s="20">
        <f t="shared" si="0"/>
        <v>137.22561999999999</v>
      </c>
    </row>
    <row r="57" spans="1:6" x14ac:dyDescent="0.3">
      <c r="A57" s="21">
        <v>9</v>
      </c>
      <c r="B57" s="22" t="s">
        <v>92</v>
      </c>
      <c r="C57" s="23">
        <v>28415523</v>
      </c>
      <c r="D57" s="23">
        <f>SUM(D53+D56)</f>
        <v>28415523</v>
      </c>
      <c r="E57" s="23">
        <f>SUM(E53+E56)</f>
        <v>21206994</v>
      </c>
      <c r="F57" s="48">
        <f t="shared" si="0"/>
        <v>74.631721541778418</v>
      </c>
    </row>
    <row r="58" spans="1:6" ht="26.4" x14ac:dyDescent="0.3">
      <c r="A58" s="21">
        <v>10</v>
      </c>
      <c r="B58" s="22" t="s">
        <v>93</v>
      </c>
      <c r="C58" s="23">
        <v>5462000</v>
      </c>
      <c r="D58" s="23">
        <v>5462000</v>
      </c>
      <c r="E58" s="23">
        <v>3808805</v>
      </c>
      <c r="F58" s="48">
        <f t="shared" si="0"/>
        <v>69.732790186744779</v>
      </c>
    </row>
    <row r="59" spans="1:6" ht="26.4" x14ac:dyDescent="0.3">
      <c r="A59" s="13">
        <v>11</v>
      </c>
      <c r="B59" s="11" t="s">
        <v>29</v>
      </c>
      <c r="C59" s="12">
        <v>0</v>
      </c>
      <c r="D59" s="12">
        <v>0</v>
      </c>
      <c r="E59" s="12">
        <v>3764892</v>
      </c>
      <c r="F59" s="20"/>
    </row>
    <row r="60" spans="1:6" ht="52.8" x14ac:dyDescent="0.3">
      <c r="A60" s="13">
        <v>12</v>
      </c>
      <c r="B60" s="11" t="s">
        <v>30</v>
      </c>
      <c r="C60" s="12">
        <v>0</v>
      </c>
      <c r="D60" s="12">
        <v>0</v>
      </c>
      <c r="E60" s="12">
        <v>10000</v>
      </c>
      <c r="F60" s="20">
        <v>0</v>
      </c>
    </row>
    <row r="61" spans="1:6" ht="26.4" x14ac:dyDescent="0.3">
      <c r="A61" s="13">
        <v>13</v>
      </c>
      <c r="B61" s="11" t="s">
        <v>31</v>
      </c>
      <c r="C61" s="12">
        <v>0</v>
      </c>
      <c r="D61" s="12">
        <v>0</v>
      </c>
      <c r="E61" s="12">
        <v>33913</v>
      </c>
      <c r="F61" s="20"/>
    </row>
    <row r="62" spans="1:6" ht="26.4" x14ac:dyDescent="0.3">
      <c r="A62" s="13">
        <v>14</v>
      </c>
      <c r="B62" s="11" t="s">
        <v>32</v>
      </c>
      <c r="C62" s="12">
        <v>200000</v>
      </c>
      <c r="D62" s="12">
        <v>200000</v>
      </c>
      <c r="E62" s="12">
        <v>0</v>
      </c>
      <c r="F62" s="20">
        <f t="shared" ref="F62:F72" si="1">E62/C62*100</f>
        <v>0</v>
      </c>
    </row>
    <row r="63" spans="1:6" ht="26.4" x14ac:dyDescent="0.3">
      <c r="A63" s="13">
        <v>15</v>
      </c>
      <c r="B63" s="11" t="s">
        <v>33</v>
      </c>
      <c r="C63" s="12">
        <v>2100000</v>
      </c>
      <c r="D63" s="12">
        <v>3298277</v>
      </c>
      <c r="E63" s="12">
        <v>3079701</v>
      </c>
      <c r="F63" s="20">
        <f t="shared" si="1"/>
        <v>146.65242857142857</v>
      </c>
    </row>
    <row r="64" spans="1:6" x14ac:dyDescent="0.3">
      <c r="A64" s="31">
        <v>16</v>
      </c>
      <c r="B64" s="32" t="s">
        <v>94</v>
      </c>
      <c r="C64" s="33">
        <v>2300000</v>
      </c>
      <c r="D64" s="33">
        <v>3498277</v>
      </c>
      <c r="E64" s="33">
        <v>3079701</v>
      </c>
      <c r="F64" s="34">
        <f t="shared" si="1"/>
        <v>133.90004347826087</v>
      </c>
    </row>
    <row r="65" spans="1:6" ht="26.4" x14ac:dyDescent="0.3">
      <c r="A65" s="13">
        <v>17</v>
      </c>
      <c r="B65" s="11" t="s">
        <v>34</v>
      </c>
      <c r="C65" s="12">
        <v>600000</v>
      </c>
      <c r="D65" s="12">
        <v>1100000</v>
      </c>
      <c r="E65" s="12">
        <v>662674</v>
      </c>
      <c r="F65" s="20">
        <f t="shared" si="1"/>
        <v>110.44566666666667</v>
      </c>
    </row>
    <row r="66" spans="1:6" ht="26.4" x14ac:dyDescent="0.3">
      <c r="A66" s="13">
        <v>18</v>
      </c>
      <c r="B66" s="11" t="s">
        <v>35</v>
      </c>
      <c r="C66" s="12">
        <v>400000</v>
      </c>
      <c r="D66" s="12">
        <v>900000</v>
      </c>
      <c r="E66" s="12">
        <v>807334</v>
      </c>
      <c r="F66" s="20">
        <f t="shared" si="1"/>
        <v>201.83349999999999</v>
      </c>
    </row>
    <row r="67" spans="1:6" ht="26.4" x14ac:dyDescent="0.3">
      <c r="A67" s="31">
        <v>19</v>
      </c>
      <c r="B67" s="32" t="s">
        <v>95</v>
      </c>
      <c r="C67" s="33">
        <v>1000000</v>
      </c>
      <c r="D67" s="33">
        <v>2000000</v>
      </c>
      <c r="E67" s="33">
        <v>1470008</v>
      </c>
      <c r="F67" s="34">
        <f t="shared" si="1"/>
        <v>147.0008</v>
      </c>
    </row>
    <row r="68" spans="1:6" x14ac:dyDescent="0.3">
      <c r="A68" s="13">
        <v>20</v>
      </c>
      <c r="B68" s="11" t="s">
        <v>36</v>
      </c>
      <c r="C68" s="12">
        <v>6500000</v>
      </c>
      <c r="D68" s="12">
        <v>9920337</v>
      </c>
      <c r="E68" s="12">
        <v>8675379</v>
      </c>
      <c r="F68" s="20">
        <f t="shared" si="1"/>
        <v>133.46736923076924</v>
      </c>
    </row>
    <row r="69" spans="1:6" x14ac:dyDescent="0.3">
      <c r="A69" s="13">
        <v>21</v>
      </c>
      <c r="B69" s="11" t="s">
        <v>37</v>
      </c>
      <c r="C69" s="12">
        <v>10000000</v>
      </c>
      <c r="D69" s="12">
        <v>20000000</v>
      </c>
      <c r="E69" s="12">
        <v>16539876</v>
      </c>
      <c r="F69" s="20">
        <f t="shared" si="1"/>
        <v>165.39876000000001</v>
      </c>
    </row>
    <row r="70" spans="1:6" x14ac:dyDescent="0.3">
      <c r="A70" s="13">
        <v>22</v>
      </c>
      <c r="B70" s="11" t="s">
        <v>96</v>
      </c>
      <c r="C70" s="12">
        <v>1000000</v>
      </c>
      <c r="D70" s="12">
        <v>2740000</v>
      </c>
      <c r="E70" s="12">
        <v>2429348</v>
      </c>
      <c r="F70" s="20">
        <f t="shared" si="1"/>
        <v>242.9348</v>
      </c>
    </row>
    <row r="71" spans="1:6" ht="26.4" x14ac:dyDescent="0.3">
      <c r="A71" s="13">
        <v>23</v>
      </c>
      <c r="B71" s="11" t="s">
        <v>38</v>
      </c>
      <c r="C71" s="12">
        <v>2000000</v>
      </c>
      <c r="D71" s="12">
        <v>22500000</v>
      </c>
      <c r="E71" s="12">
        <v>16591260</v>
      </c>
      <c r="F71" s="20">
        <f t="shared" si="1"/>
        <v>829.56299999999987</v>
      </c>
    </row>
    <row r="72" spans="1:6" x14ac:dyDescent="0.3">
      <c r="A72" s="13">
        <v>24</v>
      </c>
      <c r="B72" s="11" t="s">
        <v>97</v>
      </c>
      <c r="C72" s="12">
        <v>11310089</v>
      </c>
      <c r="D72" s="12">
        <v>22978907</v>
      </c>
      <c r="E72" s="12">
        <v>19120934</v>
      </c>
      <c r="F72" s="20">
        <f t="shared" si="1"/>
        <v>169.06086238578669</v>
      </c>
    </row>
    <row r="73" spans="1:6" x14ac:dyDescent="0.3">
      <c r="A73" s="13">
        <v>25</v>
      </c>
      <c r="B73" s="11" t="s">
        <v>39</v>
      </c>
      <c r="C73" s="12">
        <v>0</v>
      </c>
      <c r="D73" s="12">
        <v>0</v>
      </c>
      <c r="E73" s="12">
        <v>438753</v>
      </c>
      <c r="F73" s="20">
        <v>0</v>
      </c>
    </row>
    <row r="74" spans="1:6" x14ac:dyDescent="0.3">
      <c r="A74" s="31">
        <v>26</v>
      </c>
      <c r="B74" s="32" t="s">
        <v>98</v>
      </c>
      <c r="C74" s="33">
        <v>30810089</v>
      </c>
      <c r="D74" s="33">
        <v>78139244</v>
      </c>
      <c r="E74" s="33">
        <v>63356797</v>
      </c>
      <c r="F74" s="34">
        <f t="shared" ref="F74:F83" si="2">E74/C74*100</f>
        <v>205.63652704800691</v>
      </c>
    </row>
    <row r="75" spans="1:6" x14ac:dyDescent="0.3">
      <c r="A75" s="13">
        <v>27</v>
      </c>
      <c r="B75" s="11" t="s">
        <v>40</v>
      </c>
      <c r="C75" s="12">
        <v>700000</v>
      </c>
      <c r="D75" s="12">
        <v>700000</v>
      </c>
      <c r="E75" s="12">
        <v>298895</v>
      </c>
      <c r="F75" s="20">
        <f t="shared" si="2"/>
        <v>42.699285714285715</v>
      </c>
    </row>
    <row r="76" spans="1:6" ht="26.4" x14ac:dyDescent="0.3">
      <c r="A76" s="13">
        <v>28</v>
      </c>
      <c r="B76" s="11" t="s">
        <v>41</v>
      </c>
      <c r="C76" s="12">
        <v>7585504</v>
      </c>
      <c r="D76" s="12">
        <v>14085504</v>
      </c>
      <c r="E76" s="12">
        <v>12987149</v>
      </c>
      <c r="F76" s="20">
        <f t="shared" si="2"/>
        <v>171.21010021219419</v>
      </c>
    </row>
    <row r="77" spans="1:6" ht="26.4" x14ac:dyDescent="0.3">
      <c r="A77" s="31">
        <v>29</v>
      </c>
      <c r="B77" s="32" t="s">
        <v>99</v>
      </c>
      <c r="C77" s="33">
        <v>8285504</v>
      </c>
      <c r="D77" s="33">
        <v>14785504</v>
      </c>
      <c r="E77" s="33">
        <v>13286044</v>
      </c>
      <c r="F77" s="34">
        <f t="shared" si="2"/>
        <v>160.35287654197018</v>
      </c>
    </row>
    <row r="78" spans="1:6" ht="39.6" x14ac:dyDescent="0.3">
      <c r="A78" s="13">
        <v>30</v>
      </c>
      <c r="B78" s="11" t="s">
        <v>42</v>
      </c>
      <c r="C78" s="12">
        <v>9000000</v>
      </c>
      <c r="D78" s="12">
        <v>18757434</v>
      </c>
      <c r="E78" s="12">
        <v>18019190</v>
      </c>
      <c r="F78" s="20">
        <f t="shared" si="2"/>
        <v>200.21322222222224</v>
      </c>
    </row>
    <row r="79" spans="1:6" ht="26.4" x14ac:dyDescent="0.3">
      <c r="A79" s="13">
        <v>31</v>
      </c>
      <c r="B79" s="11" t="s">
        <v>43</v>
      </c>
      <c r="C79" s="12">
        <v>2200000</v>
      </c>
      <c r="D79" s="12">
        <v>2200000</v>
      </c>
      <c r="E79" s="12">
        <v>953000</v>
      </c>
      <c r="F79" s="20">
        <f t="shared" si="2"/>
        <v>43.31818181818182</v>
      </c>
    </row>
    <row r="80" spans="1:6" x14ac:dyDescent="0.3">
      <c r="A80" s="13">
        <v>32</v>
      </c>
      <c r="B80" s="11" t="s">
        <v>44</v>
      </c>
      <c r="C80" s="12">
        <v>9472500</v>
      </c>
      <c r="D80" s="12">
        <v>18158580</v>
      </c>
      <c r="E80" s="12">
        <v>11782017</v>
      </c>
      <c r="F80" s="20">
        <f t="shared" si="2"/>
        <v>124.38128266033254</v>
      </c>
    </row>
    <row r="81" spans="1:6" ht="26.4" x14ac:dyDescent="0.3">
      <c r="A81" s="31">
        <v>33</v>
      </c>
      <c r="B81" s="32" t="s">
        <v>100</v>
      </c>
      <c r="C81" s="33">
        <v>20672500</v>
      </c>
      <c r="D81" s="33">
        <v>39116014</v>
      </c>
      <c r="E81" s="33">
        <v>30754207</v>
      </c>
      <c r="F81" s="34">
        <f t="shared" si="2"/>
        <v>148.76868787035917</v>
      </c>
    </row>
    <row r="82" spans="1:6" x14ac:dyDescent="0.3">
      <c r="A82" s="21">
        <v>34</v>
      </c>
      <c r="B82" s="22" t="s">
        <v>101</v>
      </c>
      <c r="C82" s="23">
        <f>SUM(C64+C67+C74+C77+C81)</f>
        <v>63068093</v>
      </c>
      <c r="D82" s="23">
        <f>SUM(D64+D67+D74+D77+D81)</f>
        <v>137539039</v>
      </c>
      <c r="E82" s="23">
        <f>SUM(E64+E67+E74+E77+E81)</f>
        <v>111946757</v>
      </c>
      <c r="F82" s="48">
        <f t="shared" si="2"/>
        <v>177.50141422541506</v>
      </c>
    </row>
    <row r="83" spans="1:6" ht="26.4" x14ac:dyDescent="0.3">
      <c r="A83" s="13">
        <v>35</v>
      </c>
      <c r="B83" s="11" t="s">
        <v>102</v>
      </c>
      <c r="C83" s="12">
        <v>6329000</v>
      </c>
      <c r="D83" s="12">
        <v>6329000</v>
      </c>
      <c r="E83" s="12">
        <v>3924620</v>
      </c>
      <c r="F83" s="20">
        <f t="shared" si="2"/>
        <v>62.01011218201927</v>
      </c>
    </row>
    <row r="84" spans="1:6" ht="39.6" x14ac:dyDescent="0.3">
      <c r="A84" s="13">
        <v>36</v>
      </c>
      <c r="B84" s="11" t="s">
        <v>45</v>
      </c>
      <c r="C84" s="12">
        <v>0</v>
      </c>
      <c r="D84" s="12">
        <v>0</v>
      </c>
      <c r="E84" s="12">
        <v>138650</v>
      </c>
      <c r="F84" s="20">
        <v>0</v>
      </c>
    </row>
    <row r="85" spans="1:6" ht="26.4" x14ac:dyDescent="0.3">
      <c r="A85" s="13">
        <v>37</v>
      </c>
      <c r="B85" s="11" t="s">
        <v>46</v>
      </c>
      <c r="C85" s="12">
        <v>0</v>
      </c>
      <c r="D85" s="12">
        <v>0</v>
      </c>
      <c r="E85" s="12">
        <v>164970</v>
      </c>
      <c r="F85" s="20">
        <v>0</v>
      </c>
    </row>
    <row r="86" spans="1:6" ht="26.4" x14ac:dyDescent="0.3">
      <c r="A86" s="13">
        <v>38</v>
      </c>
      <c r="B86" s="11" t="s">
        <v>47</v>
      </c>
      <c r="C86" s="12">
        <v>0</v>
      </c>
      <c r="D86" s="12">
        <v>0</v>
      </c>
      <c r="E86" s="12">
        <v>3621000</v>
      </c>
      <c r="F86" s="20">
        <v>0</v>
      </c>
    </row>
    <row r="87" spans="1:6" x14ac:dyDescent="0.3">
      <c r="A87" s="24">
        <v>39</v>
      </c>
      <c r="B87" s="25" t="s">
        <v>103</v>
      </c>
      <c r="C87" s="26">
        <f>SUM(C83:C86)</f>
        <v>6329000</v>
      </c>
      <c r="D87" s="26">
        <v>6329000</v>
      </c>
      <c r="E87" s="26">
        <v>3924620</v>
      </c>
      <c r="F87" s="48">
        <f>E87/C87*100</f>
        <v>62.01011218201927</v>
      </c>
    </row>
    <row r="88" spans="1:6" ht="39.6" x14ac:dyDescent="0.3">
      <c r="A88" s="13">
        <v>40</v>
      </c>
      <c r="B88" s="11" t="s">
        <v>48</v>
      </c>
      <c r="C88" s="12">
        <v>0</v>
      </c>
      <c r="D88" s="12">
        <v>281169</v>
      </c>
      <c r="E88" s="12">
        <v>281169</v>
      </c>
      <c r="F88" s="20">
        <v>0</v>
      </c>
    </row>
    <row r="89" spans="1:6" x14ac:dyDescent="0.3">
      <c r="A89" s="13">
        <v>41</v>
      </c>
      <c r="B89" s="11" t="s">
        <v>104</v>
      </c>
      <c r="C89" s="12">
        <v>0</v>
      </c>
      <c r="D89" s="12">
        <v>281169</v>
      </c>
      <c r="E89" s="12">
        <v>281169</v>
      </c>
      <c r="F89" s="20">
        <v>0</v>
      </c>
    </row>
    <row r="90" spans="1:6" ht="26.4" x14ac:dyDescent="0.3">
      <c r="A90" s="13">
        <v>42</v>
      </c>
      <c r="B90" s="11" t="s">
        <v>105</v>
      </c>
      <c r="C90" s="12">
        <v>5000000</v>
      </c>
      <c r="D90" s="12">
        <v>7406862</v>
      </c>
      <c r="E90" s="12">
        <v>7406862</v>
      </c>
      <c r="F90" s="20">
        <f>E90/C90*100</f>
        <v>148.13723999999999</v>
      </c>
    </row>
    <row r="91" spans="1:6" ht="26.4" x14ac:dyDescent="0.3">
      <c r="A91" s="13">
        <v>43</v>
      </c>
      <c r="B91" s="11" t="s">
        <v>49</v>
      </c>
      <c r="C91" s="12">
        <v>0</v>
      </c>
      <c r="D91" s="12">
        <v>0</v>
      </c>
      <c r="E91" s="12">
        <v>3517762</v>
      </c>
      <c r="F91" s="20">
        <v>0</v>
      </c>
    </row>
    <row r="92" spans="1:6" x14ac:dyDescent="0.3">
      <c r="A92" s="13">
        <v>44</v>
      </c>
      <c r="B92" s="11" t="s">
        <v>50</v>
      </c>
      <c r="C92" s="12">
        <v>0</v>
      </c>
      <c r="D92" s="12">
        <v>0</v>
      </c>
      <c r="E92" s="12">
        <v>150000</v>
      </c>
      <c r="F92" s="20">
        <v>0</v>
      </c>
    </row>
    <row r="93" spans="1:6" ht="39.6" x14ac:dyDescent="0.3">
      <c r="A93" s="13">
        <v>45</v>
      </c>
      <c r="B93" s="11" t="s">
        <v>51</v>
      </c>
      <c r="C93" s="12">
        <v>0</v>
      </c>
      <c r="D93" s="12">
        <v>0</v>
      </c>
      <c r="E93" s="12">
        <v>3739100</v>
      </c>
      <c r="F93" s="20">
        <v>0</v>
      </c>
    </row>
    <row r="94" spans="1:6" ht="26.4" x14ac:dyDescent="0.3">
      <c r="A94" s="24">
        <v>46</v>
      </c>
      <c r="B94" s="25" t="s">
        <v>52</v>
      </c>
      <c r="C94" s="27">
        <f>SUM(C88:C93)</f>
        <v>5000000</v>
      </c>
      <c r="D94" s="27">
        <f>SUM(D89+D90)</f>
        <v>7688031</v>
      </c>
      <c r="E94" s="27">
        <f>SUM(E88)+E90</f>
        <v>7688031</v>
      </c>
      <c r="F94" s="48">
        <f t="shared" ref="F94:F107" si="3">E94/C94*100</f>
        <v>153.76061999999999</v>
      </c>
    </row>
    <row r="95" spans="1:6" ht="26.4" x14ac:dyDescent="0.3">
      <c r="A95" s="13">
        <v>47</v>
      </c>
      <c r="B95" s="11" t="s">
        <v>53</v>
      </c>
      <c r="C95" s="12">
        <v>2000000</v>
      </c>
      <c r="D95" s="12">
        <v>3278646</v>
      </c>
      <c r="E95" s="12">
        <v>3278646</v>
      </c>
      <c r="F95" s="20">
        <f t="shared" si="3"/>
        <v>163.9323</v>
      </c>
    </row>
    <row r="96" spans="1:6" ht="26.4" x14ac:dyDescent="0.3">
      <c r="A96" s="13">
        <v>48</v>
      </c>
      <c r="B96" s="11" t="s">
        <v>54</v>
      </c>
      <c r="C96" s="12">
        <v>2881890</v>
      </c>
      <c r="D96" s="12">
        <v>2881890</v>
      </c>
      <c r="E96" s="12">
        <v>2623913</v>
      </c>
      <c r="F96" s="20">
        <f t="shared" si="3"/>
        <v>91.048339804780881</v>
      </c>
    </row>
    <row r="97" spans="1:6" ht="39.6" x14ac:dyDescent="0.3">
      <c r="A97" s="13">
        <v>49</v>
      </c>
      <c r="B97" s="11" t="s">
        <v>55</v>
      </c>
      <c r="C97" s="12">
        <v>1318110</v>
      </c>
      <c r="D97" s="12">
        <v>1505940</v>
      </c>
      <c r="E97" s="12">
        <v>1505940</v>
      </c>
      <c r="F97" s="20">
        <f t="shared" si="3"/>
        <v>114.24994879031341</v>
      </c>
    </row>
    <row r="98" spans="1:6" x14ac:dyDescent="0.3">
      <c r="A98" s="21">
        <v>50</v>
      </c>
      <c r="B98" s="22" t="s">
        <v>106</v>
      </c>
      <c r="C98" s="23">
        <v>6200000</v>
      </c>
      <c r="D98" s="23">
        <f>SUM(D95:D97)</f>
        <v>7666476</v>
      </c>
      <c r="E98" s="23">
        <v>7408499</v>
      </c>
      <c r="F98" s="48">
        <f t="shared" si="3"/>
        <v>119.49191935483871</v>
      </c>
    </row>
    <row r="99" spans="1:6" x14ac:dyDescent="0.3">
      <c r="A99" s="13">
        <v>51</v>
      </c>
      <c r="B99" s="11" t="s">
        <v>56</v>
      </c>
      <c r="C99" s="12">
        <v>72277114</v>
      </c>
      <c r="D99" s="12">
        <v>17816193</v>
      </c>
      <c r="E99" s="12">
        <v>4900085</v>
      </c>
      <c r="F99" s="20">
        <f t="shared" si="3"/>
        <v>6.7795803246930975</v>
      </c>
    </row>
    <row r="100" spans="1:6" ht="39.6" x14ac:dyDescent="0.3">
      <c r="A100" s="13">
        <v>52</v>
      </c>
      <c r="B100" s="11" t="s">
        <v>57</v>
      </c>
      <c r="C100" s="12">
        <v>19514821</v>
      </c>
      <c r="D100" s="12">
        <v>19514821</v>
      </c>
      <c r="E100" s="12">
        <v>229408</v>
      </c>
      <c r="F100" s="20">
        <f t="shared" si="3"/>
        <v>1.1755577978399083</v>
      </c>
    </row>
    <row r="101" spans="1:6" x14ac:dyDescent="0.3">
      <c r="A101" s="21">
        <v>53</v>
      </c>
      <c r="B101" s="22" t="s">
        <v>107</v>
      </c>
      <c r="C101" s="23">
        <v>91791935</v>
      </c>
      <c r="D101" s="23">
        <f>SUM(D99:D100)</f>
        <v>37331014</v>
      </c>
      <c r="E101" s="23">
        <v>5129493</v>
      </c>
      <c r="F101" s="48">
        <f t="shared" si="3"/>
        <v>5.5881739501406091</v>
      </c>
    </row>
    <row r="102" spans="1:6" x14ac:dyDescent="0.3">
      <c r="A102" s="24">
        <v>54</v>
      </c>
      <c r="B102" s="25" t="s">
        <v>108</v>
      </c>
      <c r="C102" s="26">
        <f>SUM(C57+C58+C82+C87+C94+C98+C101)</f>
        <v>206266551</v>
      </c>
      <c r="D102" s="26">
        <f>SUM(D57+D58+D82+D87+D94+D98+D101)</f>
        <v>230431083</v>
      </c>
      <c r="E102" s="26">
        <f>SUM(E57+E58+E82+E87+E94+E98+E101)</f>
        <v>161113199</v>
      </c>
      <c r="F102" s="48">
        <f t="shared" si="3"/>
        <v>78.109222372172198</v>
      </c>
    </row>
    <row r="103" spans="1:6" ht="39.6" x14ac:dyDescent="0.3">
      <c r="A103" s="13">
        <v>55</v>
      </c>
      <c r="B103" s="11" t="s">
        <v>58</v>
      </c>
      <c r="C103" s="12">
        <v>7316467</v>
      </c>
      <c r="D103" s="12">
        <v>7316467</v>
      </c>
      <c r="E103" s="12">
        <v>7316467</v>
      </c>
      <c r="F103" s="20">
        <f t="shared" si="3"/>
        <v>100</v>
      </c>
    </row>
    <row r="104" spans="1:6" x14ac:dyDescent="0.3">
      <c r="A104" s="13">
        <v>56</v>
      </c>
      <c r="B104" s="11" t="s">
        <v>59</v>
      </c>
      <c r="C104" s="12">
        <v>1740000</v>
      </c>
      <c r="D104" s="12">
        <v>0</v>
      </c>
      <c r="E104" s="12">
        <v>0</v>
      </c>
      <c r="F104" s="20">
        <f t="shared" si="3"/>
        <v>0</v>
      </c>
    </row>
    <row r="105" spans="1:6" ht="26.4" x14ac:dyDescent="0.3">
      <c r="A105" s="13">
        <v>57</v>
      </c>
      <c r="B105" s="11" t="s">
        <v>109</v>
      </c>
      <c r="C105" s="12">
        <v>62789867</v>
      </c>
      <c r="D105" s="12">
        <v>61379627</v>
      </c>
      <c r="E105" s="12">
        <f>SUM(E103:E104)</f>
        <v>7316467</v>
      </c>
      <c r="F105" s="20">
        <f t="shared" si="3"/>
        <v>11.652305299515923</v>
      </c>
    </row>
    <row r="106" spans="1:6" x14ac:dyDescent="0.3">
      <c r="A106" s="24">
        <v>58</v>
      </c>
      <c r="B106" s="25" t="s">
        <v>110</v>
      </c>
      <c r="C106" s="26">
        <v>62789867</v>
      </c>
      <c r="D106" s="26">
        <v>61379627</v>
      </c>
      <c r="E106" s="26">
        <f>SUM(E105)</f>
        <v>7316467</v>
      </c>
      <c r="F106" s="48">
        <f t="shared" si="3"/>
        <v>11.652305299515923</v>
      </c>
    </row>
    <row r="107" spans="1:6" ht="16.2" thickBot="1" x14ac:dyDescent="0.35">
      <c r="A107" s="28">
        <v>59</v>
      </c>
      <c r="B107" s="29" t="s">
        <v>60</v>
      </c>
      <c r="C107" s="30">
        <f>C102+C106</f>
        <v>269056418</v>
      </c>
      <c r="D107" s="30">
        <f>D102+D106</f>
        <v>291810710</v>
      </c>
      <c r="E107" s="30">
        <f>SUM(E102+E106)</f>
        <v>168429666</v>
      </c>
      <c r="F107" s="49">
        <f t="shared" si="3"/>
        <v>62.600129464296963</v>
      </c>
    </row>
    <row r="109" spans="1:6" x14ac:dyDescent="0.3">
      <c r="E109" s="35"/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2020-06-02T08:10:43Z</cp:lastPrinted>
  <dcterms:created xsi:type="dcterms:W3CDTF">2020-05-04T14:57:37Z</dcterms:created>
  <dcterms:modified xsi:type="dcterms:W3CDTF">2020-06-23T14:16:36Z</dcterms:modified>
</cp:coreProperties>
</file>