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1.2.sz.mell  " sheetId="1" r:id="rId1"/>
  </sheets>
  <calcPr calcId="145621"/>
</workbook>
</file>

<file path=xl/calcChain.xml><?xml version="1.0" encoding="utf-8"?>
<calcChain xmlns="http://schemas.openxmlformats.org/spreadsheetml/2006/main">
  <c r="E22" i="1" l="1"/>
  <c r="C19" i="1"/>
  <c r="C14" i="1"/>
  <c r="C22" i="1" s="1"/>
  <c r="E13" i="1"/>
  <c r="E23" i="1" s="1"/>
  <c r="C13" i="1"/>
  <c r="E25" i="1" s="1"/>
  <c r="C23" i="1" l="1"/>
  <c r="C24" i="1"/>
  <c r="C25" i="1"/>
  <c r="E24" i="1"/>
</calcChain>
</file>

<file path=xl/sharedStrings.xml><?xml version="1.0" encoding="utf-8"?>
<sst xmlns="http://schemas.openxmlformats.org/spreadsheetml/2006/main" count="58" uniqueCount="53">
  <si>
    <t>I. Működési célú bevételek és kiadások mérlege
(Önkormányzati szinten)</t>
  </si>
  <si>
    <t xml:space="preserve">1.2. melléklet a 2/2018. (II19.) önkormányzati rendelethez    </t>
  </si>
  <si>
    <t xml:space="preserve"> Ezer forintban !</t>
  </si>
  <si>
    <t>Sor-
szám</t>
  </si>
  <si>
    <t>Bevételek</t>
  </si>
  <si>
    <t>Kiadások</t>
  </si>
  <si>
    <t>Megnevezés</t>
  </si>
  <si>
    <t>2018. évi előirányzat</t>
  </si>
  <si>
    <t>3.</t>
  </si>
  <si>
    <t>4.</t>
  </si>
  <si>
    <t>5.</t>
  </si>
  <si>
    <t>1.</t>
  </si>
  <si>
    <t>Működési célú támogatások államháztartáson belülről (B1)</t>
  </si>
  <si>
    <t>Személyi juttatások</t>
  </si>
  <si>
    <t>2.</t>
  </si>
  <si>
    <t>Közhatalmi bevételek (B3)</t>
  </si>
  <si>
    <t>Munkaadókat terhelő járulékok és szociális hozzájárulási adó</t>
  </si>
  <si>
    <t>Működési bevételek (B4) (tulajdonosi bevételek nélkül)</t>
  </si>
  <si>
    <t xml:space="preserve">Dologi kiadások </t>
  </si>
  <si>
    <t>Ellátottak pénzbeli juttatásai</t>
  </si>
  <si>
    <t>Egyéb működési célú kiadások</t>
  </si>
  <si>
    <t>6.</t>
  </si>
  <si>
    <t>Tartalékok</t>
  </si>
  <si>
    <t>7.</t>
  </si>
  <si>
    <t>13.</t>
  </si>
  <si>
    <t xml:space="preserve">Költségvetési bevételek összesen </t>
  </si>
  <si>
    <t>Költségvetési kiadások összesen (1.+...+12.)</t>
  </si>
  <si>
    <t>14.</t>
  </si>
  <si>
    <t>Finanszírozási bevételek</t>
  </si>
  <si>
    <t xml:space="preserve">Hitel-kölcsöntörlesztés ÁH-n kívülre </t>
  </si>
  <si>
    <t>15.</t>
  </si>
  <si>
    <t>Előző évi pénzmaradvány igénybevétel</t>
  </si>
  <si>
    <t>Belföldi értékpapírok kiadásai</t>
  </si>
  <si>
    <t>16.</t>
  </si>
  <si>
    <t>Államháztartáson belüli megelőlegezések visszafizetése</t>
  </si>
  <si>
    <t>17.</t>
  </si>
  <si>
    <t>Központi, irányítószervi támogatás folyósítása</t>
  </si>
  <si>
    <t>18.</t>
  </si>
  <si>
    <t>19.</t>
  </si>
  <si>
    <t>20.</t>
  </si>
  <si>
    <t>21.</t>
  </si>
  <si>
    <t>22.</t>
  </si>
  <si>
    <t xml:space="preserve">Működési célú finanszírozási bevételek összesen </t>
  </si>
  <si>
    <t>Működési célú finanszírozási kiadások összesen</t>
  </si>
  <si>
    <t>23.</t>
  </si>
  <si>
    <t>BEVÉTEL ÖSSZESEN</t>
  </si>
  <si>
    <t>KIADÁSOK ÖSSZESEN</t>
  </si>
  <si>
    <t>24.</t>
  </si>
  <si>
    <t>Költségvetési hiány:</t>
  </si>
  <si>
    <t>Költségvetési többlet:</t>
  </si>
  <si>
    <t>25.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</si>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</sst>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37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14"/>
      <color indexed="10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sz val="12"/>
      <name val="Times New Roman CE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27" applyNumberFormat="0" applyAlignment="0" applyProtection="0"/>
    <xf numFmtId="0" fontId="19" fillId="21" borderId="28" applyNumberFormat="0" applyAlignment="0" applyProtection="0"/>
    <xf numFmtId="0" fontId="20" fillId="0" borderId="0" applyNumberForma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4" borderId="0" applyNumberFormat="0" applyBorder="0" applyAlignment="0" applyProtection="0"/>
    <xf numFmtId="0" fontId="23" fillId="0" borderId="29" applyNumberFormat="0" applyFill="0" applyAlignment="0" applyProtection="0"/>
    <xf numFmtId="0" fontId="24" fillId="0" borderId="30" applyNumberFormat="0" applyFill="0" applyAlignment="0" applyProtection="0"/>
    <xf numFmtId="0" fontId="25" fillId="0" borderId="31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7" borderId="27" applyNumberFormat="0" applyAlignment="0" applyProtection="0"/>
    <xf numFmtId="0" fontId="28" fillId="0" borderId="32" applyNumberFormat="0" applyFill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22" borderId="0" applyNumberFormat="0" applyBorder="0" applyAlignment="0" applyProtection="0"/>
    <xf numFmtId="0" fontId="21" fillId="0" borderId="0"/>
    <xf numFmtId="0" fontId="1" fillId="0" borderId="0"/>
    <xf numFmtId="0" fontId="31" fillId="0" borderId="0"/>
    <xf numFmtId="0" fontId="15" fillId="23" borderId="33" applyNumberFormat="0" applyFont="0" applyAlignment="0" applyProtection="0"/>
    <xf numFmtId="0" fontId="33" fillId="20" borderId="34" applyNumberFormat="0" applyAlignment="0" applyProtection="0"/>
    <xf numFmtId="0" fontId="34" fillId="0" borderId="0" applyNumberFormat="0" applyFill="0" applyBorder="0" applyAlignment="0" applyProtection="0"/>
    <xf numFmtId="0" fontId="35" fillId="0" borderId="35" applyNumberFormat="0" applyFill="0" applyAlignment="0" applyProtection="0"/>
    <xf numFmtId="0" fontId="36" fillId="0" borderId="0" applyNumberFormat="0" applyFill="0" applyBorder="0" applyAlignment="0" applyProtection="0"/>
  </cellStyleXfs>
  <cellXfs count="56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6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164" fontId="9" fillId="0" borderId="8" xfId="0" applyNumberFormat="1" applyFont="1" applyFill="1" applyBorder="1" applyAlignment="1" applyProtection="1">
      <alignment horizontal="left" vertical="center" wrapText="1" indent="1"/>
    </xf>
    <xf numFmtId="164" fontId="9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0" xfId="0" applyNumberFormat="1" applyFont="1" applyFill="1" applyBorder="1" applyAlignment="1" applyProtection="1">
      <alignment horizontal="left" vertical="center" wrapText="1" indent="1"/>
    </xf>
    <xf numFmtId="164" fontId="10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ill="1" applyBorder="1" applyAlignment="1" applyProtection="1">
      <alignment horizontal="left" vertical="center" wrapText="1" indent="1"/>
    </xf>
    <xf numFmtId="164" fontId="9" fillId="0" borderId="13" xfId="0" applyNumberFormat="1" applyFont="1" applyFill="1" applyBorder="1" applyAlignment="1" applyProtection="1">
      <alignment horizontal="left" vertical="center" wrapText="1" indent="1"/>
    </xf>
    <xf numFmtId="164" fontId="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0" applyNumberFormat="1" applyFont="1" applyFill="1" applyBorder="1" applyAlignment="1" applyProtection="1">
      <alignment horizontal="left" vertical="center" wrapText="1" indent="1"/>
    </xf>
    <xf numFmtId="164" fontId="10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3" xfId="0" applyNumberFormat="1" applyFill="1" applyBorder="1" applyAlignment="1" applyProtection="1">
      <alignment horizontal="center" vertical="center" wrapText="1"/>
    </xf>
    <xf numFmtId="164" fontId="0" fillId="0" borderId="14" xfId="0" applyNumberFormat="1" applyFill="1" applyBorder="1" applyAlignment="1" applyProtection="1">
      <alignment vertical="center" wrapText="1"/>
    </xf>
    <xf numFmtId="164" fontId="9" fillId="0" borderId="16" xfId="0" applyNumberFormat="1" applyFont="1" applyFill="1" applyBorder="1" applyAlignment="1" applyProtection="1">
      <alignment horizontal="left" vertical="center" wrapText="1" indent="1"/>
    </xf>
    <xf numFmtId="164" fontId="1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6" xfId="0" applyNumberFormat="1" applyFont="1" applyFill="1" applyBorder="1" applyAlignment="1" applyProtection="1">
      <alignment horizontal="left" vertical="center" wrapText="1" indent="1"/>
    </xf>
    <xf numFmtId="164" fontId="8" fillId="0" borderId="2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right" vertical="center" wrapText="1" indent="1"/>
    </xf>
    <xf numFmtId="164" fontId="7" fillId="0" borderId="4" xfId="0" applyNumberFormat="1" applyFont="1" applyFill="1" applyBorder="1" applyAlignment="1" applyProtection="1">
      <alignment horizontal="right" vertical="center" wrapText="1" indent="1"/>
    </xf>
    <xf numFmtId="164" fontId="1" fillId="0" borderId="18" xfId="0" applyNumberFormat="1" applyFont="1" applyFill="1" applyBorder="1" applyAlignment="1" applyProtection="1">
      <alignment horizontal="left" vertical="center" wrapText="1" indent="1"/>
    </xf>
    <xf numFmtId="164" fontId="12" fillId="0" borderId="19" xfId="0" applyNumberFormat="1" applyFont="1" applyFill="1" applyBorder="1" applyAlignment="1" applyProtection="1">
      <alignment horizontal="left" vertical="center" wrapText="1" indent="1"/>
    </xf>
    <xf numFmtId="164" fontId="13" fillId="0" borderId="20" xfId="0" applyNumberFormat="1" applyFont="1" applyFill="1" applyBorder="1" applyAlignment="1" applyProtection="1">
      <alignment horizontal="right" vertical="center" wrapText="1" indent="1"/>
    </xf>
    <xf numFmtId="164" fontId="12" fillId="0" borderId="13" xfId="0" applyNumberFormat="1" applyFont="1" applyFill="1" applyBorder="1" applyAlignment="1" applyProtection="1">
      <alignment horizontal="left" vertical="center" wrapText="1" indent="1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22" xfId="0" applyNumberFormat="1" applyFont="1" applyFill="1" applyBorder="1" applyAlignment="1" applyProtection="1">
      <alignment horizontal="left" vertical="center" wrapText="1" indent="1"/>
    </xf>
    <xf numFmtId="164" fontId="10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3" xfId="0" applyNumberFormat="1" applyFont="1" applyFill="1" applyBorder="1" applyAlignment="1" applyProtection="1">
      <alignment horizontal="right" vertical="center" wrapText="1" indent="1"/>
    </xf>
    <xf numFmtId="164" fontId="1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4" xfId="0" applyNumberFormat="1" applyFont="1" applyFill="1" applyBorder="1" applyAlignment="1" applyProtection="1">
      <alignment horizontal="left" vertical="center" wrapText="1" indent="1"/>
    </xf>
    <xf numFmtId="164" fontId="9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4" xfId="0" applyNumberFormat="1" applyFont="1" applyFill="1" applyBorder="1" applyAlignment="1" applyProtection="1">
      <alignment horizontal="right" vertical="center" wrapText="1" indent="1"/>
    </xf>
    <xf numFmtId="164" fontId="11" fillId="0" borderId="2" xfId="0" applyNumberFormat="1" applyFont="1" applyFill="1" applyBorder="1" applyAlignment="1" applyProtection="1">
      <alignment horizontal="left" vertical="center" wrapText="1" indent="1"/>
    </xf>
    <xf numFmtId="164" fontId="11" fillId="0" borderId="25" xfId="0" applyNumberFormat="1" applyFont="1" applyFill="1" applyBorder="1" applyAlignment="1" applyProtection="1">
      <alignment horizontal="right" vertical="center" wrapText="1" indent="1"/>
    </xf>
    <xf numFmtId="164" fontId="14" fillId="0" borderId="26" xfId="0" applyNumberFormat="1" applyFont="1" applyFill="1" applyBorder="1" applyAlignment="1" applyProtection="1">
      <alignment horizontal="center" vertical="center" wrapText="1"/>
    </xf>
  </cellXfs>
  <cellStyles count="4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Ezres 2" xfId="29"/>
    <cellStyle name="Ezres 3" xfId="30"/>
    <cellStyle name="Good" xfId="31"/>
    <cellStyle name="Heading 1" xfId="32"/>
    <cellStyle name="Heading 2" xfId="33"/>
    <cellStyle name="Heading 3" xfId="34"/>
    <cellStyle name="Heading 4" xfId="35"/>
    <cellStyle name="Hiperhivatkozás" xfId="36"/>
    <cellStyle name="Input" xfId="37"/>
    <cellStyle name="Linked Cell" xfId="38"/>
    <cellStyle name="Már látott hiperhivatkozás" xfId="39"/>
    <cellStyle name="Neutral" xfId="40"/>
    <cellStyle name="Normál" xfId="0" builtinId="0"/>
    <cellStyle name="Normál 2" xfId="41"/>
    <cellStyle name="Normál 3" xfId="42"/>
    <cellStyle name="Normál 4" xfId="43"/>
    <cellStyle name="Note" xfId="44"/>
    <cellStyle name="Output" xfId="45"/>
    <cellStyle name="Title" xfId="46"/>
    <cellStyle name="Total" xfId="47"/>
    <cellStyle name="Warning Text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6"/>
  <sheetViews>
    <sheetView tabSelected="1" zoomScaleNormal="100" zoomScaleSheetLayoutView="100" workbookViewId="0">
      <selection activeCell="F1" sqref="F1:F25"/>
    </sheetView>
  </sheetViews>
  <sheetFormatPr defaultRowHeight="12.75" x14ac:dyDescent="0.2"/>
  <cols>
    <col min="1" max="1" width="6.83203125" style="1" customWidth="1"/>
    <col min="2" max="2" width="55.1640625" style="5" customWidth="1"/>
    <col min="3" max="3" width="16.33203125" style="1" customWidth="1"/>
    <col min="4" max="4" width="55.1640625" style="1" customWidth="1"/>
    <col min="5" max="5" width="16.33203125" style="1" customWidth="1"/>
    <col min="6" max="6" width="4.83203125" style="1" customWidth="1"/>
    <col min="7" max="16384" width="9.33203125" style="1"/>
  </cols>
  <sheetData>
    <row r="1" spans="1:6" ht="39.75" customHeight="1" x14ac:dyDescent="0.2">
      <c r="B1" s="2" t="s">
        <v>0</v>
      </c>
      <c r="C1" s="3"/>
      <c r="D1" s="3"/>
      <c r="E1" s="3"/>
      <c r="F1" s="4" t="s">
        <v>1</v>
      </c>
    </row>
    <row r="2" spans="1:6" ht="14.25" thickBot="1" x14ac:dyDescent="0.25">
      <c r="E2" s="6" t="s">
        <v>2</v>
      </c>
      <c r="F2" s="4"/>
    </row>
    <row r="3" spans="1:6" ht="18" customHeight="1" thickBot="1" x14ac:dyDescent="0.25">
      <c r="A3" s="7" t="s">
        <v>3</v>
      </c>
      <c r="B3" s="8" t="s">
        <v>4</v>
      </c>
      <c r="C3" s="9"/>
      <c r="D3" s="8" t="s">
        <v>5</v>
      </c>
      <c r="E3" s="10"/>
      <c r="F3" s="4"/>
    </row>
    <row r="4" spans="1:6" s="15" customFormat="1" ht="35.25" customHeight="1" thickBot="1" x14ac:dyDescent="0.25">
      <c r="A4" s="11"/>
      <c r="B4" s="12" t="s">
        <v>6</v>
      </c>
      <c r="C4" s="13" t="s">
        <v>7</v>
      </c>
      <c r="D4" s="12" t="s">
        <v>6</v>
      </c>
      <c r="E4" s="14" t="s">
        <v>7</v>
      </c>
      <c r="F4" s="4"/>
    </row>
    <row r="5" spans="1:6" s="20" customFormat="1" ht="12" customHeight="1" thickBot="1" x14ac:dyDescent="0.25">
      <c r="A5" s="16">
        <v>1</v>
      </c>
      <c r="B5" s="17">
        <v>2</v>
      </c>
      <c r="C5" s="18" t="s">
        <v>8</v>
      </c>
      <c r="D5" s="17" t="s">
        <v>9</v>
      </c>
      <c r="E5" s="19" t="s">
        <v>10</v>
      </c>
      <c r="F5" s="4"/>
    </row>
    <row r="6" spans="1:6" ht="12.95" customHeight="1" x14ac:dyDescent="0.2">
      <c r="A6" s="21" t="s">
        <v>11</v>
      </c>
      <c r="B6" s="22" t="s">
        <v>12</v>
      </c>
      <c r="C6" s="23">
        <v>126041</v>
      </c>
      <c r="D6" s="24" t="s">
        <v>13</v>
      </c>
      <c r="E6" s="25">
        <v>87214</v>
      </c>
      <c r="F6" s="4"/>
    </row>
    <row r="7" spans="1:6" ht="12.95" customHeight="1" x14ac:dyDescent="0.2">
      <c r="A7" s="26" t="s">
        <v>14</v>
      </c>
      <c r="B7" s="27" t="s">
        <v>15</v>
      </c>
      <c r="C7" s="28">
        <v>44000</v>
      </c>
      <c r="D7" s="29" t="s">
        <v>16</v>
      </c>
      <c r="E7" s="30">
        <v>18876</v>
      </c>
      <c r="F7" s="4"/>
    </row>
    <row r="8" spans="1:6" ht="12.95" customHeight="1" x14ac:dyDescent="0.2">
      <c r="A8" s="26" t="s">
        <v>8</v>
      </c>
      <c r="B8" s="27" t="s">
        <v>17</v>
      </c>
      <c r="C8" s="28">
        <v>23297</v>
      </c>
      <c r="D8" s="29" t="s">
        <v>18</v>
      </c>
      <c r="E8" s="30">
        <v>85072</v>
      </c>
      <c r="F8" s="4"/>
    </row>
    <row r="9" spans="1:6" ht="12.95" customHeight="1" x14ac:dyDescent="0.2">
      <c r="A9" s="26" t="s">
        <v>9</v>
      </c>
      <c r="B9" s="31"/>
      <c r="C9" s="32"/>
      <c r="D9" s="29" t="s">
        <v>19</v>
      </c>
      <c r="E9" s="30">
        <v>2700</v>
      </c>
      <c r="F9" s="4"/>
    </row>
    <row r="10" spans="1:6" ht="12.95" customHeight="1" x14ac:dyDescent="0.2">
      <c r="A10" s="26" t="s">
        <v>10</v>
      </c>
      <c r="B10" s="31"/>
      <c r="C10" s="32"/>
      <c r="D10" s="29" t="s">
        <v>20</v>
      </c>
      <c r="E10" s="30">
        <v>19895</v>
      </c>
      <c r="F10" s="4"/>
    </row>
    <row r="11" spans="1:6" ht="12.95" customHeight="1" x14ac:dyDescent="0.2">
      <c r="A11" s="26" t="s">
        <v>21</v>
      </c>
      <c r="B11" s="27"/>
      <c r="C11" s="30"/>
      <c r="D11" s="29" t="s">
        <v>22</v>
      </c>
      <c r="E11" s="30">
        <v>8869</v>
      </c>
      <c r="F11" s="4"/>
    </row>
    <row r="12" spans="1:6" ht="12.95" customHeight="1" thickBot="1" x14ac:dyDescent="0.25">
      <c r="A12" s="26" t="s">
        <v>23</v>
      </c>
      <c r="B12" s="33"/>
      <c r="C12" s="34"/>
      <c r="D12" s="35"/>
      <c r="E12" s="30"/>
      <c r="F12" s="4"/>
    </row>
    <row r="13" spans="1:6" ht="15.95" customHeight="1" thickBot="1" x14ac:dyDescent="0.25">
      <c r="A13" s="36" t="s">
        <v>24</v>
      </c>
      <c r="B13" s="37" t="s">
        <v>25</v>
      </c>
      <c r="C13" s="38">
        <f>SUM(C6:C12)</f>
        <v>193338</v>
      </c>
      <c r="D13" s="37" t="s">
        <v>26</v>
      </c>
      <c r="E13" s="39">
        <f>SUM(E6:E12)</f>
        <v>222626</v>
      </c>
      <c r="F13" s="4"/>
    </row>
    <row r="14" spans="1:6" ht="12.95" customHeight="1" x14ac:dyDescent="0.2">
      <c r="A14" s="40" t="s">
        <v>27</v>
      </c>
      <c r="B14" s="41" t="s">
        <v>28</v>
      </c>
      <c r="C14" s="42">
        <f>+C15+C16+C17+C18</f>
        <v>33314</v>
      </c>
      <c r="D14" s="43" t="s">
        <v>29</v>
      </c>
      <c r="E14" s="44"/>
      <c r="F14" s="4"/>
    </row>
    <row r="15" spans="1:6" ht="12.95" customHeight="1" x14ac:dyDescent="0.2">
      <c r="A15" s="45" t="s">
        <v>30</v>
      </c>
      <c r="B15" s="43" t="s">
        <v>31</v>
      </c>
      <c r="C15" s="46">
        <v>33314</v>
      </c>
      <c r="D15" s="43" t="s">
        <v>32</v>
      </c>
      <c r="E15" s="47"/>
      <c r="F15" s="4"/>
    </row>
    <row r="16" spans="1:6" ht="12.95" customHeight="1" x14ac:dyDescent="0.2">
      <c r="A16" s="45" t="s">
        <v>33</v>
      </c>
      <c r="B16" s="43"/>
      <c r="C16" s="46"/>
      <c r="D16" s="43" t="s">
        <v>34</v>
      </c>
      <c r="E16" s="47">
        <v>4026</v>
      </c>
      <c r="F16" s="4"/>
    </row>
    <row r="17" spans="1:6" ht="12.95" customHeight="1" x14ac:dyDescent="0.2">
      <c r="A17" s="45" t="s">
        <v>35</v>
      </c>
      <c r="B17" s="43"/>
      <c r="C17" s="46"/>
      <c r="D17" s="43" t="s">
        <v>36</v>
      </c>
      <c r="E17" s="47"/>
      <c r="F17" s="4"/>
    </row>
    <row r="18" spans="1:6" ht="12.95" customHeight="1" x14ac:dyDescent="0.2">
      <c r="A18" s="45" t="s">
        <v>37</v>
      </c>
      <c r="B18" s="43"/>
      <c r="C18" s="46"/>
      <c r="D18" s="41"/>
      <c r="E18" s="47"/>
      <c r="F18" s="4"/>
    </row>
    <row r="19" spans="1:6" ht="12.95" customHeight="1" x14ac:dyDescent="0.2">
      <c r="A19" s="45" t="s">
        <v>38</v>
      </c>
      <c r="B19" s="43"/>
      <c r="C19" s="48">
        <f>+C20+C21</f>
        <v>0</v>
      </c>
      <c r="D19" s="43"/>
      <c r="E19" s="47"/>
      <c r="F19" s="4"/>
    </row>
    <row r="20" spans="1:6" ht="12.95" customHeight="1" x14ac:dyDescent="0.2">
      <c r="A20" s="40" t="s">
        <v>39</v>
      </c>
      <c r="B20" s="41"/>
      <c r="C20" s="49"/>
      <c r="D20" s="50"/>
      <c r="E20" s="44"/>
      <c r="F20" s="4"/>
    </row>
    <row r="21" spans="1:6" ht="12.95" customHeight="1" thickBot="1" x14ac:dyDescent="0.25">
      <c r="A21" s="45" t="s">
        <v>40</v>
      </c>
      <c r="B21" s="43"/>
      <c r="C21" s="46"/>
      <c r="D21" s="51"/>
      <c r="E21" s="47"/>
      <c r="F21" s="4"/>
    </row>
    <row r="22" spans="1:6" ht="15.95" customHeight="1" thickBot="1" x14ac:dyDescent="0.25">
      <c r="A22" s="36" t="s">
        <v>41</v>
      </c>
      <c r="B22" s="37" t="s">
        <v>42</v>
      </c>
      <c r="C22" s="38">
        <f>C14</f>
        <v>33314</v>
      </c>
      <c r="D22" s="37" t="s">
        <v>43</v>
      </c>
      <c r="E22" s="52">
        <f>SUM(E14:E21)</f>
        <v>4026</v>
      </c>
      <c r="F22" s="4"/>
    </row>
    <row r="23" spans="1:6" ht="13.5" thickBot="1" x14ac:dyDescent="0.25">
      <c r="A23" s="36" t="s">
        <v>44</v>
      </c>
      <c r="B23" s="53" t="s">
        <v>45</v>
      </c>
      <c r="C23" s="54">
        <f>+C13+C22</f>
        <v>226652</v>
      </c>
      <c r="D23" s="53" t="s">
        <v>46</v>
      </c>
      <c r="E23" s="54">
        <f>+E13+E22</f>
        <v>226652</v>
      </c>
      <c r="F23" s="4"/>
    </row>
    <row r="24" spans="1:6" ht="13.5" thickBot="1" x14ac:dyDescent="0.25">
      <c r="A24" s="36" t="s">
        <v>47</v>
      </c>
      <c r="B24" s="53" t="s">
        <v>48</v>
      </c>
      <c r="C24" s="54">
        <f>IF(C13-E13&lt;0,E13-C13,"-")</f>
        <v>29288</v>
      </c>
      <c r="D24" s="53" t="s">
        <v>49</v>
      </c>
      <c r="E24" s="54" t="str">
        <f>IF(C13-E13&gt;0,C13-E13,"-")</f>
        <v>-</v>
      </c>
      <c r="F24" s="4"/>
    </row>
    <row r="25" spans="1:6" ht="13.5" thickBot="1" x14ac:dyDescent="0.25">
      <c r="A25" s="36" t="s">
        <v>50</v>
      </c>
      <c r="B25" s="53" t="s">
        <v>51</v>
      </c>
      <c r="C25" s="54" t="str">
        <f>IF(C13+C14-E23&lt;0,E23-(C13+C14),"-")</f>
        <v>-</v>
      </c>
      <c r="D25" s="53" t="s">
        <v>52</v>
      </c>
      <c r="E25" s="54" t="str">
        <f>IF(C13+C14-E23&gt;0,C13+C14-E23,"-")</f>
        <v>-</v>
      </c>
      <c r="F25" s="4"/>
    </row>
    <row r="26" spans="1:6" ht="18.75" x14ac:dyDescent="0.2">
      <c r="B26" s="55"/>
      <c r="C26" s="55"/>
      <c r="D26" s="55"/>
    </row>
  </sheetData>
  <mergeCells count="3">
    <mergeCell ref="F1:F25"/>
    <mergeCell ref="A3:A4"/>
    <mergeCell ref="B26:D26"/>
  </mergeCells>
  <printOptions horizontalCentered="1"/>
  <pageMargins left="0.33" right="0.48" top="0.9055118110236221" bottom="0.5" header="0.6692913385826772" footer="0.28000000000000003"/>
  <pageSetup paperSize="9" orientation="landscape" r:id="rId1"/>
  <headerFooter alignWithMargins="0">
    <oddHeader xml:space="preserve">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1.2.sz.mell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IBI</dc:creator>
  <cp:lastModifiedBy>IBI</cp:lastModifiedBy>
  <dcterms:created xsi:type="dcterms:W3CDTF">2018-02-20T15:02:46Z</dcterms:created>
  <dcterms:modified xsi:type="dcterms:W3CDTF">2018-02-20T15:02:53Z</dcterms:modified>
</cp:coreProperties>
</file>