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 s="1"/>
  <c r="C38" i="1" s="1"/>
  <c r="C39" i="1"/>
  <c r="C31" i="1"/>
  <c r="C26" i="1"/>
  <c r="C23" i="1"/>
  <c r="C20" i="1"/>
  <c r="C14" i="1"/>
  <c r="C10" i="1"/>
  <c r="C8" i="1" s="1"/>
  <c r="C37" i="1" s="1"/>
  <c r="C42" i="1" l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<sst xmlns="http://schemas.openxmlformats.org/spreadsheetml/2006/main" count="112" uniqueCount="97">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</sst>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C60"/>
  <sheetViews>
    <sheetView tabSelected="1" view="pageLayout" topLeftCell="B1" zoomScaleNormal="115" workbookViewId="0">
      <selection activeCell="C2" sqref="C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2049828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335178+100612</f>
        <v>435790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2885193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40"/>
    </row>
    <row r="23" spans="1:3" s="37" customFormat="1" ht="12" customHeight="1" x14ac:dyDescent="0.2">
      <c r="A23" s="32" t="s">
        <v>43</v>
      </c>
      <c r="B23" s="33" t="s">
        <v>44</v>
      </c>
      <c r="C23" s="40">
        <f>2885193</f>
        <v>2885193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0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 x14ac:dyDescent="0.2">
      <c r="A27" s="44" t="s">
        <v>51</v>
      </c>
      <c r="B27" s="45" t="s">
        <v>52</v>
      </c>
      <c r="C27" s="46"/>
    </row>
    <row r="28" spans="1:3" s="37" customFormat="1" ht="12" customHeight="1" x14ac:dyDescent="0.2">
      <c r="A28" s="44" t="s">
        <v>53</v>
      </c>
      <c r="B28" s="45" t="s">
        <v>42</v>
      </c>
      <c r="C28" s="34"/>
    </row>
    <row r="29" spans="1:3" s="37" customFormat="1" ht="12" customHeight="1" x14ac:dyDescent="0.2">
      <c r="A29" s="44" t="s">
        <v>54</v>
      </c>
      <c r="B29" s="47" t="s">
        <v>55</v>
      </c>
      <c r="C29" s="34"/>
    </row>
    <row r="30" spans="1:3" s="37" customFormat="1" ht="12" customHeight="1" thickBot="1" x14ac:dyDescent="0.25">
      <c r="A30" s="32" t="s">
        <v>56</v>
      </c>
      <c r="B30" s="48" t="s">
        <v>57</v>
      </c>
      <c r="C30" s="49"/>
    </row>
    <row r="31" spans="1:3" s="37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 x14ac:dyDescent="0.2">
      <c r="A32" s="44" t="s">
        <v>60</v>
      </c>
      <c r="B32" s="45" t="s">
        <v>61</v>
      </c>
      <c r="C32" s="46"/>
    </row>
    <row r="33" spans="1:3" s="37" customFormat="1" ht="12" customHeight="1" x14ac:dyDescent="0.2">
      <c r="A33" s="44" t="s">
        <v>62</v>
      </c>
      <c r="B33" s="47" t="s">
        <v>63</v>
      </c>
      <c r="C33" s="50"/>
    </row>
    <row r="34" spans="1:3" s="37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1"/>
    </row>
    <row r="37" spans="1:3" s="28" customFormat="1" ht="12" customHeight="1" thickBot="1" x14ac:dyDescent="0.25">
      <c r="A37" s="19" t="s">
        <v>70</v>
      </c>
      <c r="B37" s="42" t="s">
        <v>71</v>
      </c>
      <c r="C37" s="52">
        <f>+C8+C20+C25+C26+C31+C35+C36</f>
        <v>4935021</v>
      </c>
    </row>
    <row r="38" spans="1:3" s="28" customFormat="1" ht="12" customHeight="1" thickBot="1" x14ac:dyDescent="0.25">
      <c r="A38" s="53" t="s">
        <v>72</v>
      </c>
      <c r="B38" s="42" t="s">
        <v>73</v>
      </c>
      <c r="C38" s="52">
        <f>+C39+C40+C41</f>
        <v>5381180</v>
      </c>
    </row>
    <row r="39" spans="1:3" s="28" customFormat="1" ht="12" customHeight="1" x14ac:dyDescent="0.2">
      <c r="A39" s="44" t="s">
        <v>74</v>
      </c>
      <c r="B39" s="45" t="s">
        <v>75</v>
      </c>
      <c r="C39" s="54">
        <f>829764+91982</f>
        <v>921746</v>
      </c>
    </row>
    <row r="40" spans="1:3" s="28" customFormat="1" ht="12" customHeight="1" x14ac:dyDescent="0.2">
      <c r="A40" s="44" t="s">
        <v>76</v>
      </c>
      <c r="B40" s="47" t="s">
        <v>77</v>
      </c>
      <c r="C40" s="50"/>
    </row>
    <row r="41" spans="1:3" s="37" customFormat="1" ht="12" customHeight="1" thickBot="1" x14ac:dyDescent="0.25">
      <c r="A41" s="32" t="s">
        <v>78</v>
      </c>
      <c r="B41" s="48" t="s">
        <v>79</v>
      </c>
      <c r="C41" s="55">
        <f>C58-5764785-91982</f>
        <v>4459434</v>
      </c>
    </row>
    <row r="42" spans="1:3" s="37" customFormat="1" ht="15" customHeight="1" thickBot="1" x14ac:dyDescent="0.25">
      <c r="A42" s="53" t="s">
        <v>80</v>
      </c>
      <c r="B42" s="56" t="s">
        <v>81</v>
      </c>
      <c r="C42" s="57">
        <f>+C37+C38</f>
        <v>10316201</v>
      </c>
    </row>
    <row r="43" spans="1:3" s="37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1" t="s">
        <v>13</v>
      </c>
      <c r="B46" s="42" t="s">
        <v>83</v>
      </c>
      <c r="C46" s="27">
        <f>SUM(C47:C51)</f>
        <v>10086201</v>
      </c>
    </row>
    <row r="47" spans="1:3" ht="12" customHeight="1" x14ac:dyDescent="0.2">
      <c r="A47" s="32" t="s">
        <v>15</v>
      </c>
      <c r="B47" s="39" t="s">
        <v>84</v>
      </c>
      <c r="C47" s="54">
        <f>935085+4069918+2081772+77916</f>
        <v>7164691</v>
      </c>
    </row>
    <row r="48" spans="1:3" ht="12" customHeight="1" x14ac:dyDescent="0.2">
      <c r="A48" s="32" t="s">
        <v>17</v>
      </c>
      <c r="B48" s="33" t="s">
        <v>85</v>
      </c>
      <c r="C48" s="67">
        <f>133681+815187+436333+15194</f>
        <v>1400395</v>
      </c>
    </row>
    <row r="49" spans="1:3" ht="12" customHeight="1" x14ac:dyDescent="0.2">
      <c r="A49" s="32" t="s">
        <v>19</v>
      </c>
      <c r="B49" s="33" t="s">
        <v>86</v>
      </c>
      <c r="C49" s="40">
        <f>150000+369027+635000+367088</f>
        <v>1521115</v>
      </c>
    </row>
    <row r="50" spans="1:3" ht="12" customHeight="1" x14ac:dyDescent="0.2">
      <c r="A50" s="32" t="s">
        <v>21</v>
      </c>
      <c r="B50" s="33" t="s">
        <v>87</v>
      </c>
      <c r="C50" s="40"/>
    </row>
    <row r="51" spans="1:3" ht="12" customHeight="1" thickBot="1" x14ac:dyDescent="0.25">
      <c r="A51" s="32" t="s">
        <v>23</v>
      </c>
      <c r="B51" s="33" t="s">
        <v>88</v>
      </c>
      <c r="C51" s="40"/>
    </row>
    <row r="52" spans="1:3" ht="12" customHeight="1" thickBot="1" x14ac:dyDescent="0.25">
      <c r="A52" s="41" t="s">
        <v>37</v>
      </c>
      <c r="B52" s="42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39" t="s">
        <v>90</v>
      </c>
      <c r="C53" s="46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40"/>
    </row>
    <row r="55" spans="1:3" ht="12" customHeight="1" x14ac:dyDescent="0.2">
      <c r="A55" s="32" t="s">
        <v>43</v>
      </c>
      <c r="B55" s="33" t="s">
        <v>92</v>
      </c>
      <c r="C55" s="40"/>
    </row>
    <row r="56" spans="1:3" ht="12" customHeight="1" thickBot="1" x14ac:dyDescent="0.25">
      <c r="A56" s="32" t="s">
        <v>45</v>
      </c>
      <c r="B56" s="33" t="s">
        <v>93</v>
      </c>
      <c r="C56" s="40"/>
    </row>
    <row r="57" spans="1:3" ht="15" customHeight="1" thickBot="1" x14ac:dyDescent="0.25">
      <c r="A57" s="41" t="s">
        <v>47</v>
      </c>
      <c r="B57" s="42" t="s">
        <v>94</v>
      </c>
      <c r="C57" s="43"/>
    </row>
    <row r="58" spans="1:3" ht="13.5" thickBot="1" x14ac:dyDescent="0.25">
      <c r="A58" s="41" t="s">
        <v>49</v>
      </c>
      <c r="B58" s="68" t="s">
        <v>95</v>
      </c>
      <c r="C58" s="69">
        <f>+C46+C52+C57</f>
        <v>10316201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13.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2019-04-30T10:18:54Z</dcterms:created>
  <dcterms:modified xsi:type="dcterms:W3CDTF">2019-04-30T10:18:54Z</dcterms:modified>
</cp:coreProperties>
</file>