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5" firstSheet="9" activeTab="14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14. stabilitás" sheetId="14" r:id="rId14"/>
    <sheet name="15. likv." sheetId="15" r:id="rId15"/>
    <sheet name="Munka1" sheetId="16" r:id="rId16"/>
  </sheets>
  <definedNames>
    <definedName name="Excel_BuiltIn__FilterDatabase_2">' 2a.Kisr.önk bevétel'!$C$3:$C$49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tám.fel.átad'!$A$3:$D$16</definedName>
    <definedName name="Excel_BuiltIn_Print_Area_18">"$#HIV!.$#HIV!$#HIV!:$#HIV!$#HIV!"</definedName>
    <definedName name="Excel_BuiltIn_Print_Area_20">#REF!</definedName>
    <definedName name="Excel_BuiltIn_Print_Area_4">'2b.kisr.önk kiadás'!$D$2:$D$42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bevétel'!$A$4:$IQ$4</definedName>
    <definedName name="Excel_BuiltIn_Print_Titles_23_1">#REF!</definedName>
    <definedName name="Excel_BuiltIn_Print_Titles_25">#REF!</definedName>
    <definedName name="Excel_BuiltIn_Print_Titles_3_1">' 2a.Kisr.önk bevétel'!$A$4:$IK$4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0">'1.KisrMérleg'!$A$1:$E$36</definedName>
    <definedName name="_xlnm.Print_Area" localSheetId="11">'12 .Kisr.egyéb műk tám.fel.átad'!$A$1:$F$26</definedName>
    <definedName name="_xlnm.Print_Area" localSheetId="13">'14. stabilitás'!$A$3:$F$25</definedName>
    <definedName name="_xlnm.Print_Area" localSheetId="14">'15. likv.'!$A$1:$O$35</definedName>
    <definedName name="_xlnm.Print_Area" localSheetId="4">'3b.kisrecse.személyi '!$A$1:$F$23</definedName>
    <definedName name="_xlnm.Print_Area" localSheetId="5">'3ckisr.dologi '!$A$1:$F$27</definedName>
    <definedName name="_xlnm.Print_Area" localSheetId="6">'4.Kisr Feladatok'!$A$1:$I$61</definedName>
    <definedName name="_xlnm.Print_Area" localSheetId="7">'5. Kisr Támogatások'!$A$1:$E$40</definedName>
    <definedName name="_xlnm.Print_Area" localSheetId="8">'6.-7-kisr. beruh.-felú kiadás '!$A$1:$F$24</definedName>
    <definedName name="_xlnm.Print_Area" localSheetId="9">'8-9. melléklet'!$A$1:$J$31</definedName>
  </definedNames>
  <calcPr fullCalcOnLoad="1"/>
</workbook>
</file>

<file path=xl/sharedStrings.xml><?xml version="1.0" encoding="utf-8"?>
<sst xmlns="http://schemas.openxmlformats.org/spreadsheetml/2006/main" count="1040" uniqueCount="632">
  <si>
    <t>1. melléklet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</si>
  <si>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</si>
  <si>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</si>
  <si>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</si>
  <si>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</si>
  <si>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</si>
  <si>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</si>
  <si>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</si>
  <si>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</si>
  <si>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</si>
  <si>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</si>
  <si>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</si>
  <si>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</si>
  <si>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</si>
  <si>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</si>
  <si>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</si>
  <si>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</si>
  <si>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</si>
  <si>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</si>
  <si>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</si>
  <si>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</si>
  <si>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</si>
  <si>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</si>
  <si>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</si>
  <si>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</si>
  <si>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</si>
  <si>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</si>
  <si>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</si>
  <si>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</si>
  <si>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</si>
  <si>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</si>
  <si>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</si>
  <si>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</si>
  <si>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</si>
  <si>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</si>
  <si>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</si>
  <si>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</si>
  <si>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</si>
  <si>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</si>
  <si>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</si>
  <si>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</si>
  <si>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</si>
  <si>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</si>
  <si>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</si>
  <si>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</si>
  <si>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</si>
  <si>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</si>
  <si>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</si>
  <si>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</si>
  <si>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</si>
  <si>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</si>
  <si>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</si>
  <si>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</si>
  <si>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</si>
  <si>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</si>
  <si>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</si>
  <si>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</si>
  <si>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</si>
  <si>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</si>
  <si>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</si>
  <si>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</si>
  <si>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</si>
  <si>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</si>
  <si>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</si>
  <si>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</si>
  <si>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</si>
  <si>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</si>
  <si>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</si>
  <si>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</si>
  <si>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</si>
  <si>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</si>
  <si>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</si>
  <si>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</si>
  <si>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</si>
  <si>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</si>
  <si>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</si>
  <si>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</si>
  <si>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</si>
  <si>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</si>
  <si>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</si>
  <si>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</si>
  <si>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</si>
  <si>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</si>
  <si>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</si>
  <si>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</si>
  <si>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</si>
  <si>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</si>
  <si>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</si>
  <si>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</si>
  <si>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</si>
  <si>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</si>
  <si>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</si>
  <si>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</si>
  <si>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</si>
  <si>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</si>
  <si>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</si>
  <si>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</si>
  <si>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</si>
  <si>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</si>
  <si>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</si>
  <si>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</si>
  <si>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</si>
  <si>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</si>
  <si>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</si>
  <si>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</si>
  <si>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</si>
  <si>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</si>
  <si>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</si>
  <si>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</si>
  <si>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</si>
  <si>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</si>
  <si>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</si>
  <si>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</si>
  <si>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</si>
  <si>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</si>
  <si>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</si>
  <si>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</si>
  <si>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</si>
  <si>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</si>
  <si>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</si>
  <si>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</si>
  <si>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</si>
  <si>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</si>
  <si>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4. Társadalom, szoc pol ellátások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</si>
  <si>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</si>
  <si>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</si>
  <si>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</si>
  <si>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</si>
  <si>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</si>
  <si>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</si>
  <si>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</si>
  <si>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</si>
  <si>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</si>
  <si>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</si>
  <si>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</si>
  <si>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>II. 1. (1) 1 óvodapedagógusok elismert létszáma</t>
  </si>
  <si>
    <t>II.1. (1) 2 óvodapedagógusok elismert létszáma</t>
  </si>
  <si>
    <t>II. 2. Óvodaműködtetési támogatás</t>
  </si>
  <si>
    <t xml:space="preserve">Ssz. </t>
  </si>
  <si>
    <t>Egyéb működési célú támogatások államháztartáson belülre</t>
  </si>
  <si>
    <t>Családi támogatások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</si>
  <si>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</si>
  <si>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</si>
  <si>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</si>
  <si>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</si>
  <si>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</si>
  <si>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</si>
  <si>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</si>
  <si>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</si>
  <si>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</si>
  <si>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</si>
  <si>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</si>
  <si>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</si>
  <si>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</si>
  <si>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II. 1. (2) 2 óvodapedagógusok nevelő munkáját közvetlenül segítők száma Köznev tv. 2. melléklet szerint</t>
  </si>
  <si>
    <t>II.1. (3) 2 óvodapedagógusok elismert létszáma -pótlólagos összeg</t>
  </si>
  <si>
    <t>Támogatások összesen</t>
  </si>
  <si>
    <t>Végkielégítés</t>
  </si>
  <si>
    <t>Munkaadókat terhelő járulékok: Szoc.hoz.27%</t>
  </si>
  <si>
    <t>Kiküldetések, reklám és propagandakiadások, reprez.</t>
  </si>
  <si>
    <t>7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</si>
  <si>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</si>
  <si>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</si>
  <si>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</si>
  <si>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</si>
  <si>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</si>
  <si>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</si>
  <si>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</si>
  <si>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</si>
  <si>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</si>
  <si>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</si>
  <si>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</si>
  <si>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</si>
  <si>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</si>
  <si>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III.2. Hozzájárulás a pénzbeli szociális ellátásokhoz ( 142010beszámít)</t>
  </si>
  <si>
    <t>2</t>
  </si>
  <si>
    <t xml:space="preserve"> </t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</si>
  <si>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</si>
  <si>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t>Felhalmozás célú hitel kifizetése ( VKT. adósságk.)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</si>
  <si>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</si>
  <si>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</si>
  <si>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</si>
  <si>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</si>
  <si>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>Hősi emlékmű pályázathoz Önerő</t>
  </si>
  <si>
    <t xml:space="preserve"> - dologi kiadás</t>
  </si>
  <si>
    <t>5.Működési célú kiadások  ÁHT.B.</t>
  </si>
  <si>
    <t>6.Működési célú kiadások  ÁHT.K.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</si>
  <si>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</si>
  <si>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</si>
  <si>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</si>
  <si>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</si>
  <si>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</si>
  <si>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</si>
  <si>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</si>
  <si>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</si>
  <si>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</si>
  <si>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</si>
  <si>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</si>
  <si>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</si>
  <si>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</si>
  <si>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</si>
  <si>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</si>
  <si>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</si>
  <si>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</si>
  <si>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</si>
  <si>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</si>
  <si>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</si>
  <si>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</si>
  <si>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</si>
  <si>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</si>
  <si>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</si>
  <si>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</si>
  <si>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</si>
  <si>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</si>
  <si>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</si>
  <si>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</si>
  <si>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</si>
  <si>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</si>
  <si>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</si>
  <si>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</si>
  <si>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</si>
  <si>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</si>
  <si>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</si>
  <si>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</si>
  <si>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</si>
  <si>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</si>
  <si>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</si>
  <si>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</si>
  <si>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</si>
  <si>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</si>
  <si>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</si>
  <si>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</si>
  <si>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</si>
  <si>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</si>
  <si>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</si>
  <si>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</si>
  <si>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</si>
  <si>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</si>
  <si>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</si>
  <si>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</si>
  <si>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</si>
  <si>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</si>
  <si>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</si>
  <si>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</si>
  <si>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</si>
  <si>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</si>
  <si>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</si>
  <si>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</si>
  <si>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K352</t>
  </si>
  <si>
    <t>Fizetendő Áfa</t>
  </si>
  <si>
    <t>K353</t>
  </si>
  <si>
    <t xml:space="preserve">Kamatkiadások </t>
  </si>
  <si>
    <t xml:space="preserve">ebből ÁHT. Belül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</si>
  <si>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</si>
  <si>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</si>
  <si>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</si>
  <si>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</si>
  <si>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</si>
  <si>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</si>
  <si>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</si>
  <si>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</si>
  <si>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</si>
  <si>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 xml:space="preserve"> Felhalmozás célú önk. Adósságkonsz.( Hitel) </t>
  </si>
  <si>
    <t>Felhalmozás célra átvett pénzeszköz lakosságtól VKT.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</si>
  <si>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</si>
  <si>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</si>
  <si>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</si>
  <si>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</si>
  <si>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 xml:space="preserve"> Nonprofit egyesületek 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</si>
  <si>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</si>
  <si>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</si>
  <si>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</si>
  <si>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</si>
  <si>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</si>
  <si>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</si>
  <si>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</si>
  <si>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</si>
  <si>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Foglalkoztatással, munkanélküliséggel kapcsolatos ellátások  FHT.</t>
  </si>
  <si>
    <t>K46</t>
  </si>
  <si>
    <t>K48</t>
  </si>
  <si>
    <t>ebből - Rendszeres szociális segély</t>
  </si>
  <si>
    <t>K45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</si>
  <si>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</si>
  <si>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</si>
  <si>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</si>
  <si>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</si>
  <si>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</si>
  <si>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</si>
  <si>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</si>
  <si>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</si>
  <si>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</si>
  <si>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</si>
  <si>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</si>
  <si>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</si>
  <si>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</si>
  <si>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</si>
  <si>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</si>
  <si>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</si>
  <si>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</si>
  <si>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</si>
  <si>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</si>
  <si>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</si>
  <si>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</si>
  <si>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</si>
  <si>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</si>
  <si>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</si>
  <si>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II. 1. Óvodapedagógusok és az óvodaped.nevelő munkáját közvetlenül segítők bértámogatása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</si>
  <si>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</si>
  <si>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</si>
  <si>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</si>
  <si>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</si>
  <si>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</si>
  <si>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</si>
  <si>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</si>
  <si>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</si>
  <si>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</si>
  <si>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</si>
  <si>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</si>
  <si>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</si>
  <si>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</si>
  <si>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</si>
  <si>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</si>
  <si>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</si>
  <si>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</si>
  <si>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</si>
  <si>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</si>
  <si>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</si>
  <si>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</si>
  <si>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</si>
  <si>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</si>
  <si>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</si>
  <si>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 xml:space="preserve"> Kiszámlázott áfa </t>
  </si>
  <si>
    <t>B410</t>
  </si>
  <si>
    <t>B403</t>
  </si>
  <si>
    <t>Közvetített szolgált. Ellenértéke</t>
  </si>
  <si>
    <t xml:space="preserve"> Egyéb felhalm. célra átvett   pénz.</t>
  </si>
  <si>
    <t>Költségvetési bevételek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</si>
  <si>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</si>
  <si>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</si>
  <si>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</si>
  <si>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</si>
  <si>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</si>
  <si>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</si>
  <si>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</si>
  <si>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</si>
  <si>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 xml:space="preserve"> Felújítási kiadások Vis-maior </t>
  </si>
  <si>
    <t>Felhalmozási kiadások tov.ut.</t>
  </si>
  <si>
    <t>Környezetvédelmi alap tart.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</si>
  <si>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</si>
  <si>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</si>
  <si>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</si>
  <si>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</si>
  <si>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</si>
  <si>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</si>
  <si>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</si>
  <si>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 xml:space="preserve"> Környezet védelmi alap 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</si>
  <si>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</si>
  <si>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</si>
  <si>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</si>
  <si>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</si>
  <si>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</si>
  <si>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</si>
  <si>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</si>
  <si>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</si>
  <si>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</si>
  <si>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</si>
  <si>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</si>
  <si>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</si>
  <si>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</si>
  <si>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</si>
  <si>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r>
      <rPr>
        <sz val="12"/>
        <rFont val="Times New Roman"/>
        <family val="1"/>
      </rPr>
      <t>Egyéb nem intézményi ellátások</t>
    </r>
    <r>
      <rPr>
        <b/>
        <sz val="12"/>
        <rFont val="Times New Roman"/>
        <family val="1"/>
      </rPr>
      <t xml:space="preserve"> /</t>
    </r>
    <r>
      <rPr>
        <sz val="10"/>
        <rFont val="Times New Roman"/>
        <family val="1"/>
      </rPr>
      <t>2015.03.01.-től Települési támogatás/</t>
    </r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</si>
  <si>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</si>
  <si>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</si>
  <si>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</si>
  <si>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</si>
  <si>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B411 </t>
  </si>
  <si>
    <t>Egyéb működési bevételek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</si>
  <si>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</si>
  <si>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</si>
  <si>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</si>
  <si>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</si>
  <si>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</si>
  <si>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</si>
  <si>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</si>
  <si>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</si>
  <si>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</si>
  <si>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</si>
  <si>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</si>
  <si>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</si>
  <si>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</si>
  <si>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Ingatlanok, építmények besz.</t>
  </si>
  <si>
    <t>1.5.  Helyi Önk. Kieg.műk. támogatása</t>
  </si>
  <si>
    <t>Önkormányztok működési támogatása</t>
  </si>
  <si>
    <t xml:space="preserve"> Felújítási kiadások  utak épületek</t>
  </si>
  <si>
    <t>Finanszírozási kiadások</t>
  </si>
  <si>
    <t xml:space="preserve">6.Működési célú kiadások  </t>
  </si>
  <si>
    <t>Környezetvédelmi alap</t>
  </si>
  <si>
    <t>Ft-ban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</si>
  <si>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</si>
  <si>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</si>
  <si>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</si>
  <si>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</si>
  <si>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</si>
  <si>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</si>
  <si>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</si>
  <si>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</si>
  <si>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</si>
  <si>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</si>
  <si>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</si>
  <si>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</si>
  <si>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</si>
  <si>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</si>
  <si>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</si>
  <si>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</si>
  <si>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Közp. Költs. Szerv( Bursa)</t>
  </si>
  <si>
    <t>1.3.  Rászoruló gyermekek int.ellátása</t>
  </si>
  <si>
    <t>,</t>
  </si>
  <si>
    <t>B25</t>
  </si>
  <si>
    <t>B21-25</t>
  </si>
  <si>
    <t>Működés célú támogatás egyéb vállakozásnak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</si>
  <si>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 xml:space="preserve"> , Zalakaros   </t>
    </r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</si>
  <si>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</si>
  <si>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</si>
  <si>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</si>
  <si>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</si>
  <si>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</si>
  <si>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Közhatalmi bevételek összesen </t>
  </si>
  <si>
    <t>termékek és szolgáltatások adója össz</t>
  </si>
  <si>
    <t>Áht belüli megelőlegzések</t>
  </si>
  <si>
    <t xml:space="preserve">kiegészítés </t>
  </si>
  <si>
    <t xml:space="preserve"> Felhalmozás célú önk.( Utak) </t>
  </si>
  <si>
    <t xml:space="preserve"> Felhalmozás célú önk. támogatás  NKA</t>
  </si>
  <si>
    <t xml:space="preserve"> Közös Önk. Hivatal  műk. célú pénz eszk. Átadás</t>
  </si>
  <si>
    <t>önk. Rendeletében megállapított juttatás</t>
  </si>
  <si>
    <t>Informatikai eszközök felújítása</t>
  </si>
  <si>
    <t>Áht belüli megelőlegzés</t>
  </si>
  <si>
    <t>ÁHT belüli megelőlegzések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</si>
  <si>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</si>
  <si>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</si>
  <si>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</si>
  <si>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</si>
  <si>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</si>
  <si>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</si>
  <si>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</si>
  <si>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</si>
  <si>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</si>
  <si>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</si>
  <si>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</si>
  <si>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</si>
  <si>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</si>
  <si>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</si>
  <si>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</si>
  <si>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</si>
  <si>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</si>
  <si>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</si>
  <si>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</si>
  <si>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</si>
  <si>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</si>
  <si>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</si>
  <si>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</si>
  <si>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</si>
  <si>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</si>
  <si>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</si>
  <si>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</si>
  <si>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</si>
  <si>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</si>
  <si>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</si>
  <si>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</si>
  <si>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</si>
  <si>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</si>
  <si>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</si>
  <si>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</si>
  <si>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</si>
  <si>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</si>
  <si>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</si>
  <si>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</si>
  <si>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</si>
  <si>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</si>
  <si>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</si>
  <si>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</si>
  <si>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</si>
  <si>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</si>
  <si>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</si>
  <si>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</si>
  <si>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</si>
  <si>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</si>
  <si>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</si>
  <si>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</si>
  <si>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</si>
  <si>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</si>
  <si>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</si>
  <si>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</si>
  <si>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</si>
  <si>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</si>
  <si>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</si>
  <si>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</si>
  <si>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</si>
  <si>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</si>
  <si>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</si>
  <si>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</si>
  <si>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</si>
  <si>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</si>
  <si>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</si>
  <si>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</si>
  <si>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</si>
  <si>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</si>
  <si>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</si>
  <si>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</si>
  <si>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15.melléklet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</si>
  <si>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</si>
  <si>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</si>
  <si>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</si>
  <si>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</si>
  <si>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</si>
  <si>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</si>
  <si>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</si>
  <si>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</si>
  <si>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</si>
  <si>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</si>
  <si>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3. a)melléklet</t>
  </si>
  <si>
    <t>Működési célúköltségvetési támogatások és kiegészítő támogatások</t>
  </si>
  <si>
    <t>Elszámolásból származó bevételek</t>
  </si>
  <si>
    <t>K916</t>
  </si>
  <si>
    <t xml:space="preserve">  Kisrécse Község Önkormányzat 2018. évi mérlege</t>
  </si>
  <si>
    <t>Kisrécse  Község Önkormányzata  költségvetési támogatásai 2018. évben</t>
  </si>
  <si>
    <t>B111 bevételek bérkompenzáció  települési kézikönyv, polg- ill. 2018.</t>
  </si>
  <si>
    <t>Felhalmozási célra átvett pénzeszközök TOP Ker.</t>
  </si>
  <si>
    <t xml:space="preserve"> Működési célű átvett pénzeszk Műv. Ház pály.</t>
  </si>
  <si>
    <t>Beruházások 2018. kerékpárút</t>
  </si>
  <si>
    <t xml:space="preserve">beruházások 2018. saját </t>
  </si>
  <si>
    <t>Kisrécse Község Önkormányzatának 2018. évi bevételei</t>
  </si>
  <si>
    <t>2018.évi terv</t>
  </si>
  <si>
    <t>Felhalmozás célú tám: Kultúr 581 e., út 750 e.</t>
  </si>
  <si>
    <t xml:space="preserve">kerékpár út  Top. Pályázat </t>
  </si>
  <si>
    <t xml:space="preserve"> Közösségi szintér támogatás</t>
  </si>
  <si>
    <t xml:space="preserve">Kisrécse   Község Önkormányzat  2018. évi kiadásai                  </t>
  </si>
  <si>
    <t>2018. évi működési és felhalmozási bevételei és kiadásai</t>
  </si>
  <si>
    <t xml:space="preserve">Kisrécse  Község Önkormányzat                                              3.sz. melléklet </t>
  </si>
  <si>
    <t xml:space="preserve">Köz9sségi szintér </t>
  </si>
  <si>
    <t>2018. évi  személyi kiadásai</t>
  </si>
  <si>
    <t xml:space="preserve"> Közf. munka   (terv:átlag :2018.02.28 -ig 4,5 fő 2018.03.01-től 3 fő</t>
  </si>
  <si>
    <t xml:space="preserve"> " reprezentáció díja</t>
  </si>
  <si>
    <r>
      <t xml:space="preserve"> Kisrécse  Község Önkormányzat 2018. évi dologi kiadásai    </t>
    </r>
    <r>
      <rPr>
        <sz val="12"/>
        <rFont val="Times New Roman"/>
        <family val="1"/>
      </rPr>
      <t xml:space="preserve">3.c.melléklet </t>
    </r>
  </si>
  <si>
    <t>Kisrécse Község Önkormányzat kötelező és önként vállalt feladatai 2018. évben</t>
  </si>
  <si>
    <t>BEVÉTELEK                                         2017.                                  Eredeti elői.</t>
  </si>
  <si>
    <t xml:space="preserve"> Felhalmozás célú  TOP támogatások </t>
  </si>
  <si>
    <t>Működési támogatás ( Közösségi színtér)</t>
  </si>
  <si>
    <t>pénzmaradvány</t>
  </si>
  <si>
    <t xml:space="preserve"> Kisrécse Község Önkormányzat kötelező és önként vállalt feladatai 2018. évben</t>
  </si>
  <si>
    <t xml:space="preserve"> Kisrécse  Község   Önkormányzat beruházási kiadásai  2018. évben</t>
  </si>
  <si>
    <t>K61</t>
  </si>
  <si>
    <t xml:space="preserve">Immateriális javak </t>
  </si>
  <si>
    <t>K63</t>
  </si>
  <si>
    <t>Informatikai eszközök</t>
  </si>
  <si>
    <t xml:space="preserve">  Kisrécse  Község Önkormányzat 2018. évi Európai Uniós projektjeinek bevételei és kiadásai</t>
  </si>
  <si>
    <t>Top-1.2.1-15-ZA12016-0002</t>
  </si>
  <si>
    <t xml:space="preserve">Kerékpárút </t>
  </si>
  <si>
    <t xml:space="preserve">bevétel előleg </t>
  </si>
  <si>
    <t>Top-1.2.1-15-ZA12016-0004</t>
  </si>
  <si>
    <t xml:space="preserve">kerékpárút </t>
  </si>
  <si>
    <t>8.melléklet</t>
  </si>
  <si>
    <t>bevétel előleg</t>
  </si>
  <si>
    <t>9.melléklet</t>
  </si>
  <si>
    <t xml:space="preserve"> Kisrécse Község Önkormányzat  2018. évi közvetett támogatásai</t>
  </si>
  <si>
    <t xml:space="preserve">  Kisrécse  Község Önkormányzat 2017. évi Európai Uniós projektjeinek bevételei </t>
  </si>
  <si>
    <t xml:space="preserve">  Kisrécse  Község Önkormányzat 2018. évi Európai Uniós projektjeinek és kiadásai</t>
  </si>
  <si>
    <t>10. melléklet</t>
  </si>
  <si>
    <t xml:space="preserve"> Kisrécse  Község Önkormányzat egyéb működési célú támogatásai államháztartáson belülről 2018.évben </t>
  </si>
  <si>
    <r>
      <t xml:space="preserve">Kisrécse Község Önkormányzat egyéb felhalmozás  célú támogatásai államháztartáson belülről 2018.évben                                       </t>
    </r>
    <r>
      <rPr>
        <b/>
        <sz val="8"/>
        <rFont val="Times New Roman"/>
        <family val="1"/>
      </rPr>
      <t>Ft- ban</t>
    </r>
  </si>
  <si>
    <t xml:space="preserve">Kisrécse Község Önkormányzat egyéb felhalmozás  célra átvett  pénzeszk. ÁHT. kívülről  2018.évben </t>
  </si>
  <si>
    <t xml:space="preserve">összesen </t>
  </si>
  <si>
    <t xml:space="preserve"> Kisrécse Község Önkormányzat  egyéb
működési célú támogatás kiadásai  2018.évben </t>
  </si>
  <si>
    <t xml:space="preserve">      Kisrécse Község Önkormányzat  ellátottak pénzbeli juttatásai 2018.évben </t>
  </si>
  <si>
    <t xml:space="preserve">2018.évi terv </t>
  </si>
  <si>
    <t>2018. I. mód 2018.07.31.</t>
  </si>
  <si>
    <t>Egyéb működési célú támogatás elk. Állami pénzalapok  Mk.</t>
  </si>
  <si>
    <t xml:space="preserve"> fejezeti kez.  Előirányyztok ( Erzsébet  utalvány )</t>
  </si>
  <si>
    <t>2018.I. mód 2018.07.31.</t>
  </si>
  <si>
    <t>2018.évi teljesítés 2018.07.31.</t>
  </si>
  <si>
    <t>2018.évi tény  2018.07.31.</t>
  </si>
  <si>
    <t xml:space="preserve"> bérleti és lizing díjak</t>
  </si>
  <si>
    <t xml:space="preserve">Erzsébet utalvány </t>
  </si>
  <si>
    <t>2018. évi előirányzat</t>
  </si>
  <si>
    <t>2018. évi módosított előirányzat I. 2018.07.31.</t>
  </si>
  <si>
    <t>2018.évi  tény     2018.07.31.</t>
  </si>
  <si>
    <t xml:space="preserve">Felhalmozási bevételek  </t>
  </si>
  <si>
    <t>2018.I. mód 2017.07.31.</t>
  </si>
  <si>
    <t>2018.I. mód.2018.07.31.</t>
  </si>
  <si>
    <t>2018. I. mód.2018.07.31.</t>
  </si>
  <si>
    <t>2018.évi tény 2018.07.31.</t>
  </si>
  <si>
    <t>2018.évi mód. I.2018.07.31.</t>
  </si>
  <si>
    <t>2018. évi  teljesítés 2018.07.31.</t>
  </si>
  <si>
    <t>BEVÉTELEK                                         2018.                                  Eredeti elői.</t>
  </si>
  <si>
    <t>2018.mód.I.</t>
  </si>
  <si>
    <t xml:space="preserve">2018. évi tény </t>
  </si>
  <si>
    <t xml:space="preserve">ebből bírság </t>
  </si>
  <si>
    <r>
      <t xml:space="preserve">KIADÁSOK        2018.évi       </t>
    </r>
    <r>
      <rPr>
        <b/>
        <sz val="10"/>
        <rFont val="Times New Roman"/>
        <family val="1"/>
      </rPr>
      <t>Eredeti elő i.</t>
    </r>
  </si>
  <si>
    <t>2018.  mód. I.</t>
  </si>
  <si>
    <t xml:space="preserve">2018.évi tény </t>
  </si>
  <si>
    <t>2018.  mód. I.2018.07.31.</t>
  </si>
  <si>
    <t xml:space="preserve">2018.évi tény 2018.07.31. 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</si>
  <si>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2018.évi terv</t>
    </r>
  </si>
  <si>
    <t>2018.évi Módosított  előírányzat I.</t>
  </si>
  <si>
    <t>2018.évi  tény</t>
  </si>
  <si>
    <t xml:space="preserve">Felhalmozás célú támogatások </t>
  </si>
  <si>
    <t>2018. mód I.</t>
  </si>
  <si>
    <t xml:space="preserve"> Kisrécse Község   Önkormányzat felújítási  kiadásai  2018. évben</t>
  </si>
  <si>
    <t>2018.évi teljesítés</t>
  </si>
  <si>
    <t>2018. mód I.2018.07.31.</t>
  </si>
  <si>
    <t xml:space="preserve">2018. évi teljesítés 2018.07.31. </t>
  </si>
  <si>
    <t>2018. évi módosított előirányzat I.</t>
  </si>
  <si>
    <t xml:space="preserve">2018.  év  teljesítés </t>
  </si>
  <si>
    <t xml:space="preserve">2018.évi teljesítés </t>
  </si>
  <si>
    <t xml:space="preserve">2018.év  teljesítés </t>
  </si>
  <si>
    <t xml:space="preserve">bevétel </t>
  </si>
  <si>
    <t xml:space="preserve">Közösségi színtér támogatása </t>
  </si>
  <si>
    <t>Központi  kezelési előírányzatok ( Erzsébet ut.)</t>
  </si>
  <si>
    <t>2018 évi előirányzat</t>
  </si>
  <si>
    <t>2018.év teljesítés</t>
  </si>
  <si>
    <t xml:space="preserve">2018.   évi teljesítés </t>
  </si>
  <si>
    <t>2018 I. mód</t>
  </si>
  <si>
    <t xml:space="preserve">2018.évi  tény </t>
  </si>
  <si>
    <t>1.1. Gyermekvédelmi támogatás  Erszébet út.</t>
  </si>
  <si>
    <t>köztemetés</t>
  </si>
  <si>
    <t xml:space="preserve">K48 </t>
  </si>
  <si>
    <t xml:space="preserve">Összesen:Ellátottak pénzbeli juttatásai mindösszesen </t>
  </si>
  <si>
    <t>Kisrécse község Önkormányzatának  2018.évi előirányzat-felhasználási ütemterve módosított 2018.07.31.</t>
  </si>
  <si>
    <t xml:space="preserve">2/a. melléklet </t>
  </si>
  <si>
    <t>2b. Melléklet</t>
  </si>
  <si>
    <t xml:space="preserve">5. melléklet </t>
  </si>
  <si>
    <t xml:space="preserve">6-7 melléklet </t>
  </si>
  <si>
    <t>12. mellékelt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</si>
</sst>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6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b/>
      <sz val="16"/>
      <name val="Arial CE"/>
      <family val="2"/>
    </font>
    <font>
      <i/>
      <sz val="9"/>
      <name val="Times New Roman"/>
      <family val="1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Bookman Old Style"/>
      <family val="1"/>
    </font>
    <font>
      <sz val="14"/>
      <name val="Times New Roman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sz val="12"/>
      <color indexed="10"/>
      <name val="Bookman Old Style"/>
      <family val="1"/>
    </font>
    <font>
      <sz val="14"/>
      <name val="Arial CE"/>
      <family val="2"/>
    </font>
    <font>
      <sz val="12"/>
      <color indexed="2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0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Bookman Old Style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673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9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40" applyNumberFormat="1" applyFont="1" applyFill="1" applyBorder="1" applyAlignment="1" applyProtection="1">
      <alignment horizontal="right"/>
      <protection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0" fontId="45" fillId="0" borderId="9" xfId="0" applyFont="1" applyBorder="1" applyAlignment="1">
      <alignment/>
    </xf>
    <xf numFmtId="0" fontId="40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165" fontId="19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3" fontId="19" fillId="0" borderId="9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170" fontId="22" fillId="0" borderId="0" xfId="40" applyNumberFormat="1" applyFont="1" applyAlignment="1">
      <alignment horizontal="right"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4" borderId="9" xfId="0" applyNumberFormat="1" applyFont="1" applyFill="1" applyBorder="1" applyAlignment="1">
      <alignment horizontal="center"/>
    </xf>
    <xf numFmtId="3" fontId="24" fillId="24" borderId="9" xfId="0" applyNumberFormat="1" applyFont="1" applyFill="1" applyBorder="1" applyAlignment="1">
      <alignment/>
    </xf>
    <xf numFmtId="165" fontId="25" fillId="24" borderId="9" xfId="0" applyNumberFormat="1" applyFont="1" applyFill="1" applyBorder="1" applyAlignment="1">
      <alignment/>
    </xf>
    <xf numFmtId="178" fontId="20" fillId="25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25" fillId="24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/>
    </xf>
    <xf numFmtId="49" fontId="20" fillId="26" borderId="8" xfId="0" applyNumberFormat="1" applyFont="1" applyFill="1" applyBorder="1" applyAlignment="1">
      <alignment horizontal="center"/>
    </xf>
    <xf numFmtId="49" fontId="20" fillId="26" borderId="9" xfId="0" applyNumberFormat="1" applyFont="1" applyFill="1" applyBorder="1" applyAlignment="1">
      <alignment vertic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8" xfId="0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8" fontId="20" fillId="0" borderId="14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25" fillId="25" borderId="14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5" fillId="25" borderId="14" xfId="0" applyFont="1" applyFill="1" applyBorder="1" applyAlignment="1">
      <alignment vertical="center" wrapText="1"/>
    </xf>
    <xf numFmtId="178" fontId="24" fillId="25" borderId="14" xfId="0" applyNumberFormat="1" applyFont="1" applyFill="1" applyBorder="1" applyAlignment="1">
      <alignment horizontal="right"/>
    </xf>
    <xf numFmtId="0" fontId="24" fillId="25" borderId="14" xfId="0" applyFont="1" applyFill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25" borderId="14" xfId="0" applyNumberFormat="1" applyFont="1" applyFill="1" applyBorder="1" applyAlignment="1">
      <alignment/>
    </xf>
    <xf numFmtId="0" fontId="25" fillId="25" borderId="14" xfId="0" applyFont="1" applyFill="1" applyBorder="1" applyAlignment="1">
      <alignment/>
    </xf>
    <xf numFmtId="3" fontId="25" fillId="25" borderId="14" xfId="0" applyNumberFormat="1" applyFont="1" applyFill="1" applyBorder="1" applyAlignment="1">
      <alignment wrapText="1"/>
    </xf>
    <xf numFmtId="0" fontId="29" fillId="25" borderId="14" xfId="0" applyFont="1" applyFill="1" applyBorder="1" applyAlignment="1">
      <alignment horizontal="center" wrapText="1"/>
    </xf>
    <xf numFmtId="3" fontId="25" fillId="24" borderId="14" xfId="0" applyNumberFormat="1" applyFont="1" applyFill="1" applyBorder="1" applyAlignment="1">
      <alignment/>
    </xf>
    <xf numFmtId="49" fontId="25" fillId="0" borderId="11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49" fontId="25" fillId="24" borderId="9" xfId="0" applyNumberFormat="1" applyFont="1" applyFill="1" applyBorder="1" applyAlignment="1">
      <alignment horizontal="center"/>
    </xf>
    <xf numFmtId="3" fontId="19" fillId="24" borderId="9" xfId="0" applyNumberFormat="1" applyFont="1" applyFill="1" applyBorder="1" applyAlignment="1">
      <alignment horizontal="left" wrapText="1"/>
    </xf>
    <xf numFmtId="0" fontId="25" fillId="24" borderId="9" xfId="0" applyFont="1" applyFill="1" applyBorder="1" applyAlignment="1">
      <alignment horizontal="center"/>
    </xf>
    <xf numFmtId="3" fontId="25" fillId="24" borderId="9" xfId="0" applyNumberFormat="1" applyFont="1" applyFill="1" applyBorder="1" applyAlignment="1">
      <alignment horizontal="left"/>
    </xf>
    <xf numFmtId="3" fontId="19" fillId="24" borderId="9" xfId="0" applyNumberFormat="1" applyFont="1" applyFill="1" applyBorder="1" applyAlignment="1">
      <alignment horizontal="left"/>
    </xf>
    <xf numFmtId="165" fontId="19" fillId="24" borderId="9" xfId="0" applyNumberFormat="1" applyFont="1" applyFill="1" applyBorder="1" applyAlignment="1">
      <alignment/>
    </xf>
    <xf numFmtId="3" fontId="25" fillId="24" borderId="9" xfId="0" applyNumberFormat="1" applyFont="1" applyFill="1" applyBorder="1" applyAlignment="1" applyProtection="1">
      <alignment horizontal="right" vertical="center"/>
      <protection/>
    </xf>
    <xf numFmtId="0" fontId="20" fillId="25" borderId="14" xfId="0" applyFont="1" applyFill="1" applyBorder="1" applyAlignment="1">
      <alignment/>
    </xf>
    <xf numFmtId="0" fontId="20" fillId="25" borderId="14" xfId="0" applyFont="1" applyFill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5" fillId="25" borderId="9" xfId="0" applyFont="1" applyFill="1" applyBorder="1" applyAlignment="1">
      <alignment horizontal="center" vertical="center"/>
    </xf>
    <xf numFmtId="0" fontId="25" fillId="25" borderId="9" xfId="0" applyFont="1" applyFill="1" applyBorder="1" applyAlignment="1">
      <alignment/>
    </xf>
    <xf numFmtId="3" fontId="25" fillId="25" borderId="9" xfId="0" applyNumberFormat="1" applyFont="1" applyFill="1" applyBorder="1" applyAlignment="1">
      <alignment/>
    </xf>
    <xf numFmtId="0" fontId="19" fillId="25" borderId="14" xfId="0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26" fillId="25" borderId="14" xfId="0" applyFont="1" applyFill="1" applyBorder="1" applyAlignment="1">
      <alignment/>
    </xf>
    <xf numFmtId="0" fontId="25" fillId="22" borderId="16" xfId="0" applyFont="1" applyFill="1" applyBorder="1" applyAlignment="1">
      <alignment horizontal="center" wrapText="1"/>
    </xf>
    <xf numFmtId="170" fontId="29" fillId="27" borderId="14" xfId="4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6" fillId="25" borderId="14" xfId="0" applyFont="1" applyFill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/>
    </xf>
    <xf numFmtId="0" fontId="29" fillId="24" borderId="16" xfId="0" applyFont="1" applyFill="1" applyBorder="1" applyAlignment="1">
      <alignment wrapText="1"/>
    </xf>
    <xf numFmtId="0" fontId="21" fillId="25" borderId="16" xfId="0" applyFont="1" applyFill="1" applyBorder="1" applyAlignment="1">
      <alignment/>
    </xf>
    <xf numFmtId="0" fontId="29" fillId="25" borderId="16" xfId="0" applyFont="1" applyFill="1" applyBorder="1" applyAlignment="1">
      <alignment wrapText="1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9" fillId="25" borderId="17" xfId="0" applyFont="1" applyFill="1" applyBorder="1" applyAlignment="1">
      <alignment/>
    </xf>
    <xf numFmtId="0" fontId="29" fillId="22" borderId="9" xfId="0" applyFont="1" applyFill="1" applyBorder="1" applyAlignment="1">
      <alignment horizontal="center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9" fillId="22" borderId="9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6" fillId="25" borderId="14" xfId="0" applyFont="1" applyFill="1" applyBorder="1" applyAlignment="1">
      <alignment wrapText="1"/>
    </xf>
    <xf numFmtId="0" fontId="19" fillId="25" borderId="9" xfId="0" applyFont="1" applyFill="1" applyBorder="1" applyAlignment="1">
      <alignment/>
    </xf>
    <xf numFmtId="3" fontId="19" fillId="25" borderId="9" xfId="0" applyNumberFormat="1" applyFont="1" applyFill="1" applyBorder="1" applyAlignment="1">
      <alignment/>
    </xf>
    <xf numFmtId="3" fontId="19" fillId="25" borderId="8" xfId="0" applyNumberFormat="1" applyFont="1" applyFill="1" applyBorder="1" applyAlignment="1">
      <alignment/>
    </xf>
    <xf numFmtId="0" fontId="0" fillId="25" borderId="14" xfId="0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5" fillId="28" borderId="16" xfId="0" applyFont="1" applyFill="1" applyBorder="1" applyAlignment="1">
      <alignment wrapText="1"/>
    </xf>
    <xf numFmtId="0" fontId="53" fillId="28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wrapText="1"/>
    </xf>
    <xf numFmtId="165" fontId="20" fillId="0" borderId="0" xfId="0" applyNumberFormat="1" applyFont="1" applyBorder="1" applyAlignment="1">
      <alignment/>
    </xf>
    <xf numFmtId="0" fontId="29" fillId="24" borderId="14" xfId="0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24" fillId="28" borderId="9" xfId="0" applyNumberFormat="1" applyFont="1" applyFill="1" applyBorder="1" applyAlignment="1">
      <alignment/>
    </xf>
    <xf numFmtId="3" fontId="25" fillId="28" borderId="9" xfId="0" applyNumberFormat="1" applyFont="1" applyFill="1" applyBorder="1" applyAlignment="1">
      <alignment/>
    </xf>
    <xf numFmtId="3" fontId="54" fillId="24" borderId="9" xfId="0" applyNumberFormat="1" applyFont="1" applyFill="1" applyBorder="1" applyAlignment="1">
      <alignment/>
    </xf>
    <xf numFmtId="164" fontId="25" fillId="24" borderId="9" xfId="0" applyNumberFormat="1" applyFont="1" applyFill="1" applyBorder="1" applyAlignment="1">
      <alignment horizontal="center"/>
    </xf>
    <xf numFmtId="3" fontId="19" fillId="28" borderId="14" xfId="0" applyNumberFormat="1" applyFont="1" applyFill="1" applyBorder="1" applyAlignment="1">
      <alignment horizontal="right" vertical="center"/>
    </xf>
    <xf numFmtId="3" fontId="25" fillId="28" borderId="14" xfId="0" applyNumberFormat="1" applyFont="1" applyFill="1" applyBorder="1" applyAlignment="1">
      <alignment horizontal="right" vertical="center"/>
    </xf>
    <xf numFmtId="0" fontId="26" fillId="28" borderId="14" xfId="0" applyFont="1" applyFill="1" applyBorder="1" applyAlignment="1">
      <alignment horizontal="center"/>
    </xf>
    <xf numFmtId="185" fontId="19" fillId="0" borderId="14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Fill="1" applyBorder="1" applyAlignment="1">
      <alignment/>
    </xf>
    <xf numFmtId="0" fontId="21" fillId="28" borderId="16" xfId="0" applyFont="1" applyFill="1" applyBorder="1" applyAlignment="1">
      <alignment wrapText="1"/>
    </xf>
    <xf numFmtId="0" fontId="19" fillId="28" borderId="0" xfId="0" applyFont="1" applyFill="1" applyAlignment="1">
      <alignment/>
    </xf>
    <xf numFmtId="0" fontId="19" fillId="28" borderId="14" xfId="0" applyFont="1" applyFill="1" applyBorder="1" applyAlignment="1">
      <alignment/>
    </xf>
    <xf numFmtId="3" fontId="19" fillId="0" borderId="18" xfId="0" applyNumberFormat="1" applyFont="1" applyBorder="1" applyAlignment="1">
      <alignment horizontal="right" vertical="center"/>
    </xf>
    <xf numFmtId="3" fontId="19" fillId="28" borderId="18" xfId="0" applyNumberFormat="1" applyFont="1" applyFill="1" applyBorder="1" applyAlignment="1">
      <alignment horizontal="right" vertical="center"/>
    </xf>
    <xf numFmtId="3" fontId="25" fillId="28" borderId="18" xfId="0" applyNumberFormat="1" applyFont="1" applyFill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vertical="center"/>
    </xf>
    <xf numFmtId="3" fontId="19" fillId="28" borderId="14" xfId="0" applyNumberFormat="1" applyFont="1" applyFill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49" fontId="24" fillId="24" borderId="9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 wrapText="1"/>
    </xf>
    <xf numFmtId="3" fontId="25" fillId="24" borderId="14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/>
    </xf>
    <xf numFmtId="0" fontId="25" fillId="28" borderId="9" xfId="0" applyFont="1" applyFill="1" applyBorder="1" applyAlignment="1">
      <alignment/>
    </xf>
    <xf numFmtId="3" fontId="25" fillId="28" borderId="14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/>
    </xf>
    <xf numFmtId="178" fontId="25" fillId="25" borderId="14" xfId="0" applyNumberFormat="1" applyFont="1" applyFill="1" applyBorder="1" applyAlignment="1">
      <alignment/>
    </xf>
    <xf numFmtId="164" fontId="25" fillId="28" borderId="8" xfId="0" applyNumberFormat="1" applyFont="1" applyFill="1" applyBorder="1" applyAlignment="1">
      <alignment horizontal="center"/>
    </xf>
    <xf numFmtId="185" fontId="25" fillId="28" borderId="1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55" fillId="0" borderId="0" xfId="0" applyFont="1" applyAlignment="1">
      <alignment/>
    </xf>
    <xf numFmtId="3" fontId="23" fillId="29" borderId="9" xfId="0" applyNumberFormat="1" applyFont="1" applyFill="1" applyBorder="1" applyAlignment="1">
      <alignment horizontal="center" vertical="center"/>
    </xf>
    <xf numFmtId="3" fontId="23" fillId="0" borderId="8" xfId="40" applyNumberFormat="1" applyFont="1" applyFill="1" applyBorder="1" applyAlignment="1" applyProtection="1">
      <alignment/>
      <protection/>
    </xf>
    <xf numFmtId="3" fontId="56" fillId="0" borderId="9" xfId="0" applyNumberFormat="1" applyFont="1" applyBorder="1" applyAlignment="1">
      <alignment/>
    </xf>
    <xf numFmtId="3" fontId="56" fillId="0" borderId="8" xfId="40" applyNumberFormat="1" applyFont="1" applyFill="1" applyBorder="1" applyAlignment="1" applyProtection="1">
      <alignment/>
      <protection/>
    </xf>
    <xf numFmtId="3" fontId="56" fillId="0" borderId="8" xfId="0" applyNumberFormat="1" applyFont="1" applyBorder="1" applyAlignment="1">
      <alignment/>
    </xf>
    <xf numFmtId="3" fontId="23" fillId="24" borderId="8" xfId="40" applyNumberFormat="1" applyFont="1" applyFill="1" applyBorder="1" applyAlignment="1" applyProtection="1">
      <alignment/>
      <protection/>
    </xf>
    <xf numFmtId="3" fontId="23" fillId="24" borderId="14" xfId="0" applyNumberFormat="1" applyFont="1" applyFill="1" applyBorder="1" applyAlignment="1">
      <alignment/>
    </xf>
    <xf numFmtId="3" fontId="56" fillId="0" borderId="8" xfId="0" applyNumberFormat="1" applyFont="1" applyFill="1" applyBorder="1" applyAlignment="1">
      <alignment/>
    </xf>
    <xf numFmtId="3" fontId="23" fillId="24" borderId="9" xfId="0" applyNumberFormat="1" applyFont="1" applyFill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55" fillId="0" borderId="14" xfId="0" applyNumberFormat="1" applyFont="1" applyBorder="1" applyAlignment="1">
      <alignment/>
    </xf>
    <xf numFmtId="3" fontId="56" fillId="0" borderId="8" xfId="40" applyNumberFormat="1" applyFont="1" applyFill="1" applyBorder="1" applyAlignment="1" applyProtection="1">
      <alignment wrapText="1"/>
      <protection/>
    </xf>
    <xf numFmtId="3" fontId="56" fillId="0" borderId="11" xfId="40" applyNumberFormat="1" applyFont="1" applyFill="1" applyBorder="1" applyAlignment="1" applyProtection="1">
      <alignment/>
      <protection/>
    </xf>
    <xf numFmtId="3" fontId="23" fillId="24" borderId="9" xfId="40" applyNumberFormat="1" applyFont="1" applyFill="1" applyBorder="1" applyAlignment="1" applyProtection="1">
      <alignment/>
      <protection/>
    </xf>
    <xf numFmtId="3" fontId="23" fillId="0" borderId="9" xfId="0" applyNumberFormat="1" applyFont="1" applyBorder="1" applyAlignment="1">
      <alignment/>
    </xf>
    <xf numFmtId="3" fontId="56" fillId="0" borderId="9" xfId="40" applyNumberFormat="1" applyFont="1" applyFill="1" applyBorder="1" applyAlignment="1" applyProtection="1">
      <alignment/>
      <protection/>
    </xf>
    <xf numFmtId="3" fontId="56" fillId="0" borderId="9" xfId="0" applyNumberFormat="1" applyFont="1" applyBorder="1" applyAlignment="1">
      <alignment/>
    </xf>
    <xf numFmtId="3" fontId="23" fillId="24" borderId="9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 horizontal="right"/>
    </xf>
    <xf numFmtId="3" fontId="23" fillId="29" borderId="8" xfId="0" applyNumberFormat="1" applyFont="1" applyFill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3" fontId="56" fillId="0" borderId="9" xfId="0" applyNumberFormat="1" applyFont="1" applyBorder="1" applyAlignment="1">
      <alignment horizontal="center"/>
    </xf>
    <xf numFmtId="3" fontId="56" fillId="0" borderId="8" xfId="0" applyNumberFormat="1" applyFont="1" applyBorder="1" applyAlignment="1">
      <alignment horizontal="center"/>
    </xf>
    <xf numFmtId="3" fontId="56" fillId="0" borderId="8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 horizontal="center"/>
    </xf>
    <xf numFmtId="3" fontId="56" fillId="0" borderId="16" xfId="0" applyNumberFormat="1" applyFont="1" applyBorder="1" applyAlignment="1">
      <alignment horizontal="center"/>
    </xf>
    <xf numFmtId="3" fontId="23" fillId="24" borderId="9" xfId="0" applyNumberFormat="1" applyFont="1" applyFill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0" borderId="8" xfId="0" applyNumberFormat="1" applyFont="1" applyFill="1" applyBorder="1" applyAlignment="1">
      <alignment/>
    </xf>
    <xf numFmtId="3" fontId="56" fillId="0" borderId="11" xfId="0" applyNumberFormat="1" applyFont="1" applyBorder="1" applyAlignment="1">
      <alignment horizontal="center"/>
    </xf>
    <xf numFmtId="3" fontId="56" fillId="24" borderId="9" xfId="0" applyNumberFormat="1" applyFont="1" applyFill="1" applyBorder="1" applyAlignment="1">
      <alignment horizontal="center"/>
    </xf>
    <xf numFmtId="3" fontId="23" fillId="30" borderId="9" xfId="0" applyNumberFormat="1" applyFont="1" applyFill="1" applyBorder="1" applyAlignment="1">
      <alignment horizontal="center"/>
    </xf>
    <xf numFmtId="3" fontId="23" fillId="30" borderId="9" xfId="0" applyNumberFormat="1" applyFont="1" applyFill="1" applyBorder="1" applyAlignment="1">
      <alignment/>
    </xf>
    <xf numFmtId="164" fontId="24" fillId="22" borderId="8" xfId="0" applyNumberFormat="1" applyFont="1" applyFill="1" applyBorder="1" applyAlignment="1">
      <alignment horizontal="center" vertical="center"/>
    </xf>
    <xf numFmtId="3" fontId="24" fillId="22" borderId="9" xfId="0" applyNumberFormat="1" applyFont="1" applyFill="1" applyBorder="1" applyAlignment="1">
      <alignment horizontal="center" vertical="center"/>
    </xf>
    <xf numFmtId="49" fontId="20" fillId="30" borderId="9" xfId="0" applyNumberFormat="1" applyFont="1" applyFill="1" applyBorder="1" applyAlignment="1">
      <alignment vertical="center"/>
    </xf>
    <xf numFmtId="3" fontId="19" fillId="30" borderId="14" xfId="0" applyNumberFormat="1" applyFont="1" applyFill="1" applyBorder="1" applyAlignment="1">
      <alignment vertical="center"/>
    </xf>
    <xf numFmtId="3" fontId="25" fillId="24" borderId="9" xfId="0" applyNumberFormat="1" applyFont="1" applyFill="1" applyBorder="1" applyAlignment="1">
      <alignment/>
    </xf>
    <xf numFmtId="3" fontId="29" fillId="0" borderId="8" xfId="0" applyNumberFormat="1" applyFont="1" applyBorder="1" applyAlignment="1">
      <alignment horizontal="left" vertical="center"/>
    </xf>
    <xf numFmtId="3" fontId="25" fillId="24" borderId="8" xfId="0" applyNumberFormat="1" applyFont="1" applyFill="1" applyBorder="1" applyAlignment="1">
      <alignment/>
    </xf>
    <xf numFmtId="3" fontId="25" fillId="28" borderId="14" xfId="0" applyNumberFormat="1" applyFont="1" applyFill="1" applyBorder="1" applyAlignment="1">
      <alignment vertical="center"/>
    </xf>
    <xf numFmtId="3" fontId="25" fillId="28" borderId="14" xfId="0" applyNumberFormat="1" applyFont="1" applyFill="1" applyBorder="1" applyAlignment="1">
      <alignment vertical="center" wrapText="1"/>
    </xf>
    <xf numFmtId="3" fontId="46" fillId="28" borderId="14" xfId="0" applyNumberFormat="1" applyFont="1" applyFill="1" applyBorder="1" applyAlignment="1">
      <alignment vertical="center"/>
    </xf>
    <xf numFmtId="3" fontId="46" fillId="28" borderId="18" xfId="0" applyNumberFormat="1" applyFont="1" applyFill="1" applyBorder="1" applyAlignment="1">
      <alignment vertical="center"/>
    </xf>
    <xf numFmtId="3" fontId="20" fillId="0" borderId="14" xfId="0" applyNumberFormat="1" applyFont="1" applyBorder="1" applyAlignment="1">
      <alignment horizontal="right"/>
    </xf>
    <xf numFmtId="3" fontId="25" fillId="25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/>
    </xf>
    <xf numFmtId="3" fontId="24" fillId="25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 vertical="center"/>
    </xf>
    <xf numFmtId="3" fontId="20" fillId="25" borderId="14" xfId="0" applyNumberFormat="1" applyFont="1" applyFill="1" applyBorder="1" applyAlignment="1">
      <alignment horizontal="right"/>
    </xf>
    <xf numFmtId="3" fontId="25" fillId="30" borderId="9" xfId="0" applyNumberFormat="1" applyFont="1" applyFill="1" applyBorder="1" applyAlignment="1">
      <alignment/>
    </xf>
    <xf numFmtId="3" fontId="25" fillId="30" borderId="8" xfId="0" applyNumberFormat="1" applyFont="1" applyFill="1" applyBorder="1" applyAlignment="1">
      <alignment/>
    </xf>
    <xf numFmtId="0" fontId="25" fillId="22" borderId="9" xfId="0" applyFont="1" applyFill="1" applyBorder="1" applyAlignment="1">
      <alignment horizontal="center" wrapText="1"/>
    </xf>
    <xf numFmtId="3" fontId="64" fillId="28" borderId="14" xfId="0" applyNumberFormat="1" applyFont="1" applyFill="1" applyBorder="1" applyAlignment="1">
      <alignment/>
    </xf>
    <xf numFmtId="3" fontId="19" fillId="25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1" borderId="14" xfId="0" applyNumberFormat="1" applyFont="1" applyFill="1" applyBorder="1" applyAlignment="1">
      <alignment/>
    </xf>
    <xf numFmtId="3" fontId="25" fillId="31" borderId="14" xfId="0" applyNumberFormat="1" applyFont="1" applyFill="1" applyBorder="1" applyAlignment="1">
      <alignment/>
    </xf>
    <xf numFmtId="3" fontId="57" fillId="0" borderId="14" xfId="0" applyNumberFormat="1" applyFont="1" applyBorder="1" applyAlignment="1">
      <alignment vertical="center"/>
    </xf>
    <xf numFmtId="0" fontId="25" fillId="22" borderId="9" xfId="0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vertical="center"/>
    </xf>
    <xf numFmtId="3" fontId="59" fillId="0" borderId="14" xfId="0" applyNumberFormat="1" applyFont="1" applyBorder="1" applyAlignment="1">
      <alignment vertical="center"/>
    </xf>
    <xf numFmtId="3" fontId="57" fillId="0" borderId="14" xfId="0" applyNumberFormat="1" applyFont="1" applyBorder="1" applyAlignment="1">
      <alignment/>
    </xf>
    <xf numFmtId="3" fontId="25" fillId="24" borderId="20" xfId="0" applyNumberFormat="1" applyFont="1" applyFill="1" applyBorder="1" applyAlignment="1">
      <alignment/>
    </xf>
    <xf numFmtId="3" fontId="25" fillId="24" borderId="19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/>
    </xf>
    <xf numFmtId="3" fontId="19" fillId="24" borderId="14" xfId="0" applyNumberFormat="1" applyFont="1" applyFill="1" applyBorder="1" applyAlignment="1">
      <alignment/>
    </xf>
    <xf numFmtId="49" fontId="44" fillId="30" borderId="9" xfId="0" applyNumberFormat="1" applyFont="1" applyFill="1" applyBorder="1" applyAlignment="1">
      <alignment horizontal="center"/>
    </xf>
    <xf numFmtId="165" fontId="24" fillId="0" borderId="9" xfId="0" applyNumberFormat="1" applyFont="1" applyBorder="1" applyAlignment="1">
      <alignment/>
    </xf>
    <xf numFmtId="165" fontId="24" fillId="24" borderId="9" xfId="0" applyNumberFormat="1" applyFont="1" applyFill="1" applyBorder="1" applyAlignment="1">
      <alignment/>
    </xf>
    <xf numFmtId="0" fontId="24" fillId="0" borderId="8" xfId="0" applyFont="1" applyFill="1" applyBorder="1" applyAlignment="1">
      <alignment/>
    </xf>
    <xf numFmtId="165" fontId="20" fillId="0" borderId="9" xfId="0" applyNumberFormat="1" applyFont="1" applyFill="1" applyBorder="1" applyAlignment="1">
      <alignment/>
    </xf>
    <xf numFmtId="165" fontId="20" fillId="0" borderId="9" xfId="0" applyNumberFormat="1" applyFont="1" applyFill="1" applyBorder="1" applyAlignment="1">
      <alignment horizontal="right"/>
    </xf>
    <xf numFmtId="0" fontId="20" fillId="0" borderId="8" xfId="0" applyFont="1" applyFill="1" applyBorder="1" applyAlignment="1">
      <alignment/>
    </xf>
    <xf numFmtId="16" fontId="20" fillId="0" borderId="8" xfId="0" applyNumberFormat="1" applyFont="1" applyFill="1" applyBorder="1" applyAlignment="1">
      <alignment/>
    </xf>
    <xf numFmtId="0" fontId="24" fillId="28" borderId="8" xfId="0" applyFont="1" applyFill="1" applyBorder="1" applyAlignment="1">
      <alignment/>
    </xf>
    <xf numFmtId="165" fontId="24" fillId="28" borderId="9" xfId="0" applyNumberFormat="1" applyFont="1" applyFill="1" applyBorder="1" applyAlignment="1">
      <alignment/>
    </xf>
    <xf numFmtId="165" fontId="24" fillId="28" borderId="9" xfId="0" applyNumberFormat="1" applyFont="1" applyFill="1" applyBorder="1" applyAlignment="1">
      <alignment horizontal="right"/>
    </xf>
    <xf numFmtId="3" fontId="24" fillId="28" borderId="9" xfId="0" applyNumberFormat="1" applyFont="1" applyFill="1" applyBorder="1" applyAlignment="1">
      <alignment/>
    </xf>
    <xf numFmtId="3" fontId="20" fillId="0" borderId="8" xfId="40" applyNumberFormat="1" applyFont="1" applyFill="1" applyBorder="1" applyAlignment="1" applyProtection="1">
      <alignment/>
      <protection/>
    </xf>
    <xf numFmtId="165" fontId="39" fillId="0" borderId="9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0" fontId="24" fillId="30" borderId="8" xfId="0" applyFont="1" applyFill="1" applyBorder="1" applyAlignment="1">
      <alignment/>
    </xf>
    <xf numFmtId="165" fontId="24" fillId="30" borderId="9" xfId="0" applyNumberFormat="1" applyFont="1" applyFill="1" applyBorder="1" applyAlignment="1">
      <alignment/>
    </xf>
    <xf numFmtId="165" fontId="24" fillId="30" borderId="9" xfId="0" applyNumberFormat="1" applyFont="1" applyFill="1" applyBorder="1" applyAlignment="1">
      <alignment horizontal="right"/>
    </xf>
    <xf numFmtId="3" fontId="24" fillId="24" borderId="9" xfId="0" applyNumberFormat="1" applyFont="1" applyFill="1" applyBorder="1" applyAlignment="1">
      <alignment/>
    </xf>
    <xf numFmtId="0" fontId="24" fillId="0" borderId="8" xfId="0" applyFont="1" applyBorder="1" applyAlignment="1">
      <alignment/>
    </xf>
    <xf numFmtId="165" fontId="24" fillId="0" borderId="9" xfId="0" applyNumberFormat="1" applyFont="1" applyBorder="1" applyAlignment="1">
      <alignment horizontal="right"/>
    </xf>
    <xf numFmtId="0" fontId="24" fillId="24" borderId="8" xfId="0" applyFont="1" applyFill="1" applyBorder="1" applyAlignment="1">
      <alignment/>
    </xf>
    <xf numFmtId="165" fontId="24" fillId="24" borderId="9" xfId="0" applyNumberFormat="1" applyFont="1" applyFill="1" applyBorder="1" applyAlignment="1">
      <alignment horizontal="right"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9" fillId="22" borderId="10" xfId="0" applyNumberFormat="1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9" xfId="0" applyFont="1" applyBorder="1" applyAlignment="1">
      <alignment horizontal="left"/>
    </xf>
    <xf numFmtId="165" fontId="19" fillId="0" borderId="8" xfId="0" applyNumberFormat="1" applyFont="1" applyBorder="1" applyAlignment="1">
      <alignment/>
    </xf>
    <xf numFmtId="165" fontId="25" fillId="24" borderId="8" xfId="0" applyNumberFormat="1" applyFont="1" applyFill="1" applyBorder="1" applyAlignment="1">
      <alignment/>
    </xf>
    <xf numFmtId="165" fontId="25" fillId="0" borderId="8" xfId="0" applyNumberFormat="1" applyFont="1" applyBorder="1" applyAlignment="1">
      <alignment/>
    </xf>
    <xf numFmtId="165" fontId="19" fillId="24" borderId="8" xfId="0" applyNumberFormat="1" applyFont="1" applyFill="1" applyBorder="1" applyAlignment="1">
      <alignment/>
    </xf>
    <xf numFmtId="3" fontId="25" fillId="24" borderId="8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Border="1" applyAlignment="1">
      <alignment horizontal="center"/>
    </xf>
    <xf numFmtId="0" fontId="20" fillId="22" borderId="14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25" fillId="28" borderId="21" xfId="0" applyFont="1" applyFill="1" applyBorder="1" applyAlignment="1">
      <alignment/>
    </xf>
    <xf numFmtId="3" fontId="19" fillId="28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28" borderId="0" xfId="0" applyNumberFormat="1" applyFont="1" applyFill="1" applyBorder="1" applyAlignment="1">
      <alignment vertical="center"/>
    </xf>
    <xf numFmtId="3" fontId="25" fillId="28" borderId="0" xfId="0" applyNumberFormat="1" applyFont="1" applyFill="1" applyBorder="1" applyAlignment="1">
      <alignment vertical="center"/>
    </xf>
    <xf numFmtId="3" fontId="25" fillId="28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3" fontId="65" fillId="0" borderId="14" xfId="0" applyNumberFormat="1" applyFont="1" applyBorder="1" applyAlignment="1">
      <alignment vertical="center"/>
    </xf>
    <xf numFmtId="3" fontId="65" fillId="0" borderId="14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14" xfId="0" applyFont="1" applyBorder="1" applyAlignment="1">
      <alignment/>
    </xf>
    <xf numFmtId="0" fontId="19" fillId="32" borderId="9" xfId="0" applyFont="1" applyFill="1" applyBorder="1" applyAlignment="1">
      <alignment horizontal="center" vertical="center" wrapText="1"/>
    </xf>
    <xf numFmtId="0" fontId="19" fillId="32" borderId="8" xfId="0" applyFont="1" applyFill="1" applyBorder="1" applyAlignment="1">
      <alignment horizontal="center" vertical="center" wrapText="1"/>
    </xf>
    <xf numFmtId="185" fontId="19" fillId="25" borderId="14" xfId="0" applyNumberFormat="1" applyFont="1" applyFill="1" applyBorder="1" applyAlignment="1">
      <alignment/>
    </xf>
    <xf numFmtId="185" fontId="19" fillId="0" borderId="14" xfId="0" applyNumberFormat="1" applyFont="1" applyBorder="1" applyAlignment="1">
      <alignment horizontal="right"/>
    </xf>
    <xf numFmtId="185" fontId="19" fillId="31" borderId="14" xfId="0" applyNumberFormat="1" applyFont="1" applyFill="1" applyBorder="1" applyAlignment="1">
      <alignment horizontal="right"/>
    </xf>
    <xf numFmtId="185" fontId="19" fillId="25" borderId="14" xfId="0" applyNumberFormat="1" applyFont="1" applyFill="1" applyBorder="1" applyAlignment="1">
      <alignment horizontal="right"/>
    </xf>
    <xf numFmtId="185" fontId="19" fillId="0" borderId="14" xfId="0" applyNumberFormat="1" applyFont="1" applyFill="1" applyBorder="1" applyAlignment="1">
      <alignment horizontal="right"/>
    </xf>
    <xf numFmtId="185" fontId="25" fillId="28" borderId="14" xfId="0" applyNumberFormat="1" applyFont="1" applyFill="1" applyBorder="1" applyAlignment="1">
      <alignment horizontal="right"/>
    </xf>
    <xf numFmtId="185" fontId="25" fillId="25" borderId="14" xfId="0" applyNumberFormat="1" applyFont="1" applyFill="1" applyBorder="1" applyAlignment="1">
      <alignment/>
    </xf>
    <xf numFmtId="185" fontId="25" fillId="0" borderId="14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5" fillId="29" borderId="9" xfId="0" applyNumberFormat="1" applyFont="1" applyFill="1" applyBorder="1" applyAlignment="1">
      <alignment horizontal="center" vertical="center" wrapText="1"/>
    </xf>
    <xf numFmtId="3" fontId="25" fillId="29" borderId="8" xfId="0" applyNumberFormat="1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 wrapText="1"/>
    </xf>
    <xf numFmtId="3" fontId="19" fillId="0" borderId="1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57" fillId="0" borderId="19" xfId="0" applyNumberFormat="1" applyFont="1" applyBorder="1" applyAlignment="1">
      <alignment/>
    </xf>
    <xf numFmtId="3" fontId="19" fillId="33" borderId="9" xfId="40" applyNumberFormat="1" applyFont="1" applyFill="1" applyBorder="1" applyAlignment="1" applyProtection="1">
      <alignment/>
      <protection/>
    </xf>
    <xf numFmtId="3" fontId="19" fillId="33" borderId="8" xfId="40" applyNumberFormat="1" applyFont="1" applyFill="1" applyBorder="1" applyAlignment="1" applyProtection="1">
      <alignment/>
      <protection/>
    </xf>
    <xf numFmtId="3" fontId="25" fillId="34" borderId="9" xfId="4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66" fillId="0" borderId="14" xfId="0" applyNumberFormat="1" applyFont="1" applyBorder="1" applyAlignment="1">
      <alignment/>
    </xf>
    <xf numFmtId="3" fontId="25" fillId="30" borderId="14" xfId="0" applyNumberFormat="1" applyFont="1" applyFill="1" applyBorder="1" applyAlignment="1">
      <alignment/>
    </xf>
    <xf numFmtId="3" fontId="25" fillId="0" borderId="11" xfId="0" applyNumberFormat="1" applyFont="1" applyBorder="1" applyAlignment="1">
      <alignment/>
    </xf>
    <xf numFmtId="0" fontId="24" fillId="28" borderId="14" xfId="0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49" fontId="24" fillId="30" borderId="11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6" fillId="0" borderId="18" xfId="0" applyFont="1" applyBorder="1" applyAlignment="1">
      <alignment horizontal="center"/>
    </xf>
    <xf numFmtId="0" fontId="26" fillId="28" borderId="18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26" fillId="3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5" fillId="22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9" fillId="28" borderId="14" xfId="0" applyFont="1" applyFill="1" applyBorder="1" applyAlignment="1">
      <alignment/>
    </xf>
    <xf numFmtId="0" fontId="25" fillId="31" borderId="14" xfId="0" applyFont="1" applyFill="1" applyBorder="1" applyAlignment="1">
      <alignment/>
    </xf>
    <xf numFmtId="0" fontId="19" fillId="25" borderId="14" xfId="0" applyFont="1" applyFill="1" applyBorder="1" applyAlignment="1">
      <alignment wrapText="1"/>
    </xf>
    <xf numFmtId="0" fontId="19" fillId="30" borderId="14" xfId="0" applyFont="1" applyFill="1" applyBorder="1" applyAlignment="1">
      <alignment/>
    </xf>
    <xf numFmtId="0" fontId="19" fillId="31" borderId="14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center" wrapText="1"/>
    </xf>
    <xf numFmtId="0" fontId="25" fillId="28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3" fontId="65" fillId="25" borderId="14" xfId="0" applyNumberFormat="1" applyFont="1" applyFill="1" applyBorder="1" applyAlignment="1">
      <alignment/>
    </xf>
    <xf numFmtId="0" fontId="25" fillId="25" borderId="20" xfId="0" applyFont="1" applyFill="1" applyBorder="1" applyAlignment="1">
      <alignment wrapText="1"/>
    </xf>
    <xf numFmtId="0" fontId="25" fillId="25" borderId="20" xfId="0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49" fontId="19" fillId="0" borderId="9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1" fontId="19" fillId="0" borderId="9" xfId="0" applyNumberFormat="1" applyFont="1" applyBorder="1" applyAlignment="1">
      <alignment horizontal="center"/>
    </xf>
    <xf numFmtId="185" fontId="19" fillId="0" borderId="11" xfId="0" applyNumberFormat="1" applyFont="1" applyFill="1" applyBorder="1" applyAlignment="1">
      <alignment horizontal="center" vertical="center" wrapText="1"/>
    </xf>
    <xf numFmtId="185" fontId="19" fillId="0" borderId="9" xfId="0" applyNumberFormat="1" applyFont="1" applyBorder="1" applyAlignment="1">
      <alignment/>
    </xf>
    <xf numFmtId="185" fontId="25" fillId="25" borderId="9" xfId="0" applyNumberFormat="1" applyFont="1" applyFill="1" applyBorder="1" applyAlignment="1">
      <alignment/>
    </xf>
    <xf numFmtId="0" fontId="19" fillId="25" borderId="14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0" fillId="0" borderId="0" xfId="0" applyFont="1" applyAlignment="1">
      <alignment/>
    </xf>
    <xf numFmtId="185" fontId="19" fillId="0" borderId="14" xfId="0" applyNumberFormat="1" applyFont="1" applyBorder="1" applyAlignment="1">
      <alignment horizontal="center"/>
    </xf>
    <xf numFmtId="186" fontId="19" fillId="0" borderId="0" xfId="0" applyNumberFormat="1" applyFont="1" applyBorder="1" applyAlignment="1">
      <alignment/>
    </xf>
    <xf numFmtId="3" fontId="19" fillId="24" borderId="14" xfId="0" applyNumberFormat="1" applyFont="1" applyFill="1" applyBorder="1" applyAlignment="1">
      <alignment horizontal="center"/>
    </xf>
    <xf numFmtId="3" fontId="19" fillId="24" borderId="14" xfId="0" applyNumberFormat="1" applyFont="1" applyFill="1" applyBorder="1" applyAlignment="1">
      <alignment wrapText="1"/>
    </xf>
    <xf numFmtId="3" fontId="19" fillId="24" borderId="14" xfId="0" applyNumberFormat="1" applyFont="1" applyFill="1" applyBorder="1" applyAlignment="1">
      <alignment horizontal="center" wrapText="1"/>
    </xf>
    <xf numFmtId="3" fontId="19" fillId="24" borderId="18" xfId="0" applyNumberFormat="1" applyFont="1" applyFill="1" applyBorder="1" applyAlignment="1">
      <alignment horizontal="center" wrapText="1"/>
    </xf>
    <xf numFmtId="165" fontId="19" fillId="0" borderId="14" xfId="0" applyNumberFormat="1" applyFont="1" applyBorder="1" applyAlignment="1">
      <alignment/>
    </xf>
    <xf numFmtId="165" fontId="25" fillId="24" borderId="14" xfId="0" applyNumberFormat="1" applyFont="1" applyFill="1" applyBorder="1" applyAlignment="1">
      <alignment/>
    </xf>
    <xf numFmtId="165" fontId="25" fillId="0" borderId="14" xfId="0" applyNumberFormat="1" applyFont="1" applyBorder="1" applyAlignment="1">
      <alignment/>
    </xf>
    <xf numFmtId="165" fontId="19" fillId="24" borderId="14" xfId="0" applyNumberFormat="1" applyFont="1" applyFill="1" applyBorder="1" applyAlignment="1">
      <alignment/>
    </xf>
    <xf numFmtId="3" fontId="25" fillId="24" borderId="14" xfId="0" applyNumberFormat="1" applyFont="1" applyFill="1" applyBorder="1" applyAlignment="1" applyProtection="1">
      <alignment horizontal="right" vertical="center"/>
      <protection/>
    </xf>
    <xf numFmtId="3" fontId="25" fillId="0" borderId="9" xfId="54" applyNumberFormat="1" applyFont="1" applyFill="1" applyBorder="1" applyAlignment="1">
      <alignment horizontal="left" vertical="center"/>
      <protection/>
    </xf>
    <xf numFmtId="3" fontId="19" fillId="0" borderId="9" xfId="0" applyNumberFormat="1" applyFont="1" applyBorder="1" applyAlignment="1">
      <alignment horizontal="center" vertical="center"/>
    </xf>
    <xf numFmtId="3" fontId="25" fillId="0" borderId="9" xfId="54" applyNumberFormat="1" applyFont="1" applyBorder="1" applyAlignment="1">
      <alignment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19" fillId="0" borderId="9" xfId="54" applyNumberFormat="1" applyFont="1" applyBorder="1" applyAlignment="1">
      <alignment vertical="center"/>
      <protection/>
    </xf>
    <xf numFmtId="3" fontId="19" fillId="0" borderId="9" xfId="54" applyNumberFormat="1" applyFont="1" applyBorder="1" applyAlignment="1">
      <alignment horizontal="right"/>
      <protection/>
    </xf>
    <xf numFmtId="0" fontId="19" fillId="30" borderId="9" xfId="0" applyFont="1" applyFill="1" applyBorder="1" applyAlignment="1">
      <alignment horizontal="center"/>
    </xf>
    <xf numFmtId="3" fontId="25" fillId="30" borderId="9" xfId="54" applyNumberFormat="1" applyFont="1" applyFill="1" applyBorder="1" applyAlignment="1">
      <alignment vertical="center"/>
      <protection/>
    </xf>
    <xf numFmtId="3" fontId="25" fillId="30" borderId="9" xfId="54" applyNumberFormat="1" applyFont="1" applyFill="1" applyBorder="1" applyAlignment="1">
      <alignment horizontal="right"/>
      <protection/>
    </xf>
    <xf numFmtId="3" fontId="19" fillId="33" borderId="9" xfId="54" applyNumberFormat="1" applyFont="1" applyFill="1" applyBorder="1" applyAlignment="1">
      <alignment vertical="center"/>
      <protection/>
    </xf>
    <xf numFmtId="3" fontId="19" fillId="33" borderId="9" xfId="40" applyNumberFormat="1" applyFont="1" applyFill="1" applyBorder="1" applyAlignment="1" applyProtection="1">
      <alignment horizontal="right"/>
      <protection/>
    </xf>
    <xf numFmtId="3" fontId="25" fillId="30" borderId="9" xfId="54" applyNumberFormat="1" applyFont="1" applyFill="1" applyBorder="1" applyAlignment="1">
      <alignment/>
      <protection/>
    </xf>
    <xf numFmtId="0" fontId="19" fillId="25" borderId="9" xfId="0" applyFont="1" applyFill="1" applyBorder="1" applyAlignment="1">
      <alignment horizontal="center"/>
    </xf>
    <xf numFmtId="3" fontId="25" fillId="25" borderId="9" xfId="54" applyNumberFormat="1" applyFont="1" applyFill="1" applyBorder="1" applyAlignment="1">
      <alignment vertical="center"/>
      <protection/>
    </xf>
    <xf numFmtId="3" fontId="25" fillId="25" borderId="9" xfId="54" applyNumberFormat="1" applyFont="1" applyFill="1" applyBorder="1" applyAlignment="1">
      <alignment horizontal="right"/>
      <protection/>
    </xf>
    <xf numFmtId="3" fontId="19" fillId="0" borderId="9" xfId="0" applyNumberFormat="1" applyFont="1" applyBorder="1" applyAlignment="1">
      <alignment horizontal="right"/>
    </xf>
    <xf numFmtId="3" fontId="25" fillId="0" borderId="9" xfId="0" applyNumberFormat="1" applyFont="1" applyBorder="1" applyAlignment="1">
      <alignment horizontal="right"/>
    </xf>
    <xf numFmtId="0" fontId="25" fillId="30" borderId="9" xfId="0" applyFont="1" applyFill="1" applyBorder="1" applyAlignment="1">
      <alignment/>
    </xf>
    <xf numFmtId="3" fontId="25" fillId="30" borderId="9" xfId="0" applyNumberFormat="1" applyFont="1" applyFill="1" applyBorder="1" applyAlignment="1">
      <alignment horizontal="right"/>
    </xf>
    <xf numFmtId="0" fontId="25" fillId="35" borderId="9" xfId="0" applyFont="1" applyFill="1" applyBorder="1" applyAlignment="1">
      <alignment/>
    </xf>
    <xf numFmtId="3" fontId="25" fillId="35" borderId="9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/>
    </xf>
    <xf numFmtId="3" fontId="19" fillId="0" borderId="9" xfId="0" applyNumberFormat="1" applyFont="1" applyFill="1" applyBorder="1" applyAlignment="1">
      <alignment horizontal="right"/>
    </xf>
    <xf numFmtId="3" fontId="19" fillId="35" borderId="9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25" fillId="25" borderId="14" xfId="0" applyFont="1" applyFill="1" applyBorder="1" applyAlignment="1">
      <alignment horizontal="center"/>
    </xf>
    <xf numFmtId="3" fontId="65" fillId="36" borderId="8" xfId="40" applyNumberFormat="1" applyFont="1" applyFill="1" applyBorder="1" applyAlignment="1" applyProtection="1">
      <alignment/>
      <protection/>
    </xf>
    <xf numFmtId="3" fontId="67" fillId="34" borderId="8" xfId="40" applyNumberFormat="1" applyFont="1" applyFill="1" applyBorder="1" applyAlignment="1" applyProtection="1">
      <alignment/>
      <protection/>
    </xf>
    <xf numFmtId="49" fontId="20" fillId="30" borderId="8" xfId="0" applyNumberFormat="1" applyFont="1" applyFill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vertical="center"/>
    </xf>
    <xf numFmtId="3" fontId="25" fillId="30" borderId="14" xfId="0" applyNumberFormat="1" applyFont="1" applyFill="1" applyBorder="1" applyAlignment="1">
      <alignment vertical="center"/>
    </xf>
    <xf numFmtId="0" fontId="19" fillId="28" borderId="14" xfId="0" applyFont="1" applyFill="1" applyBorder="1" applyAlignment="1">
      <alignment horizontal="center" wrapText="1"/>
    </xf>
    <xf numFmtId="3" fontId="19" fillId="28" borderId="14" xfId="0" applyNumberFormat="1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25" fillId="25" borderId="18" xfId="0" applyFont="1" applyFill="1" applyBorder="1" applyAlignment="1">
      <alignment horizontal="center" wrapText="1"/>
    </xf>
    <xf numFmtId="0" fontId="25" fillId="25" borderId="14" xfId="0" applyFont="1" applyFill="1" applyBorder="1" applyAlignment="1">
      <alignment horizontal="center" wrapText="1"/>
    </xf>
    <xf numFmtId="3" fontId="23" fillId="25" borderId="14" xfId="0" applyNumberFormat="1" applyFont="1" applyFill="1" applyBorder="1" applyAlignment="1">
      <alignment horizontal="right"/>
    </xf>
    <xf numFmtId="178" fontId="23" fillId="25" borderId="14" xfId="0" applyNumberFormat="1" applyFont="1" applyFill="1" applyBorder="1" applyAlignment="1">
      <alignment/>
    </xf>
    <xf numFmtId="178" fontId="23" fillId="25" borderId="14" xfId="0" applyNumberFormat="1" applyFont="1" applyFill="1" applyBorder="1" applyAlignment="1">
      <alignment horizontal="right"/>
    </xf>
    <xf numFmtId="3" fontId="37" fillId="25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185" fontId="25" fillId="25" borderId="14" xfId="0" applyNumberFormat="1" applyFont="1" applyFill="1" applyBorder="1" applyAlignment="1">
      <alignment horizontal="center"/>
    </xf>
    <xf numFmtId="3" fontId="25" fillId="25" borderId="14" xfId="0" applyNumberFormat="1" applyFont="1" applyFill="1" applyBorder="1" applyAlignment="1">
      <alignment horizontal="center"/>
    </xf>
    <xf numFmtId="165" fontId="19" fillId="0" borderId="22" xfId="0" applyNumberFormat="1" applyFont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19" fillId="28" borderId="9" xfId="0" applyFont="1" applyFill="1" applyBorder="1" applyAlignment="1">
      <alignment horizontal="center"/>
    </xf>
    <xf numFmtId="3" fontId="25" fillId="28" borderId="9" xfId="0" applyNumberFormat="1" applyFont="1" applyFill="1" applyBorder="1" applyAlignment="1">
      <alignment horizontal="left"/>
    </xf>
    <xf numFmtId="165" fontId="25" fillId="28" borderId="9" xfId="0" applyNumberFormat="1" applyFont="1" applyFill="1" applyBorder="1" applyAlignment="1">
      <alignment/>
    </xf>
    <xf numFmtId="165" fontId="25" fillId="28" borderId="8" xfId="0" applyNumberFormat="1" applyFont="1" applyFill="1" applyBorder="1" applyAlignment="1">
      <alignment/>
    </xf>
    <xf numFmtId="165" fontId="25" fillId="28" borderId="14" xfId="0" applyNumberFormat="1" applyFont="1" applyFill="1" applyBorder="1" applyAlignment="1">
      <alignment/>
    </xf>
    <xf numFmtId="3" fontId="65" fillId="0" borderId="9" xfId="40" applyNumberFormat="1" applyFont="1" applyFill="1" applyBorder="1" applyAlignment="1" applyProtection="1">
      <alignment horizontal="right"/>
      <protection/>
    </xf>
    <xf numFmtId="3" fontId="65" fillId="0" borderId="9" xfId="0" applyNumberFormat="1" applyFont="1" applyBorder="1" applyAlignment="1">
      <alignment/>
    </xf>
    <xf numFmtId="3" fontId="65" fillId="0" borderId="9" xfId="0" applyNumberFormat="1" applyFont="1" applyBorder="1" applyAlignment="1">
      <alignment horizontal="right"/>
    </xf>
    <xf numFmtId="49" fontId="27" fillId="22" borderId="8" xfId="0" applyNumberFormat="1" applyFont="1" applyFill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/>
    </xf>
    <xf numFmtId="0" fontId="27" fillId="22" borderId="14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3" fontId="20" fillId="0" borderId="14" xfId="0" applyNumberFormat="1" applyFont="1" applyBorder="1" applyAlignment="1">
      <alignment/>
    </xf>
    <xf numFmtId="49" fontId="20" fillId="0" borderId="14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165" fontId="20" fillId="0" borderId="14" xfId="0" applyNumberFormat="1" applyFont="1" applyFill="1" applyBorder="1" applyAlignment="1">
      <alignment/>
    </xf>
    <xf numFmtId="49" fontId="24" fillId="24" borderId="14" xfId="0" applyNumberFormat="1" applyFont="1" applyFill="1" applyBorder="1" applyAlignment="1">
      <alignment/>
    </xf>
    <xf numFmtId="165" fontId="24" fillId="24" borderId="14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/>
    </xf>
    <xf numFmtId="165" fontId="39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30" borderId="11" xfId="0" applyNumberFormat="1" applyFont="1" applyFill="1" applyBorder="1" applyAlignment="1">
      <alignment horizontal="center" vertical="center"/>
    </xf>
    <xf numFmtId="49" fontId="20" fillId="30" borderId="23" xfId="0" applyNumberFormat="1" applyFont="1" applyFill="1" applyBorder="1" applyAlignment="1">
      <alignment horizontal="center" vertical="center"/>
    </xf>
    <xf numFmtId="49" fontId="24" fillId="30" borderId="8" xfId="0" applyNumberFormat="1" applyFont="1" applyFill="1" applyBorder="1" applyAlignment="1">
      <alignment horizontal="center" vertical="center"/>
    </xf>
    <xf numFmtId="49" fontId="20" fillId="30" borderId="15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8" borderId="18" xfId="0" applyFont="1" applyFill="1" applyBorder="1" applyAlignment="1">
      <alignment horizontal="center"/>
    </xf>
    <xf numFmtId="0" fontId="46" fillId="28" borderId="17" xfId="0" applyFont="1" applyFill="1" applyBorder="1" applyAlignment="1">
      <alignment horizontal="center"/>
    </xf>
    <xf numFmtId="0" fontId="46" fillId="28" borderId="21" xfId="0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 vertical="center"/>
    </xf>
    <xf numFmtId="3" fontId="19" fillId="28" borderId="14" xfId="0" applyNumberFormat="1" applyFont="1" applyFill="1" applyBorder="1" applyAlignment="1">
      <alignment horizontal="center" vertical="center"/>
    </xf>
    <xf numFmtId="3" fontId="37" fillId="28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24" xfId="40" applyNumberFormat="1" applyFont="1" applyFill="1" applyBorder="1" applyAlignment="1">
      <alignment horizontal="center" wrapText="1"/>
    </xf>
    <xf numFmtId="0" fontId="25" fillId="25" borderId="18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/>
    </xf>
    <xf numFmtId="0" fontId="25" fillId="27" borderId="9" xfId="0" applyFont="1" applyFill="1" applyBorder="1" applyAlignment="1">
      <alignment/>
    </xf>
    <xf numFmtId="0" fontId="25" fillId="27" borderId="8" xfId="0" applyFont="1" applyFill="1" applyBorder="1" applyAlignment="1">
      <alignment/>
    </xf>
    <xf numFmtId="0" fontId="25" fillId="22" borderId="14" xfId="0" applyFont="1" applyFill="1" applyBorder="1" applyAlignment="1">
      <alignment horizontal="center" wrapText="1"/>
    </xf>
    <xf numFmtId="0" fontId="25" fillId="27" borderId="23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3" fontId="49" fillId="0" borderId="0" xfId="0" applyNumberFormat="1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6" fontId="25" fillId="0" borderId="18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6" fontId="25" fillId="0" borderId="21" xfId="0" applyNumberFormat="1" applyFont="1" applyBorder="1" applyAlignment="1">
      <alignment horizontal="center"/>
    </xf>
    <xf numFmtId="186" fontId="25" fillId="0" borderId="18" xfId="0" applyNumberFormat="1" applyFont="1" applyBorder="1" applyAlignment="1">
      <alignment horizontal="center"/>
    </xf>
    <xf numFmtId="186" fontId="25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5" fillId="24" borderId="18" xfId="0" applyNumberFormat="1" applyFont="1" applyFill="1" applyBorder="1" applyAlignment="1">
      <alignment horizontal="center"/>
    </xf>
    <xf numFmtId="3" fontId="25" fillId="24" borderId="21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5" fillId="31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9" xfId="0" applyNumberFormat="1" applyFont="1" applyFill="1" applyBorder="1" applyAlignment="1">
      <alignment vertical="center"/>
    </xf>
    <xf numFmtId="2" fontId="25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9.75390625" style="3" customWidth="1"/>
    <col min="4" max="4" width="18.75390625" style="4" customWidth="1"/>
    <col min="5" max="5" width="18.25390625" style="0" customWidth="1"/>
    <col min="6" max="6" width="12.375" style="0" bestFit="1" customWidth="1"/>
  </cols>
  <sheetData>
    <row r="2" ht="15.75">
      <c r="E2" s="5"/>
    </row>
    <row r="3" spans="3:5" ht="14.25" customHeight="1">
      <c r="C3" s="6"/>
      <c r="D3" s="7"/>
      <c r="E3" s="484" t="s">
        <v>0</v>
      </c>
    </row>
    <row r="4" spans="1:5" ht="34.5" customHeight="1">
      <c r="A4" s="607" t="s">
        <v>523</v>
      </c>
      <c r="B4" s="607"/>
      <c r="C4" s="607"/>
      <c r="D4" s="607"/>
      <c r="E4" s="483" t="s">
        <v>407</v>
      </c>
    </row>
    <row r="5" spans="2:4" ht="15.75">
      <c r="B5" s="9"/>
      <c r="C5" s="10"/>
      <c r="D5" s="5"/>
    </row>
    <row r="6" spans="1:5" ht="60" customHeight="1">
      <c r="A6" s="11" t="s">
        <v>2</v>
      </c>
      <c r="B6" s="12" t="s">
        <v>3</v>
      </c>
      <c r="C6" s="454" t="s">
        <v>582</v>
      </c>
      <c r="D6" s="455" t="s">
        <v>583</v>
      </c>
      <c r="E6" s="567" t="s">
        <v>584</v>
      </c>
    </row>
    <row r="7" spans="1:5" ht="20.25" customHeight="1">
      <c r="A7" s="16"/>
      <c r="B7" s="17" t="s">
        <v>4</v>
      </c>
      <c r="C7" s="386"/>
      <c r="D7" s="386"/>
      <c r="E7" s="386"/>
    </row>
    <row r="8" spans="1:5" ht="20.25" customHeight="1">
      <c r="A8" s="19" t="s">
        <v>5</v>
      </c>
      <c r="B8" s="20" t="s">
        <v>6</v>
      </c>
      <c r="C8" s="386"/>
      <c r="D8" s="386"/>
      <c r="E8" s="386"/>
    </row>
    <row r="9" spans="1:5" ht="20.25" customHeight="1">
      <c r="A9" s="21" t="s">
        <v>7</v>
      </c>
      <c r="B9" s="22" t="s">
        <v>8</v>
      </c>
      <c r="C9" s="184">
        <v>13244074</v>
      </c>
      <c r="D9" s="184">
        <v>15095524</v>
      </c>
      <c r="E9" s="184">
        <v>9022411</v>
      </c>
    </row>
    <row r="10" spans="1:5" ht="20.25" customHeight="1">
      <c r="A10" s="21" t="s">
        <v>9</v>
      </c>
      <c r="B10" s="22" t="s">
        <v>10</v>
      </c>
      <c r="C10" s="184"/>
      <c r="D10" s="184"/>
      <c r="E10" s="184"/>
    </row>
    <row r="11" spans="1:5" ht="20.25" customHeight="1">
      <c r="A11" s="21" t="s">
        <v>11</v>
      </c>
      <c r="B11" s="22" t="s">
        <v>12</v>
      </c>
      <c r="C11" s="184">
        <v>2824000</v>
      </c>
      <c r="D11" s="184">
        <v>2824000</v>
      </c>
      <c r="E11" s="184">
        <v>1385882</v>
      </c>
    </row>
    <row r="12" spans="1:5" s="24" customFormat="1" ht="20.25" customHeight="1">
      <c r="A12" s="21" t="s">
        <v>13</v>
      </c>
      <c r="B12" s="23" t="s">
        <v>14</v>
      </c>
      <c r="C12" s="184">
        <v>600000</v>
      </c>
      <c r="D12" s="184">
        <v>600000</v>
      </c>
      <c r="E12" s="184">
        <v>69848</v>
      </c>
    </row>
    <row r="13" spans="1:5" s="24" customFormat="1" ht="20.25" customHeight="1">
      <c r="A13" s="21" t="s">
        <v>15</v>
      </c>
      <c r="B13" s="23" t="s">
        <v>527</v>
      </c>
      <c r="C13" s="184">
        <v>200000</v>
      </c>
      <c r="D13" s="184">
        <v>200000</v>
      </c>
      <c r="E13" s="184">
        <v>200000</v>
      </c>
    </row>
    <row r="14" spans="1:5" ht="20.25" customHeight="1">
      <c r="A14" s="21" t="s">
        <v>17</v>
      </c>
      <c r="B14" s="22" t="s">
        <v>585</v>
      </c>
      <c r="C14" s="184"/>
      <c r="D14" s="184">
        <v>4578862</v>
      </c>
      <c r="E14" s="184"/>
    </row>
    <row r="15" spans="1:5" ht="20.25" customHeight="1">
      <c r="A15" s="21" t="s">
        <v>19</v>
      </c>
      <c r="B15" s="22" t="s">
        <v>18</v>
      </c>
      <c r="C15" s="184">
        <v>3878215</v>
      </c>
      <c r="D15" s="184">
        <v>3929715</v>
      </c>
      <c r="E15" s="184">
        <v>2730727</v>
      </c>
    </row>
    <row r="16" spans="1:5" ht="20.25" customHeight="1">
      <c r="A16" s="21" t="s">
        <v>34</v>
      </c>
      <c r="B16" s="22" t="s">
        <v>526</v>
      </c>
      <c r="C16" s="184"/>
      <c r="D16" s="184"/>
      <c r="E16" s="184"/>
    </row>
    <row r="17" spans="1:5" ht="20.25" customHeight="1">
      <c r="A17" s="21" t="s">
        <v>360</v>
      </c>
      <c r="B17" s="22" t="s">
        <v>359</v>
      </c>
      <c r="C17" s="184">
        <v>400000</v>
      </c>
      <c r="D17" s="184">
        <v>400000</v>
      </c>
      <c r="E17" s="184">
        <v>294700</v>
      </c>
    </row>
    <row r="18" spans="1:5" ht="20.25" customHeight="1">
      <c r="A18" s="16"/>
      <c r="B18" s="287" t="s">
        <v>20</v>
      </c>
      <c r="C18" s="387">
        <v>21146289</v>
      </c>
      <c r="D18" s="387">
        <f>SUM(D9:D17)</f>
        <v>27628101</v>
      </c>
      <c r="E18" s="387">
        <f>SUM(E9:E17)</f>
        <v>13703568</v>
      </c>
    </row>
    <row r="19" spans="1:5" ht="20.25" customHeight="1">
      <c r="A19" s="19" t="s">
        <v>21</v>
      </c>
      <c r="B19" s="20" t="s">
        <v>22</v>
      </c>
      <c r="C19" s="263">
        <v>237158711</v>
      </c>
      <c r="D19" s="263">
        <v>237158711</v>
      </c>
      <c r="E19" s="263">
        <v>237158711</v>
      </c>
    </row>
    <row r="20" spans="1:5" ht="20.25" customHeight="1">
      <c r="A20" s="19"/>
      <c r="B20" s="20" t="s">
        <v>435</v>
      </c>
      <c r="C20" s="184"/>
      <c r="D20" s="184"/>
      <c r="E20" s="184"/>
    </row>
    <row r="21" spans="1:5" ht="20.25" customHeight="1">
      <c r="A21" s="315"/>
      <c r="B21" s="288" t="s">
        <v>23</v>
      </c>
      <c r="C21" s="480">
        <v>258305000</v>
      </c>
      <c r="D21" s="480">
        <f>SUM(D18:D20)</f>
        <v>264786812</v>
      </c>
      <c r="E21" s="480">
        <f>SUM(E18:E19)</f>
        <v>250862279</v>
      </c>
    </row>
    <row r="22" spans="1:5" ht="20.25" customHeight="1">
      <c r="A22" s="16"/>
      <c r="B22" s="17" t="s">
        <v>24</v>
      </c>
      <c r="C22" s="18"/>
      <c r="D22" s="18"/>
      <c r="E22" s="386"/>
    </row>
    <row r="23" spans="1:5" s="27" customFormat="1" ht="20.25" customHeight="1">
      <c r="A23" s="19" t="s">
        <v>5</v>
      </c>
      <c r="B23" s="20" t="s">
        <v>25</v>
      </c>
      <c r="C23" s="25"/>
      <c r="D23" s="25"/>
      <c r="E23" s="263"/>
    </row>
    <row r="24" spans="1:5" ht="20.25" customHeight="1">
      <c r="A24" s="21" t="s">
        <v>7</v>
      </c>
      <c r="B24" s="22" t="s">
        <v>26</v>
      </c>
      <c r="C24" s="184">
        <v>6986485</v>
      </c>
      <c r="D24" s="184">
        <v>6986485</v>
      </c>
      <c r="E24" s="294">
        <v>4162172</v>
      </c>
    </row>
    <row r="25" spans="1:5" ht="20.25" customHeight="1">
      <c r="A25" s="21" t="s">
        <v>9</v>
      </c>
      <c r="B25" s="28" t="s">
        <v>27</v>
      </c>
      <c r="C25" s="184">
        <v>1053675</v>
      </c>
      <c r="D25" s="184">
        <v>1053675</v>
      </c>
      <c r="E25" s="294">
        <v>620325</v>
      </c>
    </row>
    <row r="26" spans="1:5" ht="20.25" customHeight="1">
      <c r="A26" s="21" t="s">
        <v>11</v>
      </c>
      <c r="B26" s="22" t="s">
        <v>28</v>
      </c>
      <c r="C26" s="184">
        <v>6604000</v>
      </c>
      <c r="D26" s="184">
        <v>7615450</v>
      </c>
      <c r="E26" s="294">
        <v>2959524</v>
      </c>
    </row>
    <row r="27" spans="1:5" ht="20.25" customHeight="1">
      <c r="A27" s="29" t="s">
        <v>13</v>
      </c>
      <c r="B27" s="30" t="s">
        <v>29</v>
      </c>
      <c r="C27" s="184">
        <v>1763000</v>
      </c>
      <c r="D27" s="184">
        <v>2654500</v>
      </c>
      <c r="E27" s="294">
        <v>997440</v>
      </c>
    </row>
    <row r="28" spans="1:6" ht="20.25" customHeight="1">
      <c r="A28" s="32" t="s">
        <v>15</v>
      </c>
      <c r="B28" s="33" t="s">
        <v>30</v>
      </c>
      <c r="C28" s="184">
        <v>455000</v>
      </c>
      <c r="D28" s="184">
        <v>455000</v>
      </c>
      <c r="E28" s="294">
        <v>270236</v>
      </c>
      <c r="F28" s="464"/>
    </row>
    <row r="29" spans="1:5" ht="20.25" customHeight="1">
      <c r="A29" s="32" t="s">
        <v>31</v>
      </c>
      <c r="B29" s="33" t="s">
        <v>528</v>
      </c>
      <c r="C29" s="184">
        <v>230804605</v>
      </c>
      <c r="D29" s="184">
        <v>230804605</v>
      </c>
      <c r="E29" s="294">
        <v>243400</v>
      </c>
    </row>
    <row r="30" spans="1:5" ht="20.25" customHeight="1">
      <c r="A30" s="32"/>
      <c r="B30" s="33" t="s">
        <v>529</v>
      </c>
      <c r="C30" s="184">
        <v>3708472</v>
      </c>
      <c r="D30" s="184">
        <v>3708472</v>
      </c>
      <c r="E30" s="294"/>
    </row>
    <row r="31" spans="1:5" ht="20.25" customHeight="1">
      <c r="A31" s="32" t="s">
        <v>19</v>
      </c>
      <c r="B31" s="33" t="s">
        <v>33</v>
      </c>
      <c r="C31" s="184">
        <v>6000000</v>
      </c>
      <c r="D31" s="184">
        <v>10578862</v>
      </c>
      <c r="E31" s="294">
        <v>889127</v>
      </c>
    </row>
    <row r="32" spans="1:5" ht="20.25" customHeight="1">
      <c r="A32" s="32" t="s">
        <v>34</v>
      </c>
      <c r="B32" s="33" t="s">
        <v>35</v>
      </c>
      <c r="C32" s="184">
        <v>400000</v>
      </c>
      <c r="D32" s="184">
        <v>400000</v>
      </c>
      <c r="E32" s="294">
        <v>294700</v>
      </c>
    </row>
    <row r="33" spans="1:5" ht="20.25" customHeight="1">
      <c r="A33" s="32" t="s">
        <v>360</v>
      </c>
      <c r="B33" s="33" t="s">
        <v>361</v>
      </c>
      <c r="C33" s="184"/>
      <c r="D33" s="184"/>
      <c r="E33" s="237"/>
    </row>
    <row r="34" spans="1:5" s="27" customFormat="1" ht="20.25" customHeight="1">
      <c r="A34" s="35"/>
      <c r="B34" s="17" t="s">
        <v>36</v>
      </c>
      <c r="C34" s="263">
        <v>257775237</v>
      </c>
      <c r="D34" s="263">
        <v>264257049</v>
      </c>
      <c r="E34" s="463">
        <f>SUM(E24:E33)</f>
        <v>10436924</v>
      </c>
    </row>
    <row r="35" spans="1:5" s="27" customFormat="1" ht="20.25" customHeight="1">
      <c r="A35" s="35" t="s">
        <v>21</v>
      </c>
      <c r="B35" s="17" t="s">
        <v>388</v>
      </c>
      <c r="C35" s="263">
        <v>529763</v>
      </c>
      <c r="D35" s="263">
        <v>529763</v>
      </c>
      <c r="E35" s="463">
        <v>529763</v>
      </c>
    </row>
    <row r="36" spans="1:5" s="27" customFormat="1" ht="20.25" customHeight="1">
      <c r="A36" s="290"/>
      <c r="B36" s="311" t="s">
        <v>37</v>
      </c>
      <c r="C36" s="312">
        <v>258305000</v>
      </c>
      <c r="D36" s="312">
        <f>SUM(D34:D35)</f>
        <v>264786812</v>
      </c>
      <c r="E36" s="461">
        <f>SUM(E34:E35)</f>
        <v>10966687</v>
      </c>
    </row>
    <row r="38" ht="15.75">
      <c r="C38" s="38"/>
    </row>
  </sheetData>
  <sheetProtection selectLockedCells="1" selectUnlockedCells="1"/>
  <mergeCells count="1">
    <mergeCell ref="A4:D4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F8" sqref="F8:G8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4.75390625" style="0" customWidth="1"/>
    <col min="9" max="9" width="15.00390625" style="0" bestFit="1" customWidth="1"/>
    <col min="10" max="10" width="15.25390625" style="0" customWidth="1"/>
  </cols>
  <sheetData>
    <row r="3" ht="18">
      <c r="H3" s="524" t="s">
        <v>560</v>
      </c>
    </row>
    <row r="4" spans="1:10" ht="15.75">
      <c r="A4" s="121"/>
      <c r="B4" s="121"/>
      <c r="C4" s="121" t="s">
        <v>554</v>
      </c>
      <c r="D4" s="121"/>
      <c r="E4" s="121"/>
      <c r="F4" s="121"/>
      <c r="G4" s="121"/>
      <c r="H4" s="121"/>
      <c r="I4" s="121"/>
      <c r="J4" s="59"/>
    </row>
    <row r="5" spans="1:10" ht="15.75">
      <c r="A5" s="121"/>
      <c r="B5" s="121"/>
      <c r="C5" s="121"/>
      <c r="D5" s="121"/>
      <c r="E5" s="121"/>
      <c r="F5" s="121"/>
      <c r="G5" s="121"/>
      <c r="H5" s="121"/>
      <c r="I5" s="121"/>
      <c r="J5" s="59"/>
    </row>
    <row r="6" spans="2:10" ht="15.75">
      <c r="B6" s="153" t="s">
        <v>564</v>
      </c>
      <c r="C6" s="153"/>
      <c r="D6" s="153"/>
      <c r="E6" s="153"/>
      <c r="F6" s="153"/>
      <c r="G6" s="153"/>
      <c r="H6" s="153"/>
      <c r="I6" s="152"/>
      <c r="J6" s="152"/>
    </row>
    <row r="7" spans="2:10" ht="15.75">
      <c r="B7" s="152" t="s">
        <v>555</v>
      </c>
      <c r="C7" s="152"/>
      <c r="D7" s="152" t="s">
        <v>556</v>
      </c>
      <c r="E7" s="153" t="s">
        <v>557</v>
      </c>
      <c r="F7" s="650">
        <v>83810337</v>
      </c>
      <c r="G7" s="651"/>
      <c r="H7" s="152"/>
      <c r="I7" s="152"/>
      <c r="J7" s="152"/>
    </row>
    <row r="8" spans="2:10" ht="15.75">
      <c r="B8" s="152"/>
      <c r="C8" s="152"/>
      <c r="D8" s="152"/>
      <c r="E8" s="152"/>
      <c r="F8" s="650">
        <v>48998089</v>
      </c>
      <c r="G8" s="651"/>
      <c r="H8" s="152"/>
      <c r="I8" s="152"/>
      <c r="J8" s="152"/>
    </row>
    <row r="9" spans="2:10" ht="15.75">
      <c r="B9" s="152" t="s">
        <v>558</v>
      </c>
      <c r="C9" s="152"/>
      <c r="D9" s="152" t="s">
        <v>559</v>
      </c>
      <c r="E9" s="153" t="s">
        <v>561</v>
      </c>
      <c r="F9" s="650">
        <v>97996179</v>
      </c>
      <c r="G9" s="652"/>
      <c r="H9" s="152"/>
      <c r="I9" s="152"/>
      <c r="J9" s="152"/>
    </row>
    <row r="10" spans="2:10" ht="15.75">
      <c r="B10" s="152"/>
      <c r="C10" s="152"/>
      <c r="D10" s="152"/>
      <c r="E10" s="152"/>
      <c r="F10" s="152"/>
      <c r="G10" s="152"/>
      <c r="H10" s="152"/>
      <c r="I10" s="152"/>
      <c r="J10" s="152"/>
    </row>
    <row r="11" spans="2:10" ht="15.75">
      <c r="B11" s="153" t="s">
        <v>565</v>
      </c>
      <c r="C11" s="153"/>
      <c r="D11" s="153"/>
      <c r="E11" s="153"/>
      <c r="F11" s="153"/>
      <c r="G11" s="153"/>
      <c r="H11" s="152"/>
      <c r="I11" s="152"/>
      <c r="J11" s="152"/>
    </row>
    <row r="12" spans="2:10" ht="15.75">
      <c r="B12" s="152" t="s">
        <v>555</v>
      </c>
      <c r="C12" s="152"/>
      <c r="D12" s="152" t="s">
        <v>556</v>
      </c>
      <c r="E12" s="152"/>
      <c r="F12" s="152"/>
      <c r="G12" s="152"/>
      <c r="H12" s="153" t="s">
        <v>483</v>
      </c>
      <c r="I12" s="653">
        <v>83810337</v>
      </c>
      <c r="J12" s="654"/>
    </row>
    <row r="13" spans="2:10" ht="15.75">
      <c r="B13" s="152"/>
      <c r="C13" s="152"/>
      <c r="D13" s="152"/>
      <c r="E13" s="152"/>
      <c r="F13" s="152"/>
      <c r="G13" s="152"/>
      <c r="H13" s="152"/>
      <c r="I13" s="653">
        <v>48998089</v>
      </c>
      <c r="J13" s="654"/>
    </row>
    <row r="14" spans="2:10" ht="15.75">
      <c r="B14" s="152" t="s">
        <v>558</v>
      </c>
      <c r="C14" s="152"/>
      <c r="D14" s="152" t="s">
        <v>559</v>
      </c>
      <c r="E14" s="152"/>
      <c r="F14" s="152"/>
      <c r="G14" s="152"/>
      <c r="H14" s="152"/>
      <c r="I14" s="653">
        <v>97996179</v>
      </c>
      <c r="J14" s="654"/>
    </row>
    <row r="15" spans="2:10" ht="15.75">
      <c r="B15" s="152"/>
      <c r="C15" s="152"/>
      <c r="D15" s="152"/>
      <c r="E15" s="152"/>
      <c r="F15" s="152" t="s">
        <v>570</v>
      </c>
      <c r="G15" s="152"/>
      <c r="H15" s="152"/>
      <c r="I15" s="655"/>
      <c r="J15" s="656"/>
    </row>
    <row r="16" spans="2:10" ht="15.75">
      <c r="B16" s="85"/>
      <c r="C16" s="85"/>
      <c r="D16" s="85"/>
      <c r="E16" s="85"/>
      <c r="F16" s="85"/>
      <c r="G16" s="85"/>
      <c r="H16" s="85"/>
      <c r="I16" s="526"/>
      <c r="J16" s="85"/>
    </row>
    <row r="17" ht="12.75">
      <c r="I17" s="523" t="s">
        <v>562</v>
      </c>
    </row>
    <row r="18" spans="2:10" ht="18.75">
      <c r="B18" s="624" t="s">
        <v>563</v>
      </c>
      <c r="C18" s="624"/>
      <c r="D18" s="624"/>
      <c r="E18" s="624"/>
      <c r="F18" s="624"/>
      <c r="G18" s="624"/>
      <c r="H18" s="624"/>
      <c r="I18" s="624"/>
      <c r="J18" s="624"/>
    </row>
    <row r="19" spans="2:10" ht="15.75">
      <c r="B19" s="419"/>
      <c r="C19" s="59"/>
      <c r="D19" s="59"/>
      <c r="E19" s="59"/>
      <c r="F19" s="59"/>
      <c r="G19" s="59"/>
      <c r="H19" s="59"/>
      <c r="I19" s="59"/>
      <c r="J19" s="60" t="s">
        <v>407</v>
      </c>
    </row>
    <row r="20" spans="2:10" ht="15.75">
      <c r="B20" s="648" t="s">
        <v>2</v>
      </c>
      <c r="C20" s="648" t="s">
        <v>485</v>
      </c>
      <c r="D20" s="649" t="s">
        <v>486</v>
      </c>
      <c r="E20" s="649"/>
      <c r="F20" s="649"/>
      <c r="G20" s="649" t="s">
        <v>487</v>
      </c>
      <c r="H20" s="649"/>
      <c r="I20" s="649"/>
      <c r="J20" s="373" t="s">
        <v>124</v>
      </c>
    </row>
    <row r="21" spans="2:10" ht="31.5">
      <c r="B21" s="648"/>
      <c r="C21" s="648"/>
      <c r="D21" s="380" t="s">
        <v>132</v>
      </c>
      <c r="E21" s="380" t="s">
        <v>488</v>
      </c>
      <c r="F21" s="380" t="s">
        <v>489</v>
      </c>
      <c r="G21" s="380" t="s">
        <v>132</v>
      </c>
      <c r="H21" s="380" t="s">
        <v>490</v>
      </c>
      <c r="I21" s="380" t="s">
        <v>491</v>
      </c>
      <c r="J21" s="380" t="s">
        <v>492</v>
      </c>
    </row>
    <row r="22" spans="2:10" ht="15.75">
      <c r="B22" s="47" t="s">
        <v>5</v>
      </c>
      <c r="C22" s="54" t="s">
        <v>493</v>
      </c>
      <c r="D22" s="420"/>
      <c r="E22" s="420"/>
      <c r="F22" s="420"/>
      <c r="G22" s="420"/>
      <c r="H22" s="420"/>
      <c r="I22" s="420"/>
      <c r="J22" s="420"/>
    </row>
    <row r="23" spans="2:10" ht="15.75">
      <c r="B23" s="47" t="s">
        <v>7</v>
      </c>
      <c r="C23" s="54" t="s">
        <v>494</v>
      </c>
      <c r="D23" s="32" t="s">
        <v>495</v>
      </c>
      <c r="E23" s="32" t="s">
        <v>129</v>
      </c>
      <c r="F23" s="32" t="s">
        <v>496</v>
      </c>
      <c r="G23" s="32" t="s">
        <v>130</v>
      </c>
      <c r="H23" s="32" t="s">
        <v>130</v>
      </c>
      <c r="I23" s="32" t="s">
        <v>129</v>
      </c>
      <c r="J23" s="32" t="s">
        <v>129</v>
      </c>
    </row>
    <row r="24" spans="2:10" ht="31.5">
      <c r="B24" s="47" t="s">
        <v>9</v>
      </c>
      <c r="C24" s="122" t="s">
        <v>497</v>
      </c>
      <c r="D24" s="32" t="s">
        <v>498</v>
      </c>
      <c r="E24" s="32" t="s">
        <v>130</v>
      </c>
      <c r="F24" s="32" t="s">
        <v>130</v>
      </c>
      <c r="G24" s="32" t="s">
        <v>130</v>
      </c>
      <c r="H24" s="32" t="s">
        <v>130</v>
      </c>
      <c r="I24" s="32" t="s">
        <v>130</v>
      </c>
      <c r="J24" s="32" t="s">
        <v>130</v>
      </c>
    </row>
    <row r="25" spans="2:10" ht="15.75">
      <c r="B25" s="47" t="s">
        <v>11</v>
      </c>
      <c r="C25" s="54" t="s">
        <v>499</v>
      </c>
      <c r="D25" s="32" t="s">
        <v>129</v>
      </c>
      <c r="E25" s="32" t="s">
        <v>130</v>
      </c>
      <c r="F25" s="32" t="s">
        <v>129</v>
      </c>
      <c r="G25" s="32" t="s">
        <v>129</v>
      </c>
      <c r="H25" s="32" t="s">
        <v>129</v>
      </c>
      <c r="I25" s="32" t="s">
        <v>129</v>
      </c>
      <c r="J25" s="32" t="s">
        <v>129</v>
      </c>
    </row>
    <row r="26" spans="2:10" ht="63">
      <c r="B26" s="47" t="s">
        <v>109</v>
      </c>
      <c r="C26" s="54" t="s">
        <v>500</v>
      </c>
      <c r="D26" s="421" t="s">
        <v>501</v>
      </c>
      <c r="E26" s="421" t="s">
        <v>502</v>
      </c>
      <c r="F26" s="32"/>
      <c r="G26" s="421" t="s">
        <v>503</v>
      </c>
      <c r="H26" s="32"/>
      <c r="I26" s="32"/>
      <c r="J26" s="32"/>
    </row>
    <row r="27" spans="2:10" ht="45">
      <c r="B27" s="47" t="s">
        <v>21</v>
      </c>
      <c r="C27" s="422" t="s">
        <v>504</v>
      </c>
      <c r="D27" s="423" t="s">
        <v>496</v>
      </c>
      <c r="E27" s="423" t="s">
        <v>484</v>
      </c>
      <c r="F27" s="424" t="s">
        <v>484</v>
      </c>
      <c r="G27" s="424" t="s">
        <v>484</v>
      </c>
      <c r="H27" s="424" t="s">
        <v>484</v>
      </c>
      <c r="I27" s="424" t="s">
        <v>484</v>
      </c>
      <c r="J27" s="424" t="s">
        <v>130</v>
      </c>
    </row>
    <row r="28" spans="2:10" ht="47.25">
      <c r="B28" s="47" t="s">
        <v>49</v>
      </c>
      <c r="C28" s="122" t="s">
        <v>505</v>
      </c>
      <c r="D28" s="423" t="s">
        <v>496</v>
      </c>
      <c r="E28" s="423" t="s">
        <v>484</v>
      </c>
      <c r="F28" s="424" t="s">
        <v>484</v>
      </c>
      <c r="G28" s="424" t="s">
        <v>484</v>
      </c>
      <c r="H28" s="424" t="s">
        <v>484</v>
      </c>
      <c r="I28" s="424" t="s">
        <v>484</v>
      </c>
      <c r="J28" s="424" t="s">
        <v>130</v>
      </c>
    </row>
    <row r="29" spans="2:10" ht="60">
      <c r="B29" s="47" t="s">
        <v>84</v>
      </c>
      <c r="C29" s="422" t="s">
        <v>506</v>
      </c>
      <c r="D29" s="423" t="s">
        <v>496</v>
      </c>
      <c r="E29" s="423" t="s">
        <v>484</v>
      </c>
      <c r="F29" s="424" t="s">
        <v>484</v>
      </c>
      <c r="G29" s="424" t="s">
        <v>484</v>
      </c>
      <c r="H29" s="424" t="s">
        <v>484</v>
      </c>
      <c r="I29" s="424" t="s">
        <v>484</v>
      </c>
      <c r="J29" s="424" t="s">
        <v>130</v>
      </c>
    </row>
    <row r="30" spans="2:10" ht="47.25">
      <c r="B30" s="47" t="s">
        <v>67</v>
      </c>
      <c r="C30" s="122" t="s">
        <v>507</v>
      </c>
      <c r="D30" s="423" t="s">
        <v>496</v>
      </c>
      <c r="E30" s="423" t="s">
        <v>484</v>
      </c>
      <c r="F30" s="424" t="s">
        <v>484</v>
      </c>
      <c r="G30" s="424" t="s">
        <v>484</v>
      </c>
      <c r="H30" s="424" t="s">
        <v>484</v>
      </c>
      <c r="I30" s="424" t="s">
        <v>484</v>
      </c>
      <c r="J30" s="424" t="s">
        <v>130</v>
      </c>
    </row>
    <row r="31" spans="2:10" ht="15.75">
      <c r="B31" s="47"/>
      <c r="C31" s="36" t="s">
        <v>124</v>
      </c>
      <c r="D31" s="423" t="s">
        <v>496</v>
      </c>
      <c r="E31" s="423" t="s">
        <v>484</v>
      </c>
      <c r="F31" s="35"/>
      <c r="G31" s="32" t="s">
        <v>129</v>
      </c>
      <c r="H31" s="32" t="s">
        <v>129</v>
      </c>
      <c r="I31" s="35"/>
      <c r="J31" s="35"/>
    </row>
    <row r="32" spans="2:10" ht="15.75">
      <c r="B32" s="419"/>
      <c r="C32" s="59"/>
      <c r="D32" s="59"/>
      <c r="E32" s="59"/>
      <c r="F32" s="59"/>
      <c r="G32" s="59"/>
      <c r="H32" s="59"/>
      <c r="I32" s="59"/>
      <c r="J32" s="59"/>
    </row>
  </sheetData>
  <sheetProtection/>
  <mergeCells count="12">
    <mergeCell ref="I15:J15"/>
    <mergeCell ref="F8:G8"/>
    <mergeCell ref="B18:J18"/>
    <mergeCell ref="B20:B21"/>
    <mergeCell ref="C20:C21"/>
    <mergeCell ref="D20:F20"/>
    <mergeCell ref="G20:I20"/>
    <mergeCell ref="F7:G7"/>
    <mergeCell ref="F9:G9"/>
    <mergeCell ref="I12:J12"/>
    <mergeCell ref="I14:J14"/>
    <mergeCell ref="I13:J1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39.375" style="38" customWidth="1"/>
    <col min="4" max="4" width="0" style="38" hidden="1" customWidth="1"/>
    <col min="5" max="5" width="17.125" style="3" customWidth="1"/>
    <col min="6" max="6" width="15.875" style="3" customWidth="1"/>
    <col min="7" max="7" width="17.00390625" style="3" customWidth="1"/>
    <col min="8" max="16384" width="9.125" style="42" customWidth="1"/>
  </cols>
  <sheetData>
    <row r="1" spans="1:7" ht="16.5">
      <c r="A1" s="59"/>
      <c r="B1" s="59"/>
      <c r="C1" s="57"/>
      <c r="D1" s="57"/>
      <c r="E1" s="8"/>
      <c r="G1" s="121" t="s">
        <v>566</v>
      </c>
    </row>
    <row r="2" spans="1:5" ht="16.5">
      <c r="A2" s="59"/>
      <c r="B2" s="59"/>
      <c r="C2" s="57"/>
      <c r="D2" s="57"/>
      <c r="E2" s="8"/>
    </row>
    <row r="3" spans="1:7" ht="45.75" customHeight="1">
      <c r="A3" s="659" t="s">
        <v>567</v>
      </c>
      <c r="B3" s="659"/>
      <c r="C3" s="659"/>
      <c r="D3" s="659"/>
      <c r="E3" s="659"/>
      <c r="F3" s="659"/>
      <c r="G3" s="659"/>
    </row>
    <row r="4" spans="1:7" ht="19.5" customHeight="1">
      <c r="A4" s="59"/>
      <c r="B4" s="59"/>
      <c r="C4" s="129"/>
      <c r="D4" s="129"/>
      <c r="E4" s="60" t="s">
        <v>614</v>
      </c>
      <c r="G4" s="60" t="s">
        <v>407</v>
      </c>
    </row>
    <row r="5" spans="1:7" s="114" customFormat="1" ht="63" customHeight="1">
      <c r="A5" s="124" t="s">
        <v>138</v>
      </c>
      <c r="B5" s="124" t="s">
        <v>188</v>
      </c>
      <c r="C5" s="660" t="s">
        <v>3</v>
      </c>
      <c r="D5" s="660"/>
      <c r="E5" s="13" t="s">
        <v>582</v>
      </c>
      <c r="F5" s="15" t="s">
        <v>610</v>
      </c>
      <c r="G5" s="116" t="s">
        <v>611</v>
      </c>
    </row>
    <row r="6" spans="1:8" s="114" customFormat="1" ht="60" customHeight="1">
      <c r="A6" s="53" t="s">
        <v>7</v>
      </c>
      <c r="B6" s="216" t="s">
        <v>259</v>
      </c>
      <c r="C6" s="209" t="s">
        <v>260</v>
      </c>
      <c r="D6" s="209"/>
      <c r="E6" s="280">
        <v>3878215</v>
      </c>
      <c r="F6" s="281">
        <v>3878218</v>
      </c>
      <c r="G6" s="183">
        <v>2679227</v>
      </c>
      <c r="H6" s="130"/>
    </row>
    <row r="7" spans="1:8" s="114" customFormat="1" ht="60" customHeight="1">
      <c r="A7" s="163"/>
      <c r="B7" s="217"/>
      <c r="C7" s="210" t="s">
        <v>615</v>
      </c>
      <c r="D7" s="210"/>
      <c r="E7" s="183">
        <v>200000</v>
      </c>
      <c r="F7" s="281">
        <v>200000</v>
      </c>
      <c r="G7" s="183">
        <v>200000</v>
      </c>
      <c r="H7" s="130"/>
    </row>
    <row r="8" spans="1:8" s="114" customFormat="1" ht="60" customHeight="1">
      <c r="A8" s="163" t="s">
        <v>9</v>
      </c>
      <c r="B8" s="217" t="s">
        <v>259</v>
      </c>
      <c r="C8" s="210" t="s">
        <v>616</v>
      </c>
      <c r="D8" s="210"/>
      <c r="E8" s="183"/>
      <c r="F8" s="281">
        <v>51500</v>
      </c>
      <c r="G8" s="183">
        <v>51500</v>
      </c>
      <c r="H8" s="130"/>
    </row>
    <row r="9" spans="1:8" s="114" customFormat="1" ht="60" customHeight="1">
      <c r="A9" s="98"/>
      <c r="B9" s="282"/>
      <c r="C9" s="283"/>
      <c r="D9" s="283"/>
      <c r="E9" s="284"/>
      <c r="F9" s="285"/>
      <c r="G9" s="284"/>
      <c r="H9" s="130"/>
    </row>
    <row r="10" spans="1:5" ht="16.5">
      <c r="A10" s="59"/>
      <c r="B10" s="59"/>
      <c r="C10" s="57"/>
      <c r="D10" s="57"/>
      <c r="E10" s="59"/>
    </row>
    <row r="11" spans="1:8" ht="30" customHeight="1">
      <c r="A11" s="661" t="s">
        <v>568</v>
      </c>
      <c r="B11" s="661"/>
      <c r="C11" s="661"/>
      <c r="D11" s="661"/>
      <c r="E11" s="661"/>
      <c r="F11" s="661"/>
      <c r="G11" s="661"/>
      <c r="H11" s="176"/>
    </row>
    <row r="12" spans="1:8" ht="30" customHeight="1">
      <c r="A12" s="661"/>
      <c r="B12" s="661"/>
      <c r="C12" s="661"/>
      <c r="D12" s="661"/>
      <c r="E12" s="661"/>
      <c r="F12" s="661"/>
      <c r="G12" s="661"/>
      <c r="H12" s="176"/>
    </row>
    <row r="13" spans="1:8" ht="49.5" customHeight="1">
      <c r="A13" s="177" t="s">
        <v>138</v>
      </c>
      <c r="B13" s="177" t="s">
        <v>188</v>
      </c>
      <c r="C13" s="215" t="s">
        <v>3</v>
      </c>
      <c r="D13" s="215"/>
      <c r="E13" s="577" t="s">
        <v>582</v>
      </c>
      <c r="F13" s="278" t="s">
        <v>610</v>
      </c>
      <c r="G13" s="278" t="s">
        <v>612</v>
      </c>
      <c r="H13" s="166"/>
    </row>
    <row r="14" spans="1:7" ht="49.5" customHeight="1">
      <c r="A14" s="203" t="s">
        <v>7</v>
      </c>
      <c r="B14" s="153" t="s">
        <v>261</v>
      </c>
      <c r="C14" s="184" t="s">
        <v>262</v>
      </c>
      <c r="D14" s="184"/>
      <c r="E14" s="152"/>
      <c r="F14" s="203"/>
      <c r="G14" s="203"/>
    </row>
    <row r="15" spans="1:7" ht="49.5" customHeight="1">
      <c r="A15" s="203" t="s">
        <v>9</v>
      </c>
      <c r="B15" s="153" t="s">
        <v>261</v>
      </c>
      <c r="C15" s="184" t="s">
        <v>430</v>
      </c>
      <c r="D15" s="184"/>
      <c r="E15" s="294"/>
      <c r="F15" s="525">
        <v>4578862</v>
      </c>
      <c r="G15" s="525"/>
    </row>
    <row r="16" spans="1:7" ht="49.5" customHeight="1">
      <c r="A16" s="203" t="s">
        <v>11</v>
      </c>
      <c r="B16" s="153" t="s">
        <v>417</v>
      </c>
      <c r="C16" s="184" t="s">
        <v>431</v>
      </c>
      <c r="D16" s="184"/>
      <c r="E16" s="152"/>
      <c r="F16" s="525"/>
      <c r="G16" s="203"/>
    </row>
    <row r="17" spans="1:7" ht="49.5" customHeight="1">
      <c r="A17" s="626" t="s">
        <v>418</v>
      </c>
      <c r="B17" s="627"/>
      <c r="C17" s="213" t="s">
        <v>264</v>
      </c>
      <c r="D17" s="211"/>
      <c r="E17" s="212"/>
      <c r="F17" s="578">
        <v>4578862</v>
      </c>
      <c r="G17" s="273"/>
    </row>
    <row r="18" spans="1:7" ht="49.5" customHeight="1">
      <c r="A18" s="657" t="s">
        <v>569</v>
      </c>
      <c r="B18" s="658"/>
      <c r="C18" s="658"/>
      <c r="D18" s="658"/>
      <c r="E18" s="658"/>
      <c r="F18" s="658"/>
      <c r="G18" s="658"/>
    </row>
    <row r="20" spans="1:7" ht="49.5" customHeight="1">
      <c r="A20" s="569" t="s">
        <v>138</v>
      </c>
      <c r="B20" s="569" t="s">
        <v>188</v>
      </c>
      <c r="C20" s="579" t="s">
        <v>3</v>
      </c>
      <c r="D20" s="579"/>
      <c r="E20" s="572" t="s">
        <v>582</v>
      </c>
      <c r="F20" s="572" t="s">
        <v>610</v>
      </c>
      <c r="G20" s="572" t="s">
        <v>613</v>
      </c>
    </row>
    <row r="21" spans="1:7" ht="49.5" customHeight="1">
      <c r="A21" s="202" t="s">
        <v>7</v>
      </c>
      <c r="B21" s="153" t="s">
        <v>265</v>
      </c>
      <c r="C21" s="279" t="s">
        <v>263</v>
      </c>
      <c r="D21" s="263"/>
      <c r="E21" s="221">
        <v>400000</v>
      </c>
      <c r="F21" s="221">
        <v>400000</v>
      </c>
      <c r="G21" s="221">
        <v>294700</v>
      </c>
    </row>
  </sheetData>
  <sheetProtection selectLockedCells="1" selectUnlockedCells="1"/>
  <mergeCells count="5">
    <mergeCell ref="A18:G18"/>
    <mergeCell ref="A3:G3"/>
    <mergeCell ref="C5:D5"/>
    <mergeCell ref="A11:G12"/>
    <mergeCell ref="A17:B17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E2" sqref="E2"/>
    </sheetView>
  </sheetViews>
  <sheetFormatPr defaultColWidth="7.875" defaultRowHeight="12.75"/>
  <cols>
    <col min="1" max="2" width="5.875" style="132" customWidth="1"/>
    <col min="3" max="3" width="45.125" style="38" customWidth="1"/>
    <col min="4" max="4" width="16.00390625" style="38" customWidth="1"/>
    <col min="5" max="5" width="15.375" style="52" customWidth="1"/>
    <col min="6" max="6" width="13.625" style="52" customWidth="1"/>
    <col min="7" max="7" width="3.125" style="52" customWidth="1"/>
    <col min="8" max="249" width="7.875" style="52" customWidth="1"/>
  </cols>
  <sheetData>
    <row r="1" ht="15">
      <c r="D1" s="10"/>
    </row>
    <row r="2" spans="4:5" ht="15">
      <c r="D2" s="10"/>
      <c r="E2" s="52" t="s">
        <v>631</v>
      </c>
    </row>
    <row r="3" spans="1:6" ht="38.25" customHeight="1">
      <c r="A3" s="665" t="s">
        <v>571</v>
      </c>
      <c r="B3" s="665"/>
      <c r="C3" s="665"/>
      <c r="D3" s="665"/>
      <c r="E3" s="665"/>
      <c r="F3" s="665"/>
    </row>
    <row r="4" spans="3:4" ht="15.75">
      <c r="C4" s="133"/>
      <c r="D4" s="110"/>
    </row>
    <row r="5" spans="1:6" s="134" customFormat="1" ht="50.25" customHeight="1">
      <c r="A5" s="124" t="s">
        <v>138</v>
      </c>
      <c r="B5" s="124" t="s">
        <v>188</v>
      </c>
      <c r="C5" s="12" t="s">
        <v>3</v>
      </c>
      <c r="D5" s="13" t="s">
        <v>617</v>
      </c>
      <c r="E5" s="13" t="s">
        <v>610</v>
      </c>
      <c r="F5" s="116" t="s">
        <v>618</v>
      </c>
    </row>
    <row r="6" spans="1:6" s="134" customFormat="1" ht="37.5" customHeight="1">
      <c r="A6" s="666" t="s">
        <v>139</v>
      </c>
      <c r="B6" s="666"/>
      <c r="C6" s="666"/>
      <c r="D6" s="135"/>
      <c r="E6" s="136"/>
      <c r="F6" s="581"/>
    </row>
    <row r="7" spans="1:6" ht="39.75" customHeight="1">
      <c r="A7" s="29" t="s">
        <v>162</v>
      </c>
      <c r="B7" s="216" t="s">
        <v>269</v>
      </c>
      <c r="C7" s="218" t="s">
        <v>420</v>
      </c>
      <c r="D7" s="140">
        <v>170000</v>
      </c>
      <c r="E7" s="140">
        <v>170000</v>
      </c>
      <c r="F7" s="580">
        <v>104675</v>
      </c>
    </row>
    <row r="8" spans="1:6" ht="30" customHeight="1">
      <c r="A8" s="32" t="s">
        <v>175</v>
      </c>
      <c r="B8" s="35" t="s">
        <v>269</v>
      </c>
      <c r="C8" s="139" t="s">
        <v>164</v>
      </c>
      <c r="D8" s="131"/>
      <c r="E8" s="131"/>
      <c r="F8" s="131"/>
    </row>
    <row r="9" spans="1:11" ht="39.75" customHeight="1">
      <c r="A9" s="32" t="s">
        <v>163</v>
      </c>
      <c r="B9" s="35" t="s">
        <v>269</v>
      </c>
      <c r="C9" s="180" t="s">
        <v>177</v>
      </c>
      <c r="D9" s="131"/>
      <c r="E9" s="131"/>
      <c r="F9" s="131"/>
      <c r="K9" s="52" t="s">
        <v>176</v>
      </c>
    </row>
    <row r="10" spans="1:6" ht="33.75" customHeight="1">
      <c r="A10" s="32" t="s">
        <v>171</v>
      </c>
      <c r="B10" s="35" t="s">
        <v>269</v>
      </c>
      <c r="C10" s="138" t="s">
        <v>432</v>
      </c>
      <c r="D10" s="131">
        <v>100000</v>
      </c>
      <c r="E10" s="131">
        <v>100000</v>
      </c>
      <c r="F10" s="131">
        <v>75620</v>
      </c>
    </row>
    <row r="11" spans="1:6" ht="33.75" customHeight="1">
      <c r="A11" s="32" t="s">
        <v>15</v>
      </c>
      <c r="B11" s="35" t="s">
        <v>269</v>
      </c>
      <c r="C11" s="138" t="s">
        <v>414</v>
      </c>
      <c r="D11" s="131"/>
      <c r="E11" s="131"/>
      <c r="F11" s="131"/>
    </row>
    <row r="12" spans="1:6" ht="30" customHeight="1">
      <c r="A12" s="667" t="s">
        <v>124</v>
      </c>
      <c r="B12" s="667"/>
      <c r="C12" s="667"/>
      <c r="D12" s="26">
        <v>270000</v>
      </c>
      <c r="E12" s="26">
        <v>270000</v>
      </c>
      <c r="F12" s="26">
        <v>180295</v>
      </c>
    </row>
    <row r="13" spans="1:15" ht="30" customHeight="1">
      <c r="A13" s="668" t="s">
        <v>266</v>
      </c>
      <c r="B13" s="668"/>
      <c r="C13" s="668"/>
      <c r="D13" s="141"/>
      <c r="E13" s="141"/>
      <c r="F13" s="142"/>
      <c r="O13" s="52" t="s">
        <v>176</v>
      </c>
    </row>
    <row r="14" spans="1:6" ht="30" customHeight="1">
      <c r="A14" s="137">
        <v>6</v>
      </c>
      <c r="B14" s="220" t="s">
        <v>381</v>
      </c>
      <c r="C14" s="139" t="s">
        <v>268</v>
      </c>
      <c r="D14" s="131">
        <v>85000</v>
      </c>
      <c r="E14" s="131">
        <v>85000</v>
      </c>
      <c r="F14" s="131">
        <v>40000</v>
      </c>
    </row>
    <row r="15" spans="1:6" ht="30" customHeight="1">
      <c r="A15" s="137">
        <v>7</v>
      </c>
      <c r="B15" s="220" t="s">
        <v>381</v>
      </c>
      <c r="C15" s="139" t="s">
        <v>419</v>
      </c>
      <c r="D15" s="131">
        <v>100000</v>
      </c>
      <c r="E15" s="131">
        <v>100000</v>
      </c>
      <c r="F15" s="131">
        <v>49941</v>
      </c>
    </row>
    <row r="16" spans="1:6" s="134" customFormat="1" ht="30" customHeight="1">
      <c r="A16" s="664" t="s">
        <v>124</v>
      </c>
      <c r="B16" s="664"/>
      <c r="C16" s="664"/>
      <c r="D16" s="219">
        <v>185000</v>
      </c>
      <c r="E16" s="219">
        <v>185000</v>
      </c>
      <c r="F16" s="219">
        <v>49941</v>
      </c>
    </row>
    <row r="17" spans="1:6" ht="30" customHeight="1">
      <c r="A17" s="669" t="s">
        <v>212</v>
      </c>
      <c r="B17" s="669"/>
      <c r="C17" s="378" t="s">
        <v>270</v>
      </c>
      <c r="D17" s="378">
        <v>455000</v>
      </c>
      <c r="E17" s="378">
        <v>455000</v>
      </c>
      <c r="F17" s="378">
        <v>270236</v>
      </c>
    </row>
    <row r="18" spans="1:4" ht="16.5">
      <c r="A18" s="143"/>
      <c r="B18" s="143"/>
      <c r="C18" s="57"/>
      <c r="D18" s="57"/>
    </row>
    <row r="19" spans="1:6" ht="45">
      <c r="A19" s="181" t="s">
        <v>138</v>
      </c>
      <c r="B19" s="181"/>
      <c r="C19" s="182" t="s">
        <v>3</v>
      </c>
      <c r="D19" s="15" t="s">
        <v>617</v>
      </c>
      <c r="E19" s="15" t="s">
        <v>610</v>
      </c>
      <c r="F19" s="116" t="s">
        <v>618</v>
      </c>
    </row>
    <row r="20" spans="1:6" ht="30" customHeight="1">
      <c r="A20" s="183">
        <v>1</v>
      </c>
      <c r="B20" s="221" t="s">
        <v>271</v>
      </c>
      <c r="C20" s="185" t="s">
        <v>272</v>
      </c>
      <c r="D20" s="184">
        <v>400000</v>
      </c>
      <c r="E20" s="184">
        <v>400000</v>
      </c>
      <c r="F20" s="184">
        <v>294700</v>
      </c>
    </row>
    <row r="21" spans="1:7" ht="30" customHeight="1">
      <c r="A21" s="183">
        <v>2</v>
      </c>
      <c r="B21" s="183"/>
      <c r="C21" s="184" t="s">
        <v>178</v>
      </c>
      <c r="D21" s="184"/>
      <c r="E21" s="286"/>
      <c r="F21" s="184"/>
      <c r="G21" s="144"/>
    </row>
    <row r="22" spans="1:6" ht="30" customHeight="1">
      <c r="A22" s="662" t="s">
        <v>271</v>
      </c>
      <c r="B22" s="663"/>
      <c r="C22" s="215" t="s">
        <v>273</v>
      </c>
      <c r="D22" s="215">
        <v>400000</v>
      </c>
      <c r="E22" s="215">
        <v>400000</v>
      </c>
      <c r="F22" s="215">
        <v>294700</v>
      </c>
    </row>
    <row r="23" spans="1:4" ht="16.5">
      <c r="A23" s="143"/>
      <c r="B23" s="143"/>
      <c r="C23" s="57"/>
      <c r="D23" s="57"/>
    </row>
    <row r="25" spans="1:7" ht="60" customHeight="1">
      <c r="A25" s="527" t="s">
        <v>138</v>
      </c>
      <c r="B25" s="527"/>
      <c r="C25" s="528" t="s">
        <v>3</v>
      </c>
      <c r="D25" s="529" t="s">
        <v>582</v>
      </c>
      <c r="E25" s="529" t="s">
        <v>610</v>
      </c>
      <c r="F25" s="530" t="s">
        <v>619</v>
      </c>
      <c r="G25" s="570"/>
    </row>
    <row r="26" spans="1:7" ht="30" customHeight="1">
      <c r="A26" s="221">
        <v>1</v>
      </c>
      <c r="B26" s="221" t="s">
        <v>271</v>
      </c>
      <c r="C26" s="184" t="s">
        <v>396</v>
      </c>
      <c r="D26" s="184"/>
      <c r="E26" s="184"/>
      <c r="F26" s="184"/>
      <c r="G26" s="221"/>
    </row>
  </sheetData>
  <sheetProtection selectLockedCells="1" selectUnlockedCells="1"/>
  <mergeCells count="7">
    <mergeCell ref="A22:B22"/>
    <mergeCell ref="A16:C16"/>
    <mergeCell ref="A3:F3"/>
    <mergeCell ref="A6:C6"/>
    <mergeCell ref="A12:C12"/>
    <mergeCell ref="A13:C13"/>
    <mergeCell ref="A17:B17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2" width="5.125" style="145" customWidth="1"/>
    <col min="3" max="3" width="47.125" style="146" customWidth="1"/>
    <col min="4" max="4" width="14.75390625" style="42" customWidth="1"/>
    <col min="5" max="5" width="15.125" style="42" customWidth="1"/>
    <col min="6" max="6" width="14.875" style="42" customWidth="1"/>
    <col min="7" max="16384" width="9.125" style="42" customWidth="1"/>
  </cols>
  <sheetData>
    <row r="1" spans="1:6" ht="16.5">
      <c r="A1" s="147"/>
      <c r="B1" s="147"/>
      <c r="C1" s="148"/>
      <c r="D1" s="6"/>
      <c r="F1" s="6" t="s">
        <v>509</v>
      </c>
    </row>
    <row r="2" spans="1:6" ht="16.5">
      <c r="A2" s="147"/>
      <c r="B2" s="147"/>
      <c r="C2" s="148"/>
      <c r="D2" s="60"/>
      <c r="F2" s="60"/>
    </row>
    <row r="3" spans="1:4" ht="16.5">
      <c r="A3" s="147"/>
      <c r="B3" s="147"/>
      <c r="C3" s="148"/>
      <c r="D3" s="60"/>
    </row>
    <row r="4" spans="1:6" ht="39.75" customHeight="1">
      <c r="A4" s="670" t="s">
        <v>572</v>
      </c>
      <c r="B4" s="670"/>
      <c r="C4" s="670"/>
      <c r="D4" s="670"/>
      <c r="E4" s="670"/>
      <c r="F4" s="670"/>
    </row>
    <row r="5" spans="1:6" s="70" customFormat="1" ht="51" customHeight="1">
      <c r="A5" s="124" t="s">
        <v>138</v>
      </c>
      <c r="B5" s="124" t="s">
        <v>188</v>
      </c>
      <c r="C5" s="149" t="s">
        <v>3</v>
      </c>
      <c r="D5" s="13" t="s">
        <v>617</v>
      </c>
      <c r="E5" s="14" t="s">
        <v>620</v>
      </c>
      <c r="F5" s="439" t="s">
        <v>621</v>
      </c>
    </row>
    <row r="6" spans="1:6" ht="19.5" customHeight="1">
      <c r="A6" s="47" t="s">
        <v>7</v>
      </c>
      <c r="B6" s="47"/>
      <c r="C6" s="138" t="s">
        <v>140</v>
      </c>
      <c r="D6" s="131"/>
      <c r="E6" s="433"/>
      <c r="F6" s="531"/>
    </row>
    <row r="7" spans="1:6" ht="20.25" customHeight="1">
      <c r="A7" s="47"/>
      <c r="B7" s="47"/>
      <c r="C7" s="138" t="s">
        <v>622</v>
      </c>
      <c r="D7" s="131"/>
      <c r="E7" s="433">
        <v>51500</v>
      </c>
      <c r="F7" s="531">
        <v>51500</v>
      </c>
    </row>
    <row r="8" spans="1:6" ht="19.5" customHeight="1">
      <c r="A8" s="47"/>
      <c r="B8" s="47"/>
      <c r="C8" s="138" t="s">
        <v>141</v>
      </c>
      <c r="D8" s="131"/>
      <c r="E8" s="433"/>
      <c r="F8" s="531"/>
    </row>
    <row r="9" spans="1:6" ht="19.5" customHeight="1">
      <c r="A9" s="47"/>
      <c r="B9" s="47"/>
      <c r="C9" s="138" t="s">
        <v>415</v>
      </c>
      <c r="D9" s="131"/>
      <c r="E9" s="433"/>
      <c r="F9" s="531"/>
    </row>
    <row r="10" spans="1:6" ht="19.5" customHeight="1">
      <c r="A10" s="224"/>
      <c r="B10" s="224" t="s">
        <v>274</v>
      </c>
      <c r="C10" s="225" t="s">
        <v>142</v>
      </c>
      <c r="D10" s="172"/>
      <c r="E10" s="434">
        <v>51500</v>
      </c>
      <c r="F10" s="532">
        <v>51500</v>
      </c>
    </row>
    <row r="11" spans="1:6" ht="19.5" customHeight="1">
      <c r="A11" s="47" t="s">
        <v>9</v>
      </c>
      <c r="B11" s="47"/>
      <c r="C11" s="138" t="s">
        <v>143</v>
      </c>
      <c r="D11" s="131"/>
      <c r="E11" s="433"/>
      <c r="F11" s="531"/>
    </row>
    <row r="12" spans="1:6" ht="18.75" customHeight="1">
      <c r="A12" s="47"/>
      <c r="B12" s="47"/>
      <c r="C12" s="138" t="s">
        <v>144</v>
      </c>
      <c r="D12" s="131"/>
      <c r="E12" s="433"/>
      <c r="F12" s="531"/>
    </row>
    <row r="13" spans="1:6" ht="18.75" customHeight="1">
      <c r="A13" s="47"/>
      <c r="B13" s="47"/>
      <c r="C13" s="138" t="s">
        <v>275</v>
      </c>
      <c r="D13" s="131"/>
      <c r="E13" s="433"/>
      <c r="F13" s="531"/>
    </row>
    <row r="14" spans="1:6" ht="18.75" customHeight="1">
      <c r="A14" s="47"/>
      <c r="B14" s="167" t="s">
        <v>276</v>
      </c>
      <c r="C14" s="168" t="s">
        <v>145</v>
      </c>
      <c r="D14" s="37"/>
      <c r="E14" s="435"/>
      <c r="F14" s="533"/>
    </row>
    <row r="15" spans="1:6" ht="31.5" customHeight="1">
      <c r="A15" s="32" t="s">
        <v>11</v>
      </c>
      <c r="B15" s="222" t="s">
        <v>281</v>
      </c>
      <c r="C15" s="223" t="s">
        <v>277</v>
      </c>
      <c r="D15" s="172"/>
      <c r="E15" s="434"/>
      <c r="F15" s="532"/>
    </row>
    <row r="16" spans="1:6" ht="19.5" customHeight="1">
      <c r="A16" s="32" t="s">
        <v>13</v>
      </c>
      <c r="B16" s="222" t="s">
        <v>278</v>
      </c>
      <c r="C16" s="226" t="s">
        <v>146</v>
      </c>
      <c r="D16" s="227"/>
      <c r="E16" s="436"/>
      <c r="F16" s="534"/>
    </row>
    <row r="17" spans="1:6" ht="19.5" customHeight="1">
      <c r="A17" s="47" t="s">
        <v>15</v>
      </c>
      <c r="B17" s="47"/>
      <c r="C17" s="138" t="s">
        <v>147</v>
      </c>
      <c r="D17" s="131"/>
      <c r="E17" s="433"/>
      <c r="F17" s="531"/>
    </row>
    <row r="18" spans="1:6" ht="30" customHeight="1">
      <c r="A18" s="47" t="s">
        <v>17</v>
      </c>
      <c r="B18" s="167" t="s">
        <v>279</v>
      </c>
      <c r="C18" s="168" t="s">
        <v>370</v>
      </c>
      <c r="D18" s="131">
        <v>1763000</v>
      </c>
      <c r="E18" s="433">
        <v>2603000</v>
      </c>
      <c r="F18" s="531">
        <v>781000</v>
      </c>
    </row>
    <row r="19" spans="1:6" ht="30" customHeight="1">
      <c r="A19" s="47"/>
      <c r="B19" s="167"/>
      <c r="C19" s="168" t="s">
        <v>623</v>
      </c>
      <c r="D19" s="131"/>
      <c r="E19" s="433"/>
      <c r="F19" s="531">
        <v>164940</v>
      </c>
    </row>
    <row r="20" spans="1:6" ht="19.5" customHeight="1">
      <c r="A20" s="47"/>
      <c r="B20" s="47"/>
      <c r="C20" s="139" t="s">
        <v>280</v>
      </c>
      <c r="D20" s="131"/>
      <c r="E20" s="433"/>
      <c r="F20" s="531"/>
    </row>
    <row r="21" spans="1:6" ht="19.5" customHeight="1">
      <c r="A21" s="47"/>
      <c r="B21" s="47"/>
      <c r="C21" s="139" t="s">
        <v>382</v>
      </c>
      <c r="D21" s="131"/>
      <c r="E21" s="433"/>
      <c r="F21" s="531"/>
    </row>
    <row r="22" spans="1:6" ht="19.5" customHeight="1">
      <c r="A22" s="47"/>
      <c r="B22" s="47"/>
      <c r="C22" s="139" t="s">
        <v>433</v>
      </c>
      <c r="D22" s="131"/>
      <c r="E22" s="433"/>
      <c r="F22" s="531"/>
    </row>
    <row r="23" spans="1:6" ht="19.5" customHeight="1">
      <c r="A23" s="47"/>
      <c r="B23" s="47"/>
      <c r="C23" s="139" t="s">
        <v>383</v>
      </c>
      <c r="D23" s="131"/>
      <c r="E23" s="433"/>
      <c r="F23" s="531"/>
    </row>
    <row r="24" spans="1:6" ht="19.5" customHeight="1">
      <c r="A24" s="582"/>
      <c r="B24" s="582" t="s">
        <v>624</v>
      </c>
      <c r="C24" s="583" t="s">
        <v>161</v>
      </c>
      <c r="D24" s="584">
        <v>1763000</v>
      </c>
      <c r="E24" s="585">
        <v>2603000</v>
      </c>
      <c r="F24" s="586">
        <v>945940</v>
      </c>
    </row>
    <row r="25" spans="1:6" s="66" customFormat="1" ht="30" customHeight="1">
      <c r="A25" s="671" t="s">
        <v>625</v>
      </c>
      <c r="B25" s="671"/>
      <c r="C25" s="671"/>
      <c r="D25" s="228">
        <v>1763000</v>
      </c>
      <c r="E25" s="437">
        <v>2654500</v>
      </c>
      <c r="F25" s="535">
        <v>997440</v>
      </c>
    </row>
    <row r="26" spans="1:3" ht="16.5">
      <c r="A26" s="147"/>
      <c r="B26" s="147"/>
      <c r="C26" s="101"/>
    </row>
    <row r="27" ht="16.5">
      <c r="C27" s="150"/>
    </row>
    <row r="28" ht="16.5">
      <c r="C28" s="150"/>
    </row>
    <row r="29" ht="16.5">
      <c r="C29" s="150"/>
    </row>
  </sheetData>
  <sheetProtection selectLockedCells="1" selectUnlockedCells="1"/>
  <mergeCells count="2">
    <mergeCell ref="A4:F4"/>
    <mergeCell ref="A25:C25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C1">
      <selection activeCell="E2" sqref="E2"/>
    </sheetView>
  </sheetViews>
  <sheetFormatPr defaultColWidth="9.00390625" defaultRowHeight="12.75"/>
  <cols>
    <col min="1" max="1" width="54.75390625" style="0" customWidth="1"/>
    <col min="2" max="2" width="14.00390625" style="0" customWidth="1"/>
    <col min="3" max="3" width="17.375" style="0" customWidth="1"/>
    <col min="4" max="4" width="17.25390625" style="0" customWidth="1"/>
    <col min="5" max="5" width="21.375" style="0" customWidth="1"/>
    <col min="6" max="6" width="22.75390625" style="0" customWidth="1"/>
  </cols>
  <sheetData>
    <row r="3" ht="12.75">
      <c r="A3" t="s">
        <v>456</v>
      </c>
    </row>
    <row r="5" ht="12.75">
      <c r="F5" s="523" t="s">
        <v>510</v>
      </c>
    </row>
    <row r="6" ht="12.75">
      <c r="F6" t="s">
        <v>407</v>
      </c>
    </row>
    <row r="7" spans="1:6" ht="24.75" customHeight="1">
      <c r="A7" s="237" t="s">
        <v>3</v>
      </c>
      <c r="B7" s="237" t="s">
        <v>437</v>
      </c>
      <c r="C7" s="237" t="s">
        <v>438</v>
      </c>
      <c r="D7" s="237"/>
      <c r="E7" s="237"/>
      <c r="F7" s="237" t="s">
        <v>124</v>
      </c>
    </row>
    <row r="8" spans="1:6" ht="24.75" customHeight="1">
      <c r="A8" s="237"/>
      <c r="B8" s="237"/>
      <c r="C8" s="237" t="s">
        <v>439</v>
      </c>
      <c r="D8" s="237" t="s">
        <v>440</v>
      </c>
      <c r="E8" s="237" t="s">
        <v>441</v>
      </c>
      <c r="F8" s="237"/>
    </row>
    <row r="9" spans="1:6" ht="24.75" customHeight="1">
      <c r="A9" s="237" t="s">
        <v>442</v>
      </c>
      <c r="B9" s="237">
        <v>2824000</v>
      </c>
      <c r="C9" s="237">
        <v>2824000</v>
      </c>
      <c r="D9" s="237">
        <v>2824000</v>
      </c>
      <c r="E9" s="237">
        <v>2824000</v>
      </c>
      <c r="F9" s="237">
        <f>SUM(B9:E9)</f>
        <v>11296000</v>
      </c>
    </row>
    <row r="10" spans="1:6" ht="24.75" customHeight="1">
      <c r="A10" s="237" t="s">
        <v>443</v>
      </c>
      <c r="B10" s="237"/>
      <c r="C10" s="237"/>
      <c r="D10" s="237"/>
      <c r="E10" s="237"/>
      <c r="F10" s="237">
        <f>SUM(B10:E10)</f>
        <v>0</v>
      </c>
    </row>
    <row r="11" spans="1:6" ht="24.75" customHeight="1">
      <c r="A11" s="237" t="s">
        <v>444</v>
      </c>
      <c r="B11" s="237"/>
      <c r="C11" s="237"/>
      <c r="D11" s="237"/>
      <c r="E11" s="237"/>
      <c r="F11" s="237">
        <v>0</v>
      </c>
    </row>
    <row r="12" spans="1:6" ht="24.75" customHeight="1">
      <c r="A12" s="237" t="s">
        <v>445</v>
      </c>
      <c r="B12" s="237"/>
      <c r="C12" s="237"/>
      <c r="D12" s="237"/>
      <c r="E12" s="237"/>
      <c r="F12" s="237">
        <v>0</v>
      </c>
    </row>
    <row r="13" spans="1:6" ht="24.75" customHeight="1">
      <c r="A13" s="237" t="s">
        <v>446</v>
      </c>
      <c r="B13" s="237"/>
      <c r="C13" s="237"/>
      <c r="D13" s="237"/>
      <c r="E13" s="237"/>
      <c r="F13" s="237">
        <v>0</v>
      </c>
    </row>
    <row r="14" spans="1:6" ht="24.75" customHeight="1">
      <c r="A14" s="237" t="s">
        <v>447</v>
      </c>
      <c r="B14" s="237">
        <f>SUM(B9:B13)</f>
        <v>2824000</v>
      </c>
      <c r="C14" s="237">
        <v>2824000</v>
      </c>
      <c r="D14" s="237">
        <v>2824000</v>
      </c>
      <c r="E14" s="237">
        <v>2824000</v>
      </c>
      <c r="F14" s="237">
        <f>SUM(B14:E14)</f>
        <v>11296000</v>
      </c>
    </row>
    <row r="15" spans="1:6" ht="24.75" customHeight="1">
      <c r="A15" s="237" t="s">
        <v>448</v>
      </c>
      <c r="B15" s="237">
        <v>1412000</v>
      </c>
      <c r="C15" s="237">
        <v>1412000</v>
      </c>
      <c r="D15" s="237">
        <v>1412000</v>
      </c>
      <c r="E15" s="237">
        <v>1412000</v>
      </c>
      <c r="F15" s="237">
        <f>SUM(B15:E15)</f>
        <v>5648000</v>
      </c>
    </row>
    <row r="16" spans="1:6" ht="24.75" customHeight="1">
      <c r="A16" s="237" t="s">
        <v>449</v>
      </c>
      <c r="B16" s="237"/>
      <c r="C16" s="237"/>
      <c r="D16" s="237"/>
      <c r="E16" s="237"/>
      <c r="F16" s="237">
        <v>0</v>
      </c>
    </row>
    <row r="17" spans="1:6" ht="24.75" customHeight="1">
      <c r="A17" s="237" t="s">
        <v>450</v>
      </c>
      <c r="B17" s="237"/>
      <c r="C17" s="237"/>
      <c r="D17" s="237"/>
      <c r="E17" s="237"/>
      <c r="F17" s="237">
        <v>0</v>
      </c>
    </row>
    <row r="18" spans="1:6" ht="24.75" customHeight="1">
      <c r="A18" s="237" t="s">
        <v>451</v>
      </c>
      <c r="B18" s="237"/>
      <c r="C18" s="237"/>
      <c r="D18" s="237"/>
      <c r="E18" s="237"/>
      <c r="F18" s="237">
        <v>0</v>
      </c>
    </row>
    <row r="19" spans="1:6" ht="24.75" customHeight="1">
      <c r="A19" s="237" t="s">
        <v>452</v>
      </c>
      <c r="B19" s="237">
        <v>0</v>
      </c>
      <c r="C19" s="237">
        <v>0</v>
      </c>
      <c r="D19" s="237">
        <v>0</v>
      </c>
      <c r="E19" s="237">
        <v>0</v>
      </c>
      <c r="F19" s="237">
        <v>0</v>
      </c>
    </row>
    <row r="20" spans="1:6" ht="24.75" customHeight="1">
      <c r="A20" s="237" t="s">
        <v>449</v>
      </c>
      <c r="B20" s="237"/>
      <c r="C20" s="237"/>
      <c r="D20" s="237"/>
      <c r="E20" s="237"/>
      <c r="F20" s="237">
        <v>0</v>
      </c>
    </row>
    <row r="21" spans="1:6" ht="24.75" customHeight="1">
      <c r="A21" s="237" t="s">
        <v>450</v>
      </c>
      <c r="B21" s="237"/>
      <c r="C21" s="237"/>
      <c r="D21" s="237"/>
      <c r="E21" s="237"/>
      <c r="F21" s="237">
        <v>0</v>
      </c>
    </row>
    <row r="22" spans="1:6" ht="24.75" customHeight="1">
      <c r="A22" s="237" t="s">
        <v>451</v>
      </c>
      <c r="B22" s="237"/>
      <c r="C22" s="237"/>
      <c r="D22" s="237"/>
      <c r="E22" s="237"/>
      <c r="F22" s="237">
        <v>0</v>
      </c>
    </row>
    <row r="23" spans="1:6" ht="24.75" customHeight="1">
      <c r="A23" s="237" t="s">
        <v>453</v>
      </c>
      <c r="B23" s="237">
        <v>0</v>
      </c>
      <c r="C23" s="237">
        <v>0</v>
      </c>
      <c r="D23" s="237">
        <v>0</v>
      </c>
      <c r="E23" s="237">
        <v>0</v>
      </c>
      <c r="F23" s="237">
        <v>0</v>
      </c>
    </row>
    <row r="24" spans="1:6" ht="24.75" customHeight="1">
      <c r="A24" s="237" t="s">
        <v>454</v>
      </c>
      <c r="B24" s="237">
        <v>0</v>
      </c>
      <c r="C24" s="237">
        <v>0</v>
      </c>
      <c r="D24" s="237">
        <v>0</v>
      </c>
      <c r="E24" s="237">
        <v>0</v>
      </c>
      <c r="F24" s="237">
        <v>0</v>
      </c>
    </row>
    <row r="25" spans="1:6" ht="24.75" customHeight="1">
      <c r="A25" s="237" t="s">
        <v>455</v>
      </c>
      <c r="B25" s="237">
        <v>2824000</v>
      </c>
      <c r="C25" s="237">
        <v>2824000</v>
      </c>
      <c r="D25" s="237">
        <v>2824000</v>
      </c>
      <c r="E25" s="237">
        <v>2824000</v>
      </c>
      <c r="F25" s="237">
        <v>11296000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6"/>
  <sheetViews>
    <sheetView tabSelected="1" view="pageBreakPreview" zoomScale="60" workbookViewId="0" topLeftCell="A1">
      <selection activeCell="N29" sqref="N29"/>
    </sheetView>
  </sheetViews>
  <sheetFormatPr defaultColWidth="9.00390625" defaultRowHeight="12.75"/>
  <cols>
    <col min="1" max="1" width="6.25390625" style="0" customWidth="1"/>
    <col min="2" max="2" width="38.25390625" style="0" customWidth="1"/>
    <col min="3" max="3" width="16.00390625" style="0" customWidth="1"/>
    <col min="4" max="4" width="12.75390625" style="0" customWidth="1"/>
    <col min="5" max="5" width="13.875" style="0" customWidth="1"/>
    <col min="6" max="7" width="13.75390625" style="0" customWidth="1"/>
    <col min="8" max="9" width="13.375" style="0" customWidth="1"/>
    <col min="10" max="10" width="13.875" style="0" customWidth="1"/>
    <col min="11" max="11" width="13.375" style="0" customWidth="1"/>
    <col min="12" max="12" width="12.75390625" style="0" customWidth="1"/>
    <col min="13" max="13" width="14.125" style="0" customWidth="1"/>
    <col min="14" max="14" width="18.75390625" style="0" customWidth="1"/>
    <col min="15" max="15" width="14.625" style="0" customWidth="1"/>
    <col min="17" max="17" width="10.125" style="0" bestFit="1" customWidth="1"/>
  </cols>
  <sheetData>
    <row r="2" spans="1:15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60" t="s">
        <v>508</v>
      </c>
      <c r="O2" s="45"/>
    </row>
    <row r="3" spans="1:15" ht="15.75">
      <c r="A3" s="672" t="s">
        <v>626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</row>
    <row r="4" spans="1:15" ht="15.75">
      <c r="A4" s="59"/>
      <c r="B4" s="411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 t="s">
        <v>407</v>
      </c>
    </row>
    <row r="5" spans="1:15" ht="25.5" customHeight="1">
      <c r="A5" s="413" t="s">
        <v>2</v>
      </c>
      <c r="B5" s="414" t="s">
        <v>3</v>
      </c>
      <c r="C5" s="415" t="s">
        <v>457</v>
      </c>
      <c r="D5" s="415" t="s">
        <v>458</v>
      </c>
      <c r="E5" s="415" t="s">
        <v>459</v>
      </c>
      <c r="F5" s="415" t="s">
        <v>460</v>
      </c>
      <c r="G5" s="415" t="s">
        <v>461</v>
      </c>
      <c r="H5" s="415" t="s">
        <v>462</v>
      </c>
      <c r="I5" s="415" t="s">
        <v>463</v>
      </c>
      <c r="J5" s="415" t="s">
        <v>464</v>
      </c>
      <c r="K5" s="415" t="s">
        <v>465</v>
      </c>
      <c r="L5" s="415" t="s">
        <v>466</v>
      </c>
      <c r="M5" s="415" t="s">
        <v>467</v>
      </c>
      <c r="N5" s="415" t="s">
        <v>468</v>
      </c>
      <c r="O5" s="413" t="s">
        <v>124</v>
      </c>
    </row>
    <row r="6" spans="1:15" ht="25.5" customHeight="1">
      <c r="A6" s="416"/>
      <c r="B6" s="536" t="s">
        <v>4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537"/>
    </row>
    <row r="7" spans="1:15" ht="25.5" customHeight="1">
      <c r="A7" s="167" t="s">
        <v>5</v>
      </c>
      <c r="B7" s="538" t="s">
        <v>469</v>
      </c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18"/>
    </row>
    <row r="8" spans="1:15" ht="25.5" customHeight="1">
      <c r="A8" s="47" t="s">
        <v>7</v>
      </c>
      <c r="B8" s="540" t="s">
        <v>470</v>
      </c>
      <c r="C8" s="541">
        <v>2065418</v>
      </c>
      <c r="D8" s="541">
        <v>1016241</v>
      </c>
      <c r="E8" s="541">
        <v>1016241</v>
      </c>
      <c r="F8" s="541">
        <v>1016241</v>
      </c>
      <c r="G8" s="541">
        <v>1016241</v>
      </c>
      <c r="H8" s="541">
        <v>1016241</v>
      </c>
      <c r="I8" s="541">
        <v>2816191</v>
      </c>
      <c r="J8" s="541">
        <v>1067741</v>
      </c>
      <c r="K8" s="541">
        <v>1016241</v>
      </c>
      <c r="L8" s="541">
        <v>1016241</v>
      </c>
      <c r="M8" s="541">
        <v>1016241</v>
      </c>
      <c r="N8" s="541">
        <v>1016246</v>
      </c>
      <c r="O8" s="18">
        <f>SUM(C8:N8)</f>
        <v>15095524</v>
      </c>
    </row>
    <row r="9" spans="1:15" ht="25.5" customHeight="1">
      <c r="A9" s="47" t="s">
        <v>9</v>
      </c>
      <c r="B9" s="540" t="s">
        <v>12</v>
      </c>
      <c r="C9" s="541"/>
      <c r="D9" s="541"/>
      <c r="E9" s="541">
        <v>1412000</v>
      </c>
      <c r="F9" s="541"/>
      <c r="G9" s="541"/>
      <c r="H9" s="541"/>
      <c r="I9" s="541"/>
      <c r="J9" s="541"/>
      <c r="K9" s="541">
        <v>1412000</v>
      </c>
      <c r="L9" s="541"/>
      <c r="M9" s="541"/>
      <c r="N9" s="541"/>
      <c r="O9" s="18">
        <v>2824000</v>
      </c>
    </row>
    <row r="10" spans="1:15" ht="25.5" customHeight="1">
      <c r="A10" s="47" t="s">
        <v>11</v>
      </c>
      <c r="B10" s="540" t="s">
        <v>14</v>
      </c>
      <c r="C10" s="541">
        <v>50000</v>
      </c>
      <c r="D10" s="541">
        <v>50000</v>
      </c>
      <c r="E10" s="541">
        <v>100000</v>
      </c>
      <c r="F10" s="541">
        <v>50000</v>
      </c>
      <c r="G10" s="541">
        <v>50000</v>
      </c>
      <c r="H10" s="541">
        <v>100000</v>
      </c>
      <c r="I10" s="541"/>
      <c r="J10" s="541"/>
      <c r="K10" s="541">
        <v>200000</v>
      </c>
      <c r="L10" s="541"/>
      <c r="M10" s="541"/>
      <c r="N10" s="541"/>
      <c r="O10" s="18">
        <v>600000</v>
      </c>
    </row>
    <row r="11" spans="1:15" ht="25.5" customHeight="1">
      <c r="A11" s="47" t="s">
        <v>13</v>
      </c>
      <c r="B11" s="540" t="s">
        <v>69</v>
      </c>
      <c r="C11" s="541">
        <v>450000</v>
      </c>
      <c r="D11" s="541">
        <v>350000</v>
      </c>
      <c r="E11" s="541">
        <v>550000</v>
      </c>
      <c r="F11" s="541">
        <v>369904</v>
      </c>
      <c r="G11" s="541">
        <v>300000</v>
      </c>
      <c r="H11" s="541">
        <v>300000</v>
      </c>
      <c r="I11" s="541">
        <v>351600</v>
      </c>
      <c r="J11" s="541">
        <v>300000</v>
      </c>
      <c r="K11" s="541">
        <v>258311</v>
      </c>
      <c r="L11" s="541">
        <v>300000</v>
      </c>
      <c r="M11" s="541">
        <v>300000</v>
      </c>
      <c r="N11" s="541">
        <v>300000</v>
      </c>
      <c r="O11" s="18">
        <v>4129715</v>
      </c>
    </row>
    <row r="12" spans="1:15" ht="25.5" customHeight="1">
      <c r="A12" s="542"/>
      <c r="B12" s="543" t="s">
        <v>471</v>
      </c>
      <c r="C12" s="544">
        <f aca="true" t="shared" si="0" ref="C12:O12">SUM(C8:C11)</f>
        <v>2565418</v>
      </c>
      <c r="D12" s="544">
        <f t="shared" si="0"/>
        <v>1416241</v>
      </c>
      <c r="E12" s="544">
        <f t="shared" si="0"/>
        <v>3078241</v>
      </c>
      <c r="F12" s="544">
        <f t="shared" si="0"/>
        <v>1436145</v>
      </c>
      <c r="G12" s="544">
        <f t="shared" si="0"/>
        <v>1366241</v>
      </c>
      <c r="H12" s="544">
        <f t="shared" si="0"/>
        <v>1416241</v>
      </c>
      <c r="I12" s="544">
        <f t="shared" si="0"/>
        <v>3167791</v>
      </c>
      <c r="J12" s="544">
        <f t="shared" si="0"/>
        <v>1367741</v>
      </c>
      <c r="K12" s="544">
        <f t="shared" si="0"/>
        <v>2886552</v>
      </c>
      <c r="L12" s="544">
        <f t="shared" si="0"/>
        <v>1316241</v>
      </c>
      <c r="M12" s="544">
        <f t="shared" si="0"/>
        <v>1316241</v>
      </c>
      <c r="N12" s="544">
        <f t="shared" si="0"/>
        <v>1316246</v>
      </c>
      <c r="O12" s="371">
        <f t="shared" si="0"/>
        <v>22649239</v>
      </c>
    </row>
    <row r="13" spans="1:15" ht="25.5" customHeight="1">
      <c r="A13" s="167" t="s">
        <v>21</v>
      </c>
      <c r="B13" s="538" t="s">
        <v>472</v>
      </c>
      <c r="C13" s="539"/>
      <c r="D13" s="539" t="s">
        <v>416</v>
      </c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18"/>
    </row>
    <row r="14" spans="1:15" ht="25.5" customHeight="1">
      <c r="A14" s="47" t="s">
        <v>7</v>
      </c>
      <c r="B14" s="540" t="s">
        <v>10</v>
      </c>
      <c r="C14" s="539"/>
      <c r="D14" s="539"/>
      <c r="E14" s="539"/>
      <c r="F14" s="539"/>
      <c r="G14" s="539"/>
      <c r="H14" s="539"/>
      <c r="I14" s="539"/>
      <c r="J14" s="587">
        <v>4578862</v>
      </c>
      <c r="K14" s="539"/>
      <c r="L14" s="539"/>
      <c r="M14" s="539"/>
      <c r="N14" s="539"/>
      <c r="O14" s="588">
        <v>4578862</v>
      </c>
    </row>
    <row r="15" spans="1:15" ht="25.5" customHeight="1">
      <c r="A15" s="47" t="s">
        <v>9</v>
      </c>
      <c r="B15" s="545" t="s">
        <v>16</v>
      </c>
      <c r="C15" s="546">
        <v>40000</v>
      </c>
      <c r="D15" s="541"/>
      <c r="E15" s="541">
        <v>100000</v>
      </c>
      <c r="F15" s="541">
        <v>100000</v>
      </c>
      <c r="G15" s="541"/>
      <c r="H15" s="541">
        <v>30000</v>
      </c>
      <c r="I15" s="541"/>
      <c r="J15" s="541"/>
      <c r="K15" s="541">
        <v>80000</v>
      </c>
      <c r="L15" s="541"/>
      <c r="M15" s="541"/>
      <c r="N15" s="541">
        <v>50000</v>
      </c>
      <c r="O15" s="18">
        <f>SUM(C15:N15)</f>
        <v>400000</v>
      </c>
    </row>
    <row r="16" spans="1:15" ht="25.5" customHeight="1">
      <c r="A16" s="47" t="s">
        <v>11</v>
      </c>
      <c r="B16" s="540" t="s">
        <v>71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18"/>
    </row>
    <row r="17" spans="1:15" ht="25.5" customHeight="1">
      <c r="A17" s="542"/>
      <c r="B17" s="547" t="s">
        <v>473</v>
      </c>
      <c r="C17" s="544">
        <v>40000</v>
      </c>
      <c r="D17" s="544"/>
      <c r="E17" s="544">
        <v>100000</v>
      </c>
      <c r="F17" s="544">
        <v>100000</v>
      </c>
      <c r="G17" s="544"/>
      <c r="H17" s="544">
        <v>30000</v>
      </c>
      <c r="I17" s="544"/>
      <c r="J17" s="544"/>
      <c r="K17" s="544">
        <v>80000</v>
      </c>
      <c r="L17" s="544"/>
      <c r="M17" s="544"/>
      <c r="N17" s="544">
        <v>50000</v>
      </c>
      <c r="O17" s="544">
        <f>SUM(C17:N17)</f>
        <v>400000</v>
      </c>
    </row>
    <row r="18" spans="1:15" ht="25.5" customHeight="1">
      <c r="A18" s="542"/>
      <c r="B18" s="543" t="s">
        <v>474</v>
      </c>
      <c r="C18" s="544">
        <f>SUM(C12:C16)</f>
        <v>2605418</v>
      </c>
      <c r="D18" s="544">
        <f>SUM(D12:D17)</f>
        <v>1416241</v>
      </c>
      <c r="E18" s="544">
        <f>SUM(E12:E16)</f>
        <v>3178241</v>
      </c>
      <c r="F18" s="544">
        <v>1792241</v>
      </c>
      <c r="G18" s="544">
        <v>1792241</v>
      </c>
      <c r="H18" s="544">
        <f>SUM(H12:H17)</f>
        <v>1476241</v>
      </c>
      <c r="I18" s="544">
        <v>1792241</v>
      </c>
      <c r="J18" s="544">
        <f>SUM(J12:J16)</f>
        <v>5946603</v>
      </c>
      <c r="K18" s="544">
        <f>SUM(K12:K17)</f>
        <v>3046552</v>
      </c>
      <c r="L18" s="544">
        <v>1792241</v>
      </c>
      <c r="M18" s="544">
        <v>1792241</v>
      </c>
      <c r="N18" s="544">
        <f>SUM(N12:N16)</f>
        <v>1366246</v>
      </c>
      <c r="O18" s="371">
        <f>SUM(O17+O14+O12)</f>
        <v>27628101</v>
      </c>
    </row>
    <row r="19" spans="1:17" ht="25.5" customHeight="1">
      <c r="A19" s="167" t="s">
        <v>49</v>
      </c>
      <c r="B19" s="538" t="s">
        <v>475</v>
      </c>
      <c r="C19" s="539">
        <v>237158711</v>
      </c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18">
        <f>SUM(C19:N19)</f>
        <v>237158711</v>
      </c>
      <c r="Q19" s="418"/>
    </row>
    <row r="20" spans="1:16" ht="25.5" customHeight="1">
      <c r="A20" s="548"/>
      <c r="B20" s="549" t="s">
        <v>476</v>
      </c>
      <c r="C20" s="550">
        <f>SUM(C18:C19)</f>
        <v>239764129</v>
      </c>
      <c r="D20" s="550">
        <v>1416241</v>
      </c>
      <c r="E20" s="550">
        <v>3178241</v>
      </c>
      <c r="F20" s="550">
        <v>1792241</v>
      </c>
      <c r="G20" s="550">
        <f>SUM(G18:G19)</f>
        <v>1792241</v>
      </c>
      <c r="H20" s="550">
        <f>SUM(H18)</f>
        <v>1476241</v>
      </c>
      <c r="I20" s="550">
        <f>SUM(I18:I19)</f>
        <v>1792241</v>
      </c>
      <c r="J20" s="550">
        <f>SUM(J18:J19)</f>
        <v>5946603</v>
      </c>
      <c r="K20" s="550">
        <v>3303241</v>
      </c>
      <c r="L20" s="550">
        <v>1792241</v>
      </c>
      <c r="M20" s="550">
        <v>1792241</v>
      </c>
      <c r="N20" s="550">
        <f>SUM(N18:N19)</f>
        <v>1366246</v>
      </c>
      <c r="O20" s="550">
        <f>SUM(O18:O19)</f>
        <v>264786812</v>
      </c>
      <c r="P20" s="418"/>
    </row>
    <row r="21" spans="1:15" ht="25.5" customHeight="1">
      <c r="A21" s="47"/>
      <c r="B21" s="190" t="s">
        <v>24</v>
      </c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18"/>
    </row>
    <row r="22" spans="1:15" ht="25.5" customHeight="1">
      <c r="A22" s="167" t="s">
        <v>5</v>
      </c>
      <c r="B22" s="190" t="s">
        <v>477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18"/>
    </row>
    <row r="23" spans="1:15" ht="25.5" customHeight="1">
      <c r="A23" s="47" t="s">
        <v>7</v>
      </c>
      <c r="B23" s="452" t="s">
        <v>478</v>
      </c>
      <c r="C23" s="551">
        <v>713628</v>
      </c>
      <c r="D23" s="551">
        <v>713628</v>
      </c>
      <c r="E23" s="551">
        <v>713628</v>
      </c>
      <c r="F23" s="551">
        <v>658701</v>
      </c>
      <c r="G23" s="551">
        <v>570260</v>
      </c>
      <c r="H23" s="551">
        <v>570260</v>
      </c>
      <c r="I23" s="551">
        <v>507730</v>
      </c>
      <c r="J23" s="551">
        <v>507730</v>
      </c>
      <c r="K23" s="551">
        <v>507730</v>
      </c>
      <c r="L23" s="551">
        <v>507730</v>
      </c>
      <c r="M23" s="551">
        <v>507730</v>
      </c>
      <c r="N23" s="551">
        <v>507730</v>
      </c>
      <c r="O23" s="18">
        <f>SUM(C23:N23)</f>
        <v>6986485</v>
      </c>
    </row>
    <row r="24" spans="1:15" ht="25.5" customHeight="1">
      <c r="A24" s="47" t="s">
        <v>9</v>
      </c>
      <c r="B24" s="452" t="s">
        <v>479</v>
      </c>
      <c r="C24" s="551">
        <v>112284</v>
      </c>
      <c r="D24" s="551">
        <v>112284</v>
      </c>
      <c r="E24" s="551">
        <v>112284</v>
      </c>
      <c r="F24" s="551">
        <v>79647</v>
      </c>
      <c r="G24" s="551">
        <v>79647</v>
      </c>
      <c r="H24" s="551">
        <v>79647</v>
      </c>
      <c r="I24" s="551">
        <v>79647</v>
      </c>
      <c r="J24" s="551">
        <v>79647</v>
      </c>
      <c r="K24" s="551">
        <v>79647</v>
      </c>
      <c r="L24" s="551">
        <v>79647</v>
      </c>
      <c r="M24" s="551">
        <v>79647</v>
      </c>
      <c r="N24" s="551">
        <v>79647</v>
      </c>
      <c r="O24" s="18">
        <f>SUM(C24:N24)</f>
        <v>1053675</v>
      </c>
    </row>
    <row r="25" spans="1:15" ht="25.5" customHeight="1">
      <c r="A25" s="47" t="s">
        <v>11</v>
      </c>
      <c r="B25" s="452" t="s">
        <v>28</v>
      </c>
      <c r="C25" s="551">
        <v>570329</v>
      </c>
      <c r="D25" s="551">
        <v>570329</v>
      </c>
      <c r="E25" s="551">
        <v>677425</v>
      </c>
      <c r="F25" s="551">
        <v>532443</v>
      </c>
      <c r="G25" s="551">
        <v>531583</v>
      </c>
      <c r="H25" s="551">
        <v>531853</v>
      </c>
      <c r="I25" s="551">
        <v>1543033</v>
      </c>
      <c r="J25" s="551">
        <v>531583</v>
      </c>
      <c r="K25" s="551">
        <v>531853</v>
      </c>
      <c r="L25" s="551">
        <v>531583</v>
      </c>
      <c r="M25" s="551">
        <v>531583</v>
      </c>
      <c r="N25" s="551">
        <v>531853</v>
      </c>
      <c r="O25" s="18">
        <f>SUM(C25:N25)</f>
        <v>7615450</v>
      </c>
    </row>
    <row r="26" spans="1:15" ht="25.5" customHeight="1">
      <c r="A26" s="47" t="s">
        <v>13</v>
      </c>
      <c r="B26" s="452" t="s">
        <v>29</v>
      </c>
      <c r="C26" s="551">
        <v>50000</v>
      </c>
      <c r="D26" s="551">
        <v>20000</v>
      </c>
      <c r="E26" s="551">
        <v>20000</v>
      </c>
      <c r="F26" s="551">
        <v>20000</v>
      </c>
      <c r="G26" s="551">
        <v>20000</v>
      </c>
      <c r="H26" s="551">
        <v>20000</v>
      </c>
      <c r="I26" s="551">
        <v>911500</v>
      </c>
      <c r="J26" s="551">
        <v>200000</v>
      </c>
      <c r="K26" s="551">
        <v>20000</v>
      </c>
      <c r="L26" s="551">
        <v>20000</v>
      </c>
      <c r="M26" s="551">
        <v>20000</v>
      </c>
      <c r="N26" s="551">
        <v>1333000</v>
      </c>
      <c r="O26" s="18">
        <f>SUM(C26:N26)</f>
        <v>2654500</v>
      </c>
    </row>
    <row r="27" spans="1:15" ht="25.5" customHeight="1">
      <c r="A27" s="47" t="s">
        <v>15</v>
      </c>
      <c r="B27" s="452" t="s">
        <v>30</v>
      </c>
      <c r="C27" s="551">
        <v>50000</v>
      </c>
      <c r="D27" s="551"/>
      <c r="E27" s="551">
        <v>50000</v>
      </c>
      <c r="F27" s="551"/>
      <c r="G27" s="551"/>
      <c r="H27" s="551">
        <v>50000</v>
      </c>
      <c r="I27" s="551">
        <v>55000</v>
      </c>
      <c r="J27" s="551">
        <v>50000</v>
      </c>
      <c r="K27" s="551">
        <v>50000</v>
      </c>
      <c r="L27" s="551"/>
      <c r="M27" s="551">
        <v>50000</v>
      </c>
      <c r="N27" s="551">
        <v>100000</v>
      </c>
      <c r="O27" s="18">
        <f>SUM(C27:N27)</f>
        <v>455000</v>
      </c>
    </row>
    <row r="28" spans="1:15" ht="25.5" customHeight="1">
      <c r="A28" s="47"/>
      <c r="B28" s="190" t="s">
        <v>110</v>
      </c>
      <c r="C28" s="552">
        <f>SUM(C23:C27)</f>
        <v>1496241</v>
      </c>
      <c r="D28" s="552">
        <f>SUM(D23:D27)</f>
        <v>1416241</v>
      </c>
      <c r="E28" s="552">
        <f>SUM(E23:E27)</f>
        <v>1573337</v>
      </c>
      <c r="F28" s="552">
        <f>SUM(F23:F27)</f>
        <v>1290791</v>
      </c>
      <c r="G28" s="552">
        <f>SUM(G23:G27)</f>
        <v>1201490</v>
      </c>
      <c r="H28" s="552">
        <f aca="true" t="shared" si="1" ref="H28:O28">SUM(H23:H27)</f>
        <v>1251760</v>
      </c>
      <c r="I28" s="552">
        <f t="shared" si="1"/>
        <v>3096910</v>
      </c>
      <c r="J28" s="552">
        <f t="shared" si="1"/>
        <v>1368960</v>
      </c>
      <c r="K28" s="552">
        <f t="shared" si="1"/>
        <v>1189230</v>
      </c>
      <c r="L28" s="552">
        <f t="shared" si="1"/>
        <v>1138960</v>
      </c>
      <c r="M28" s="552">
        <f t="shared" si="1"/>
        <v>1188960</v>
      </c>
      <c r="N28" s="552">
        <f t="shared" si="1"/>
        <v>2552230</v>
      </c>
      <c r="O28" s="25">
        <f t="shared" si="1"/>
        <v>18765110</v>
      </c>
    </row>
    <row r="29" spans="1:15" ht="25.5" customHeight="1">
      <c r="A29" s="167" t="s">
        <v>21</v>
      </c>
      <c r="B29" s="190" t="s">
        <v>480</v>
      </c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18"/>
    </row>
    <row r="30" spans="1:15" ht="25.5" customHeight="1">
      <c r="A30" s="32" t="s">
        <v>7</v>
      </c>
      <c r="B30" s="452" t="s">
        <v>32</v>
      </c>
      <c r="C30" s="551">
        <v>230804605</v>
      </c>
      <c r="D30" s="551"/>
      <c r="E30" s="551"/>
      <c r="F30" s="551">
        <v>3708472</v>
      </c>
      <c r="G30" s="551"/>
      <c r="H30" s="551"/>
      <c r="I30" s="551"/>
      <c r="J30" s="551"/>
      <c r="K30" s="551"/>
      <c r="L30" s="551"/>
      <c r="M30" s="551"/>
      <c r="N30" s="551"/>
      <c r="O30" s="18">
        <f>SUM(C30:F30)</f>
        <v>234513077</v>
      </c>
    </row>
    <row r="31" spans="1:15" ht="25.5" customHeight="1">
      <c r="A31" s="32" t="s">
        <v>9</v>
      </c>
      <c r="B31" s="452" t="s">
        <v>33</v>
      </c>
      <c r="C31" s="551">
        <v>6000000</v>
      </c>
      <c r="D31" s="551"/>
      <c r="E31" s="551"/>
      <c r="F31" s="551"/>
      <c r="G31" s="551"/>
      <c r="H31" s="551"/>
      <c r="I31" s="551"/>
      <c r="J31" s="589">
        <v>4578862</v>
      </c>
      <c r="K31" s="551"/>
      <c r="L31" s="551"/>
      <c r="M31" s="551"/>
      <c r="N31" s="551"/>
      <c r="O31" s="588">
        <f>SUM(C31:N31)</f>
        <v>10578862</v>
      </c>
    </row>
    <row r="32" spans="1:15" ht="25.5" customHeight="1">
      <c r="A32" s="32" t="s">
        <v>11</v>
      </c>
      <c r="B32" s="557" t="s">
        <v>35</v>
      </c>
      <c r="C32" s="558">
        <v>40000</v>
      </c>
      <c r="D32" s="558"/>
      <c r="E32" s="558">
        <v>100000</v>
      </c>
      <c r="F32" s="558">
        <v>100000</v>
      </c>
      <c r="G32" s="558"/>
      <c r="H32" s="558">
        <v>30000</v>
      </c>
      <c r="I32" s="558"/>
      <c r="J32" s="558"/>
      <c r="K32" s="558">
        <v>80000</v>
      </c>
      <c r="L32" s="558"/>
      <c r="M32" s="558"/>
      <c r="N32" s="558">
        <v>50000</v>
      </c>
      <c r="O32" s="477">
        <v>400000</v>
      </c>
    </row>
    <row r="33" spans="1:15" ht="25.5" customHeight="1">
      <c r="A33" s="47"/>
      <c r="B33" s="553" t="s">
        <v>481</v>
      </c>
      <c r="C33" s="554">
        <f>SUM(C30:C32)</f>
        <v>236844605</v>
      </c>
      <c r="D33" s="554"/>
      <c r="E33" s="554">
        <v>100000</v>
      </c>
      <c r="F33" s="554">
        <v>100000</v>
      </c>
      <c r="G33" s="554"/>
      <c r="H33" s="554">
        <v>30000</v>
      </c>
      <c r="I33" s="554"/>
      <c r="J33" s="554">
        <v>4578862</v>
      </c>
      <c r="K33" s="554">
        <v>80000</v>
      </c>
      <c r="L33" s="554"/>
      <c r="M33" s="554"/>
      <c r="N33" s="554">
        <v>50000</v>
      </c>
      <c r="O33" s="371">
        <v>400000</v>
      </c>
    </row>
    <row r="34" spans="1:15" ht="25.5" customHeight="1">
      <c r="A34" s="167" t="s">
        <v>49</v>
      </c>
      <c r="B34" s="190" t="s">
        <v>394</v>
      </c>
      <c r="C34" s="551">
        <v>529763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18">
        <v>529763</v>
      </c>
    </row>
    <row r="35" spans="1:17" ht="25.5" customHeight="1">
      <c r="A35" s="47"/>
      <c r="B35" s="555" t="s">
        <v>482</v>
      </c>
      <c r="C35" s="556">
        <f>SUM(C34+C33+C28)</f>
        <v>238870609</v>
      </c>
      <c r="D35" s="556">
        <f>SUM(D28)</f>
        <v>1416241</v>
      </c>
      <c r="E35" s="556">
        <f aca="true" t="shared" si="2" ref="E35:J35">SUM(E33+E28)</f>
        <v>1673337</v>
      </c>
      <c r="F35" s="556">
        <f>SUM(F28:F32)</f>
        <v>5099263</v>
      </c>
      <c r="G35" s="556">
        <f t="shared" si="2"/>
        <v>1201490</v>
      </c>
      <c r="H35" s="559">
        <f>SUM(H28:H32)</f>
        <v>1281760</v>
      </c>
      <c r="I35" s="556">
        <f t="shared" si="2"/>
        <v>3096910</v>
      </c>
      <c r="J35" s="556">
        <f t="shared" si="2"/>
        <v>5947822</v>
      </c>
      <c r="K35" s="556">
        <f>SUM(K32+K28)</f>
        <v>1269230</v>
      </c>
      <c r="L35" s="556">
        <f>SUM(L33+M28)</f>
        <v>1188960</v>
      </c>
      <c r="M35" s="556">
        <f>SUM(L35)</f>
        <v>1188960</v>
      </c>
      <c r="N35" s="556">
        <f>SUM(N33+N28)</f>
        <v>2602230</v>
      </c>
      <c r="O35" s="556">
        <f>SUM(O34+O33+O31+O30+O28)</f>
        <v>264786812</v>
      </c>
      <c r="Q35" s="418"/>
    </row>
    <row r="36" ht="25.5" customHeight="1">
      <c r="N36" s="418"/>
    </row>
    <row r="37" ht="25.5" customHeight="1"/>
    <row r="38" ht="25.5" customHeight="1"/>
    <row r="39" ht="25.5" customHeight="1"/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66"/>
  <sheetViews>
    <sheetView view="pageBreakPreview" zoomScale="60" zoomScalePageLayoutView="0" workbookViewId="0" topLeftCell="A1">
      <selection activeCell="F7" sqref="F7"/>
    </sheetView>
  </sheetViews>
  <sheetFormatPr defaultColWidth="7.875" defaultRowHeight="12.75"/>
  <cols>
    <col min="1" max="1" width="5.00390625" style="39" customWidth="1"/>
    <col min="2" max="2" width="10.875" style="39" customWidth="1"/>
    <col min="3" max="3" width="62.75390625" style="40" customWidth="1"/>
    <col min="4" max="4" width="28.625" style="41" customWidth="1"/>
    <col min="5" max="5" width="28.875" style="41" customWidth="1"/>
    <col min="6" max="6" width="29.00390625" style="42" customWidth="1"/>
    <col min="7" max="7" width="8.375" style="42" bestFit="1" customWidth="1"/>
    <col min="8" max="246" width="7.875" style="42" customWidth="1"/>
  </cols>
  <sheetData>
    <row r="2" spans="3:6" ht="16.5">
      <c r="C2" s="43"/>
      <c r="F2" s="337"/>
    </row>
    <row r="3" spans="1:6" ht="22.5" customHeight="1">
      <c r="A3" s="608" t="s">
        <v>530</v>
      </c>
      <c r="B3" s="608"/>
      <c r="C3" s="608"/>
      <c r="D3" s="608"/>
      <c r="E3" s="608"/>
      <c r="F3" s="318" t="s">
        <v>627</v>
      </c>
    </row>
    <row r="4" spans="1:253" s="44" customFormat="1" ht="60" customHeight="1">
      <c r="A4" s="338" t="s">
        <v>2</v>
      </c>
      <c r="B4" s="338" t="s">
        <v>283</v>
      </c>
      <c r="C4" s="319" t="s">
        <v>3</v>
      </c>
      <c r="D4" s="465" t="s">
        <v>573</v>
      </c>
      <c r="E4" s="466" t="s">
        <v>574</v>
      </c>
      <c r="F4" s="467" t="s">
        <v>579</v>
      </c>
      <c r="G4" s="42"/>
      <c r="IM4" s="45"/>
      <c r="IN4" s="45"/>
      <c r="IO4" s="45"/>
      <c r="IP4" s="45"/>
      <c r="IQ4" s="45"/>
      <c r="IR4" s="45"/>
      <c r="IS4" s="45"/>
    </row>
    <row r="5" spans="1:7" ht="24.75" customHeight="1">
      <c r="A5" s="341" t="s">
        <v>7</v>
      </c>
      <c r="B5" s="340"/>
      <c r="C5" s="320" t="s">
        <v>38</v>
      </c>
      <c r="D5" s="18"/>
      <c r="E5" s="261"/>
      <c r="F5" s="184"/>
      <c r="G5" s="44"/>
    </row>
    <row r="6" spans="1:6" ht="24.75" customHeight="1">
      <c r="A6" s="341"/>
      <c r="B6" s="342" t="s">
        <v>295</v>
      </c>
      <c r="C6" s="322" t="s">
        <v>39</v>
      </c>
      <c r="D6" s="18">
        <v>9681074</v>
      </c>
      <c r="E6" s="261">
        <v>9681074</v>
      </c>
      <c r="F6" s="184">
        <v>5817917</v>
      </c>
    </row>
    <row r="7" spans="1:6" ht="24.75" customHeight="1">
      <c r="A7" s="341"/>
      <c r="B7" s="342"/>
      <c r="C7" s="322" t="s">
        <v>423</v>
      </c>
      <c r="D7" s="18"/>
      <c r="E7" s="261"/>
      <c r="F7" s="184"/>
    </row>
    <row r="8" spans="1:6" ht="24.75" customHeight="1">
      <c r="A8" s="341"/>
      <c r="B8" s="342" t="s">
        <v>296</v>
      </c>
      <c r="C8" s="322" t="s">
        <v>40</v>
      </c>
      <c r="D8" s="18"/>
      <c r="E8" s="261"/>
      <c r="F8" s="184"/>
    </row>
    <row r="9" spans="1:7" ht="24.75" customHeight="1">
      <c r="A9" s="341"/>
      <c r="B9" s="342" t="s">
        <v>297</v>
      </c>
      <c r="C9" s="322" t="s">
        <v>41</v>
      </c>
      <c r="D9" s="18">
        <v>1763000</v>
      </c>
      <c r="E9" s="261">
        <v>1763000</v>
      </c>
      <c r="F9" s="184">
        <v>1057800</v>
      </c>
      <c r="G9" s="46"/>
    </row>
    <row r="10" spans="1:6" ht="24.75" customHeight="1">
      <c r="A10" s="341"/>
      <c r="B10" s="342" t="s">
        <v>298</v>
      </c>
      <c r="C10" s="322" t="s">
        <v>42</v>
      </c>
      <c r="D10" s="18">
        <v>1800000</v>
      </c>
      <c r="E10" s="261">
        <v>1800000</v>
      </c>
      <c r="F10" s="184">
        <v>1080000</v>
      </c>
    </row>
    <row r="11" spans="1:6" ht="24.75" customHeight="1">
      <c r="A11" s="341"/>
      <c r="B11" s="342" t="s">
        <v>299</v>
      </c>
      <c r="C11" s="322" t="s">
        <v>43</v>
      </c>
      <c r="D11" s="18"/>
      <c r="E11" s="261">
        <v>1851450</v>
      </c>
      <c r="F11" s="451">
        <v>1066694</v>
      </c>
    </row>
    <row r="12" spans="1:6" ht="24.75" customHeight="1">
      <c r="A12" s="341"/>
      <c r="B12" s="342" t="s">
        <v>300</v>
      </c>
      <c r="C12" s="322" t="s">
        <v>44</v>
      </c>
      <c r="D12" s="31"/>
      <c r="E12" s="468"/>
      <c r="F12" s="469"/>
    </row>
    <row r="13" spans="1:253" s="48" customFormat="1" ht="24.75" customHeight="1">
      <c r="A13" s="339"/>
      <c r="B13" s="340" t="s">
        <v>305</v>
      </c>
      <c r="C13" s="324" t="s">
        <v>357</v>
      </c>
      <c r="D13" s="215">
        <v>13244074</v>
      </c>
      <c r="E13" s="215">
        <f>SUM(E6:E12)</f>
        <v>15095524</v>
      </c>
      <c r="F13" s="215">
        <f>SUM(F6:F12)</f>
        <v>9022411</v>
      </c>
      <c r="G13" s="42"/>
      <c r="IM13" s="49"/>
      <c r="IN13" s="49"/>
      <c r="IO13" s="49"/>
      <c r="IP13" s="49"/>
      <c r="IQ13" s="49"/>
      <c r="IR13" s="49"/>
      <c r="IS13" s="49"/>
    </row>
    <row r="14" spans="1:253" s="50" customFormat="1" ht="24.75" customHeight="1">
      <c r="A14" s="339" t="s">
        <v>21</v>
      </c>
      <c r="B14" s="342"/>
      <c r="C14" s="320" t="s">
        <v>46</v>
      </c>
      <c r="D14" s="470"/>
      <c r="E14" s="471"/>
      <c r="F14" s="472"/>
      <c r="G14" s="48"/>
      <c r="IM14" s="27"/>
      <c r="IN14" s="27"/>
      <c r="IO14" s="27"/>
      <c r="IP14" s="27"/>
      <c r="IQ14" s="27"/>
      <c r="IR14" s="27"/>
      <c r="IS14" s="27"/>
    </row>
    <row r="15" spans="1:7" ht="24.75" customHeight="1">
      <c r="A15" s="341" t="s">
        <v>7</v>
      </c>
      <c r="B15" s="342" t="s">
        <v>261</v>
      </c>
      <c r="C15" s="322" t="s">
        <v>47</v>
      </c>
      <c r="D15" s="473"/>
      <c r="E15" s="562">
        <v>4578862</v>
      </c>
      <c r="F15" s="286"/>
      <c r="G15" s="50"/>
    </row>
    <row r="16" spans="1:6" ht="24.75" customHeight="1">
      <c r="A16" s="341" t="s">
        <v>9</v>
      </c>
      <c r="B16" s="342" t="s">
        <v>417</v>
      </c>
      <c r="C16" s="322" t="s">
        <v>421</v>
      </c>
      <c r="D16" s="473"/>
      <c r="E16" s="474"/>
      <c r="F16" s="286"/>
    </row>
    <row r="17" spans="1:253" s="50" customFormat="1" ht="24.75" customHeight="1">
      <c r="A17" s="339"/>
      <c r="B17" s="340" t="s">
        <v>261</v>
      </c>
      <c r="C17" s="324" t="s">
        <v>48</v>
      </c>
      <c r="D17" s="475"/>
      <c r="E17" s="563">
        <f>SUM(E15:E16)</f>
        <v>4578862</v>
      </c>
      <c r="F17" s="215"/>
      <c r="G17" s="42"/>
      <c r="IM17" s="27"/>
      <c r="IN17" s="27"/>
      <c r="IO17" s="27"/>
      <c r="IP17" s="27"/>
      <c r="IQ17" s="27"/>
      <c r="IR17" s="27"/>
      <c r="IS17" s="27"/>
    </row>
    <row r="18" spans="1:7" ht="24.75" customHeight="1">
      <c r="A18" s="339" t="s">
        <v>49</v>
      </c>
      <c r="B18" s="340"/>
      <c r="C18" s="320" t="s">
        <v>12</v>
      </c>
      <c r="D18" s="18"/>
      <c r="E18" s="261"/>
      <c r="F18" s="286"/>
      <c r="G18" s="50"/>
    </row>
    <row r="19" spans="1:6" ht="24.75" customHeight="1">
      <c r="A19" s="341" t="s">
        <v>7</v>
      </c>
      <c r="B19" s="342"/>
      <c r="C19" s="322" t="s">
        <v>50</v>
      </c>
      <c r="D19" s="18"/>
      <c r="E19" s="261"/>
      <c r="F19" s="286"/>
    </row>
    <row r="20" spans="1:6" ht="24.75" customHeight="1">
      <c r="A20" s="341" t="s">
        <v>9</v>
      </c>
      <c r="B20" s="342"/>
      <c r="C20" s="322" t="s">
        <v>51</v>
      </c>
      <c r="D20" s="476"/>
      <c r="E20" s="261"/>
      <c r="F20" s="286"/>
    </row>
    <row r="21" spans="1:6" ht="24.75" customHeight="1">
      <c r="A21" s="341" t="s">
        <v>11</v>
      </c>
      <c r="B21" s="342"/>
      <c r="C21" s="322" t="s">
        <v>52</v>
      </c>
      <c r="D21" s="476"/>
      <c r="E21" s="261"/>
      <c r="F21" s="286"/>
    </row>
    <row r="22" spans="1:6" ht="24.75" customHeight="1">
      <c r="A22" s="341" t="s">
        <v>13</v>
      </c>
      <c r="B22" s="343" t="s">
        <v>313</v>
      </c>
      <c r="C22" s="322" t="s">
        <v>53</v>
      </c>
      <c r="D22" s="477"/>
      <c r="E22" s="478"/>
      <c r="F22" s="286"/>
    </row>
    <row r="23" spans="1:6" ht="24.75" customHeight="1">
      <c r="A23" s="341"/>
      <c r="B23" s="342" t="s">
        <v>313</v>
      </c>
      <c r="C23" s="322" t="s">
        <v>54</v>
      </c>
      <c r="D23" s="18">
        <v>2105000</v>
      </c>
      <c r="E23" s="261">
        <v>2105000</v>
      </c>
      <c r="F23" s="184">
        <v>883800</v>
      </c>
    </row>
    <row r="24" spans="1:6" ht="24.75" customHeight="1">
      <c r="A24" s="341"/>
      <c r="B24" s="342" t="s">
        <v>316</v>
      </c>
      <c r="C24" s="322" t="s">
        <v>358</v>
      </c>
      <c r="D24" s="18"/>
      <c r="E24" s="261"/>
      <c r="F24" s="286"/>
    </row>
    <row r="25" spans="1:6" ht="24.75" customHeight="1">
      <c r="A25" s="341" t="s">
        <v>15</v>
      </c>
      <c r="B25" s="342" t="s">
        <v>378</v>
      </c>
      <c r="C25" s="326" t="s">
        <v>55</v>
      </c>
      <c r="D25" s="18"/>
      <c r="E25" s="261"/>
      <c r="F25" s="286"/>
    </row>
    <row r="26" spans="1:6" ht="24.75" customHeight="1">
      <c r="A26" s="341"/>
      <c r="B26" s="342"/>
      <c r="C26" s="326" t="s">
        <v>56</v>
      </c>
      <c r="D26" s="18"/>
      <c r="E26" s="261"/>
      <c r="F26" s="286"/>
    </row>
    <row r="27" spans="1:6" ht="24.75" customHeight="1">
      <c r="A27" s="341"/>
      <c r="B27" s="342" t="s">
        <v>317</v>
      </c>
      <c r="C27" s="326" t="s">
        <v>57</v>
      </c>
      <c r="D27" s="18">
        <v>455000</v>
      </c>
      <c r="E27" s="261">
        <v>455000</v>
      </c>
      <c r="F27" s="184">
        <v>227827</v>
      </c>
    </row>
    <row r="28" spans="1:6" ht="24.75" customHeight="1">
      <c r="A28" s="341" t="s">
        <v>17</v>
      </c>
      <c r="B28" s="342"/>
      <c r="C28" s="326" t="s">
        <v>169</v>
      </c>
      <c r="D28" s="18"/>
      <c r="E28" s="261"/>
      <c r="F28" s="286"/>
    </row>
    <row r="29" spans="1:6" ht="24.75" customHeight="1">
      <c r="A29" s="344" t="s">
        <v>19</v>
      </c>
      <c r="B29" s="342" t="s">
        <v>319</v>
      </c>
      <c r="C29" s="326" t="s">
        <v>182</v>
      </c>
      <c r="D29" s="18"/>
      <c r="E29" s="261"/>
      <c r="F29" s="286"/>
    </row>
    <row r="30" spans="1:6" ht="24.75" customHeight="1">
      <c r="A30" s="345"/>
      <c r="B30" s="346" t="s">
        <v>319</v>
      </c>
      <c r="C30" s="326" t="s">
        <v>181</v>
      </c>
      <c r="D30" s="18">
        <v>92000</v>
      </c>
      <c r="E30" s="261">
        <v>92000</v>
      </c>
      <c r="F30" s="184">
        <v>11700</v>
      </c>
    </row>
    <row r="31" spans="1:6" ht="24.75" customHeight="1">
      <c r="A31" s="341" t="s">
        <v>34</v>
      </c>
      <c r="B31" s="342" t="s">
        <v>324</v>
      </c>
      <c r="C31" s="326" t="s">
        <v>58</v>
      </c>
      <c r="D31" s="18">
        <v>172000</v>
      </c>
      <c r="E31" s="261">
        <v>172000</v>
      </c>
      <c r="F31" s="184">
        <v>232555</v>
      </c>
    </row>
    <row r="32" spans="1:6" ht="24.75" customHeight="1">
      <c r="A32" s="341" t="s">
        <v>360</v>
      </c>
      <c r="B32" s="342" t="s">
        <v>324</v>
      </c>
      <c r="C32" s="326" t="s">
        <v>399</v>
      </c>
      <c r="D32" s="18"/>
      <c r="E32" s="261"/>
      <c r="F32" s="286">
        <v>30000</v>
      </c>
    </row>
    <row r="33" spans="1:6" ht="24.75" customHeight="1">
      <c r="A33" s="341" t="s">
        <v>398</v>
      </c>
      <c r="B33" s="342" t="s">
        <v>324</v>
      </c>
      <c r="C33" s="326" t="s">
        <v>400</v>
      </c>
      <c r="D33" s="18"/>
      <c r="E33" s="261"/>
      <c r="F33" s="286"/>
    </row>
    <row r="34" spans="1:6" ht="24.75" customHeight="1">
      <c r="A34" s="341" t="s">
        <v>401</v>
      </c>
      <c r="B34" s="342" t="s">
        <v>324</v>
      </c>
      <c r="C34" s="326" t="s">
        <v>402</v>
      </c>
      <c r="D34" s="18"/>
      <c r="E34" s="261"/>
      <c r="F34" s="286"/>
    </row>
    <row r="35" spans="1:253" s="48" customFormat="1" ht="24.75" customHeight="1">
      <c r="A35" s="347"/>
      <c r="B35" s="348" t="s">
        <v>324</v>
      </c>
      <c r="C35" s="328" t="s">
        <v>59</v>
      </c>
      <c r="D35" s="358">
        <v>2824000</v>
      </c>
      <c r="E35" s="360">
        <v>2824000</v>
      </c>
      <c r="F35" s="215">
        <f>SUM(F23:F33)</f>
        <v>1385882</v>
      </c>
      <c r="G35" s="42"/>
      <c r="IM35" s="49"/>
      <c r="IN35" s="49"/>
      <c r="IO35" s="49"/>
      <c r="IP35" s="49"/>
      <c r="IQ35" s="49"/>
      <c r="IR35" s="49"/>
      <c r="IS35" s="49"/>
    </row>
    <row r="36" spans="1:253" s="48" customFormat="1" ht="24.75" customHeight="1">
      <c r="A36" s="339" t="s">
        <v>60</v>
      </c>
      <c r="B36" s="340"/>
      <c r="C36" s="349" t="s">
        <v>14</v>
      </c>
      <c r="D36" s="25"/>
      <c r="E36" s="262"/>
      <c r="F36" s="383"/>
      <c r="IM36" s="49"/>
      <c r="IN36" s="49"/>
      <c r="IO36" s="49"/>
      <c r="IP36" s="49"/>
      <c r="IQ36" s="49"/>
      <c r="IR36" s="49"/>
      <c r="IS36" s="49"/>
    </row>
    <row r="37" spans="1:7" ht="24.75" customHeight="1">
      <c r="A37" s="341" t="s">
        <v>7</v>
      </c>
      <c r="B37" s="342"/>
      <c r="C37" s="326" t="s">
        <v>61</v>
      </c>
      <c r="D37" s="18"/>
      <c r="E37" s="261"/>
      <c r="F37" s="286"/>
      <c r="G37" s="48"/>
    </row>
    <row r="38" spans="1:253" ht="24.75" customHeight="1">
      <c r="A38" s="341" t="s">
        <v>62</v>
      </c>
      <c r="B38" s="342" t="s">
        <v>326</v>
      </c>
      <c r="C38" s="322" t="s">
        <v>63</v>
      </c>
      <c r="D38" s="18">
        <v>200000</v>
      </c>
      <c r="E38" s="261">
        <v>200000</v>
      </c>
      <c r="F38" s="184">
        <v>12500</v>
      </c>
      <c r="IM38" s="24"/>
      <c r="IN38" s="24"/>
      <c r="IO38" s="24"/>
      <c r="IP38" s="24"/>
      <c r="IQ38" s="24"/>
      <c r="IR38" s="24"/>
      <c r="IS38" s="24"/>
    </row>
    <row r="39" spans="1:253" ht="24.75" customHeight="1">
      <c r="A39" s="341" t="s">
        <v>11</v>
      </c>
      <c r="B39" s="342" t="s">
        <v>333</v>
      </c>
      <c r="C39" s="322" t="s">
        <v>64</v>
      </c>
      <c r="D39" s="18">
        <v>100000</v>
      </c>
      <c r="E39" s="261">
        <v>100000</v>
      </c>
      <c r="F39" s="184">
        <v>43355</v>
      </c>
      <c r="IM39" s="24"/>
      <c r="IN39" s="24"/>
      <c r="IO39" s="24"/>
      <c r="IP39" s="24"/>
      <c r="IQ39" s="24"/>
      <c r="IR39" s="24"/>
      <c r="IS39" s="24"/>
    </row>
    <row r="40" spans="1:6" s="42" customFormat="1" ht="24.75" customHeight="1">
      <c r="A40" s="341" t="s">
        <v>13</v>
      </c>
      <c r="B40" s="342" t="s">
        <v>329</v>
      </c>
      <c r="C40" s="322" t="s">
        <v>65</v>
      </c>
      <c r="D40" s="18"/>
      <c r="E40" s="261"/>
      <c r="F40" s="184"/>
    </row>
    <row r="41" spans="1:6" s="42" customFormat="1" ht="24.75" customHeight="1">
      <c r="A41" s="341" t="s">
        <v>17</v>
      </c>
      <c r="B41" s="342" t="s">
        <v>403</v>
      </c>
      <c r="C41" s="330" t="s">
        <v>404</v>
      </c>
      <c r="D41" s="18">
        <v>50000</v>
      </c>
      <c r="E41" s="261">
        <v>50000</v>
      </c>
      <c r="F41" s="184"/>
    </row>
    <row r="42" spans="1:6" s="42" customFormat="1" ht="24.75" customHeight="1">
      <c r="A42" s="341" t="s">
        <v>19</v>
      </c>
      <c r="B42" s="342" t="s">
        <v>405</v>
      </c>
      <c r="C42" s="330" t="s">
        <v>406</v>
      </c>
      <c r="D42" s="18">
        <v>240000</v>
      </c>
      <c r="E42" s="261">
        <v>240000</v>
      </c>
      <c r="F42" s="184">
        <v>13993</v>
      </c>
    </row>
    <row r="43" spans="1:253" ht="24.75" customHeight="1">
      <c r="A43" s="341" t="s">
        <v>34</v>
      </c>
      <c r="B43" s="342" t="s">
        <v>375</v>
      </c>
      <c r="C43" s="322" t="s">
        <v>376</v>
      </c>
      <c r="D43" s="18">
        <v>10000</v>
      </c>
      <c r="E43" s="261">
        <v>10000</v>
      </c>
      <c r="F43" s="184"/>
      <c r="IM43" s="24"/>
      <c r="IN43" s="24"/>
      <c r="IO43" s="24"/>
      <c r="IP43" s="24"/>
      <c r="IQ43" s="24"/>
      <c r="IR43" s="24"/>
      <c r="IS43" s="24"/>
    </row>
    <row r="44" spans="1:253" s="48" customFormat="1" ht="24.75" customHeight="1">
      <c r="A44" s="347"/>
      <c r="B44" s="348"/>
      <c r="C44" s="324" t="s">
        <v>66</v>
      </c>
      <c r="D44" s="358">
        <v>600000</v>
      </c>
      <c r="E44" s="360">
        <v>600000</v>
      </c>
      <c r="F44" s="215">
        <f>SUM(F38:F43)</f>
        <v>69848</v>
      </c>
      <c r="G44" s="42"/>
      <c r="IM44" s="49"/>
      <c r="IN44" s="49"/>
      <c r="IO44" s="49"/>
      <c r="IP44" s="49"/>
      <c r="IQ44" s="49"/>
      <c r="IR44" s="49"/>
      <c r="IS44" s="49"/>
    </row>
    <row r="45" spans="1:253" s="48" customFormat="1" ht="24.75" customHeight="1">
      <c r="A45" s="339" t="s">
        <v>67</v>
      </c>
      <c r="B45" s="340"/>
      <c r="C45" s="320" t="s">
        <v>69</v>
      </c>
      <c r="D45" s="25"/>
      <c r="E45" s="262"/>
      <c r="F45" s="383"/>
      <c r="IM45" s="49"/>
      <c r="IN45" s="49"/>
      <c r="IO45" s="49"/>
      <c r="IP45" s="49"/>
      <c r="IQ45" s="49"/>
      <c r="IR45" s="49"/>
      <c r="IS45" s="49"/>
    </row>
    <row r="46" spans="1:251" s="42" customFormat="1" ht="24.75" customHeight="1">
      <c r="A46" s="341" t="s">
        <v>7</v>
      </c>
      <c r="B46" s="342" t="s">
        <v>259</v>
      </c>
      <c r="C46" s="322" t="s">
        <v>377</v>
      </c>
      <c r="D46" s="18"/>
      <c r="E46" s="261"/>
      <c r="F46" s="479"/>
      <c r="G46" s="48"/>
      <c r="IM46" s="24"/>
      <c r="IN46" s="24"/>
      <c r="IO46" s="24"/>
      <c r="IP46" s="24"/>
      <c r="IQ46" s="24"/>
    </row>
    <row r="47" spans="1:251" s="42" customFormat="1" ht="24.75" customHeight="1">
      <c r="A47" s="344" t="s">
        <v>62</v>
      </c>
      <c r="B47" s="350" t="s">
        <v>259</v>
      </c>
      <c r="C47" s="331" t="s">
        <v>575</v>
      </c>
      <c r="D47" s="31">
        <v>3878215</v>
      </c>
      <c r="E47" s="468">
        <v>3878215</v>
      </c>
      <c r="F47" s="184">
        <v>2679227</v>
      </c>
      <c r="IM47" s="24"/>
      <c r="IN47" s="24"/>
      <c r="IO47" s="24"/>
      <c r="IP47" s="24"/>
      <c r="IQ47" s="24"/>
    </row>
    <row r="48" spans="1:251" s="42" customFormat="1" ht="24.75" customHeight="1">
      <c r="A48" s="344"/>
      <c r="B48" s="350"/>
      <c r="C48" s="331" t="s">
        <v>576</v>
      </c>
      <c r="D48" s="31"/>
      <c r="E48" s="468">
        <v>51500</v>
      </c>
      <c r="F48" s="184">
        <v>51500</v>
      </c>
      <c r="IM48" s="24"/>
      <c r="IN48" s="24"/>
      <c r="IO48" s="24"/>
      <c r="IP48" s="24"/>
      <c r="IQ48" s="24"/>
    </row>
    <row r="49" spans="1:253" s="48" customFormat="1" ht="24.75" customHeight="1">
      <c r="A49" s="351"/>
      <c r="B49" s="351" t="s">
        <v>259</v>
      </c>
      <c r="C49" s="332" t="s">
        <v>70</v>
      </c>
      <c r="D49" s="358">
        <v>3878215</v>
      </c>
      <c r="E49" s="360">
        <f>SUM(E47:E48)</f>
        <v>3929715</v>
      </c>
      <c r="F49" s="215">
        <f>SUM(F47:F48)</f>
        <v>2730727</v>
      </c>
      <c r="G49" s="42"/>
      <c r="IM49" s="49"/>
      <c r="IN49" s="49"/>
      <c r="IO49" s="49"/>
      <c r="IP49" s="49"/>
      <c r="IQ49" s="49"/>
      <c r="IR49" s="49"/>
      <c r="IS49" s="49"/>
    </row>
    <row r="50" spans="1:253" s="48" customFormat="1" ht="24.75" customHeight="1">
      <c r="A50" s="351"/>
      <c r="B50" s="351"/>
      <c r="C50" s="332" t="s">
        <v>534</v>
      </c>
      <c r="D50" s="358">
        <v>200000</v>
      </c>
      <c r="E50" s="360">
        <v>200000</v>
      </c>
      <c r="F50" s="215">
        <v>200000</v>
      </c>
      <c r="G50" s="42"/>
      <c r="IM50" s="49"/>
      <c r="IN50" s="49"/>
      <c r="IO50" s="49"/>
      <c r="IP50" s="49"/>
      <c r="IQ50" s="49"/>
      <c r="IR50" s="49"/>
      <c r="IS50" s="49"/>
    </row>
    <row r="51" spans="1:253" s="48" customFormat="1" ht="24.75" customHeight="1">
      <c r="A51" s="339" t="s">
        <v>68</v>
      </c>
      <c r="B51" s="339"/>
      <c r="C51" s="333" t="s">
        <v>71</v>
      </c>
      <c r="D51" s="25"/>
      <c r="E51" s="481"/>
      <c r="F51" s="383"/>
      <c r="IM51" s="49"/>
      <c r="IN51" s="49"/>
      <c r="IO51" s="49"/>
      <c r="IP51" s="49"/>
      <c r="IQ51" s="49"/>
      <c r="IR51" s="49"/>
      <c r="IS51" s="49"/>
    </row>
    <row r="52" spans="1:253" s="48" customFormat="1" ht="24.75" customHeight="1">
      <c r="A52" s="339"/>
      <c r="B52" s="339" t="s">
        <v>261</v>
      </c>
      <c r="C52" s="333" t="s">
        <v>532</v>
      </c>
      <c r="D52" s="262"/>
      <c r="E52" s="263"/>
      <c r="F52" s="383"/>
      <c r="IM52" s="49"/>
      <c r="IN52" s="49"/>
      <c r="IO52" s="49"/>
      <c r="IP52" s="49"/>
      <c r="IQ52" s="49"/>
      <c r="IR52" s="49"/>
      <c r="IS52" s="49"/>
    </row>
    <row r="53" spans="1:253" s="48" customFormat="1" ht="24.75" customHeight="1">
      <c r="A53" s="339"/>
      <c r="B53" s="339" t="s">
        <v>417</v>
      </c>
      <c r="C53" s="333" t="s">
        <v>533</v>
      </c>
      <c r="D53" s="25"/>
      <c r="E53" s="471"/>
      <c r="F53" s="383"/>
      <c r="IM53" s="49"/>
      <c r="IN53" s="49"/>
      <c r="IO53" s="49"/>
      <c r="IP53" s="49"/>
      <c r="IQ53" s="49"/>
      <c r="IR53" s="49"/>
      <c r="IS53" s="49"/>
    </row>
    <row r="54" spans="1:7" ht="24.75" customHeight="1">
      <c r="A54" s="341" t="s">
        <v>7</v>
      </c>
      <c r="B54" s="341"/>
      <c r="C54" s="334" t="s">
        <v>72</v>
      </c>
      <c r="D54" s="18"/>
      <c r="E54" s="261"/>
      <c r="F54" s="286"/>
      <c r="G54" s="48"/>
    </row>
    <row r="55" spans="1:6" ht="24.75" customHeight="1">
      <c r="A55" s="341" t="s">
        <v>62</v>
      </c>
      <c r="B55" s="341" t="s">
        <v>518</v>
      </c>
      <c r="C55" s="334" t="s">
        <v>380</v>
      </c>
      <c r="D55" s="18">
        <v>400000</v>
      </c>
      <c r="E55" s="261">
        <v>400000</v>
      </c>
      <c r="F55" s="184">
        <v>294700</v>
      </c>
    </row>
    <row r="56" spans="1:253" s="48" customFormat="1" ht="24.75" customHeight="1">
      <c r="A56" s="352"/>
      <c r="B56" s="352"/>
      <c r="C56" s="353" t="s">
        <v>422</v>
      </c>
      <c r="D56" s="371">
        <v>21146289</v>
      </c>
      <c r="E56" s="372">
        <f>SUM(E55+E50+E49+E44+E35+E17+E13)</f>
        <v>27628101</v>
      </c>
      <c r="F56" s="480">
        <f>SUM(F55+F50+F49+F44+F35+F13)</f>
        <v>13703568</v>
      </c>
      <c r="G56" s="42"/>
      <c r="IM56" s="49"/>
      <c r="IN56" s="49"/>
      <c r="IO56" s="49"/>
      <c r="IP56" s="49"/>
      <c r="IQ56" s="49"/>
      <c r="IR56" s="49"/>
      <c r="IS56" s="49"/>
    </row>
    <row r="57" spans="1:7" ht="24.75" customHeight="1">
      <c r="A57" s="341" t="s">
        <v>74</v>
      </c>
      <c r="B57" s="341"/>
      <c r="C57" s="335" t="s">
        <v>75</v>
      </c>
      <c r="D57" s="18"/>
      <c r="E57" s="261"/>
      <c r="F57" s="286"/>
      <c r="G57" s="48"/>
    </row>
    <row r="58" spans="1:6" ht="24.75" customHeight="1">
      <c r="A58" s="341"/>
      <c r="B58" s="341"/>
      <c r="C58" s="335" t="s">
        <v>76</v>
      </c>
      <c r="D58" s="18"/>
      <c r="E58" s="261"/>
      <c r="F58" s="286"/>
    </row>
    <row r="59" spans="1:6" ht="24.75" customHeight="1">
      <c r="A59" s="341"/>
      <c r="B59" s="341" t="s">
        <v>379</v>
      </c>
      <c r="C59" s="335" t="s">
        <v>424</v>
      </c>
      <c r="D59" s="18">
        <v>237158711</v>
      </c>
      <c r="E59" s="261">
        <v>237158711</v>
      </c>
      <c r="F59" s="184">
        <v>237158711</v>
      </c>
    </row>
    <row r="60" spans="1:6" ht="24.75" customHeight="1">
      <c r="A60" s="341"/>
      <c r="B60" s="341"/>
      <c r="C60" s="335" t="s">
        <v>425</v>
      </c>
      <c r="D60" s="321"/>
      <c r="E60" s="323"/>
      <c r="F60" s="329"/>
    </row>
    <row r="61" spans="1:253" s="48" customFormat="1" ht="24.75" customHeight="1">
      <c r="A61" s="347"/>
      <c r="B61" s="347" t="s">
        <v>337</v>
      </c>
      <c r="C61" s="336" t="s">
        <v>77</v>
      </c>
      <c r="D61" s="327">
        <v>237158711</v>
      </c>
      <c r="E61" s="328">
        <v>237158711</v>
      </c>
      <c r="F61" s="325">
        <v>237158711</v>
      </c>
      <c r="G61" s="42"/>
      <c r="IM61" s="49"/>
      <c r="IN61" s="49"/>
      <c r="IO61" s="49"/>
      <c r="IP61" s="49"/>
      <c r="IQ61" s="49"/>
      <c r="IR61" s="49"/>
      <c r="IS61" s="49"/>
    </row>
    <row r="62" spans="1:253" s="48" customFormat="1" ht="24.75" customHeight="1">
      <c r="A62" s="351"/>
      <c r="B62" s="347"/>
      <c r="C62" s="336" t="s">
        <v>78</v>
      </c>
      <c r="D62" s="327">
        <v>258305000</v>
      </c>
      <c r="E62" s="328">
        <f>SUM(E59+E56)</f>
        <v>264786812</v>
      </c>
      <c r="F62" s="325">
        <f>SUM(F59+F56)</f>
        <v>250862279</v>
      </c>
      <c r="IM62" s="49"/>
      <c r="IN62" s="49"/>
      <c r="IO62" s="49"/>
      <c r="IP62" s="49"/>
      <c r="IQ62" s="49"/>
      <c r="IR62" s="49"/>
      <c r="IS62" s="49"/>
    </row>
    <row r="63" spans="1:7" ht="15.75">
      <c r="A63" s="55"/>
      <c r="B63" s="55"/>
      <c r="C63" s="43"/>
      <c r="D63" s="56"/>
      <c r="E63" s="277"/>
      <c r="G63" s="48"/>
    </row>
    <row r="64" spans="1:5" ht="15.75">
      <c r="A64" s="55"/>
      <c r="B64" s="55"/>
      <c r="C64" s="43"/>
      <c r="D64" s="56"/>
      <c r="E64" s="56"/>
    </row>
    <row r="65" spans="1:5" ht="15.75">
      <c r="A65" s="55"/>
      <c r="B65" s="55"/>
      <c r="C65" s="43"/>
      <c r="D65" s="56"/>
      <c r="E65" s="56"/>
    </row>
    <row r="66" spans="1:5" ht="15.75">
      <c r="A66" s="55"/>
      <c r="B66" s="55"/>
      <c r="C66" s="43"/>
      <c r="D66" s="56"/>
      <c r="E66" s="56"/>
    </row>
  </sheetData>
  <sheetProtection selectLockedCells="1" selectUnlockedCells="1"/>
  <mergeCells count="1">
    <mergeCell ref="A3:E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S53"/>
  <sheetViews>
    <sheetView view="pageBreakPreview" zoomScaleSheetLayoutView="100" zoomScalePageLayoutView="0" workbookViewId="0" topLeftCell="B1">
      <selection activeCell="G3" sqref="G3"/>
    </sheetView>
  </sheetViews>
  <sheetFormatPr defaultColWidth="7.875" defaultRowHeight="12.75"/>
  <cols>
    <col min="1" max="1" width="7.875" style="0" customWidth="1"/>
    <col min="2" max="2" width="5.00390625" style="41" customWidth="1"/>
    <col min="3" max="3" width="7.75390625" style="41" customWidth="1"/>
    <col min="4" max="4" width="40.625" style="58" customWidth="1"/>
    <col min="5" max="5" width="20.125" style="59" customWidth="1"/>
    <col min="6" max="6" width="18.625" style="59" customWidth="1"/>
    <col min="7" max="7" width="18.75390625" style="42" customWidth="1"/>
    <col min="8" max="247" width="7.875" style="42" customWidth="1"/>
  </cols>
  <sheetData>
    <row r="2" spans="2:5" ht="16.5">
      <c r="B2" s="56"/>
      <c r="C2" s="56"/>
      <c r="D2" s="61"/>
      <c r="E2" s="62"/>
    </row>
    <row r="3" spans="2:7" ht="30.75" customHeight="1">
      <c r="B3" s="609" t="s">
        <v>535</v>
      </c>
      <c r="C3" s="609"/>
      <c r="D3" s="609"/>
      <c r="E3" s="609"/>
      <c r="F3" s="609"/>
      <c r="G3" s="42" t="s">
        <v>628</v>
      </c>
    </row>
    <row r="4" spans="2:5" ht="15" customHeight="1">
      <c r="B4" s="56"/>
      <c r="C4" s="56"/>
      <c r="D4" s="61"/>
      <c r="E4" s="63"/>
    </row>
    <row r="5" spans="2:7" ht="48.75" customHeight="1">
      <c r="B5" s="354" t="s">
        <v>2</v>
      </c>
      <c r="C5" s="354" t="s">
        <v>188</v>
      </c>
      <c r="D5" s="355" t="s">
        <v>3</v>
      </c>
      <c r="E5" s="482" t="s">
        <v>531</v>
      </c>
      <c r="F5" s="482" t="s">
        <v>577</v>
      </c>
      <c r="G5" s="482" t="s">
        <v>578</v>
      </c>
    </row>
    <row r="6" spans="2:7" s="66" customFormat="1" ht="20.25" customHeight="1">
      <c r="B6" s="64" t="s">
        <v>5</v>
      </c>
      <c r="C6" s="64"/>
      <c r="D6" s="65" t="s">
        <v>26</v>
      </c>
      <c r="E6" s="379"/>
      <c r="F6" s="379"/>
      <c r="G6" s="379"/>
    </row>
    <row r="7" spans="2:7" s="69" customFormat="1" ht="20.25" customHeight="1">
      <c r="B7" s="67" t="s">
        <v>7</v>
      </c>
      <c r="C7" s="64" t="s">
        <v>190</v>
      </c>
      <c r="D7" s="68" t="s">
        <v>189</v>
      </c>
      <c r="E7" s="304">
        <v>4802005</v>
      </c>
      <c r="F7" s="304">
        <v>4802005</v>
      </c>
      <c r="G7" s="304">
        <v>2875492</v>
      </c>
    </row>
    <row r="8" spans="2:7" s="69" customFormat="1" ht="20.25" customHeight="1">
      <c r="B8" s="67" t="s">
        <v>9</v>
      </c>
      <c r="C8" s="64" t="s">
        <v>191</v>
      </c>
      <c r="D8" s="68" t="s">
        <v>193</v>
      </c>
      <c r="E8" s="304">
        <v>120000</v>
      </c>
      <c r="F8" s="304">
        <v>120000</v>
      </c>
      <c r="G8" s="304">
        <v>81698</v>
      </c>
    </row>
    <row r="9" spans="2:7" s="69" customFormat="1" ht="20.25" customHeight="1">
      <c r="B9" s="610" t="s">
        <v>192</v>
      </c>
      <c r="C9" s="611"/>
      <c r="D9" s="356" t="s">
        <v>194</v>
      </c>
      <c r="E9" s="357">
        <v>4922005</v>
      </c>
      <c r="F9" s="357">
        <v>4922005</v>
      </c>
      <c r="G9" s="357">
        <f>SUM(G7:G8)</f>
        <v>2957190</v>
      </c>
    </row>
    <row r="10" spans="2:7" s="69" customFormat="1" ht="20.25" customHeight="1">
      <c r="B10" s="160" t="s">
        <v>11</v>
      </c>
      <c r="C10" s="197" t="s">
        <v>195</v>
      </c>
      <c r="D10" s="195" t="s">
        <v>196</v>
      </c>
      <c r="E10" s="304">
        <v>2064480</v>
      </c>
      <c r="F10" s="304">
        <v>2064480</v>
      </c>
      <c r="G10" s="304">
        <v>1204982</v>
      </c>
    </row>
    <row r="11" spans="2:7" s="70" customFormat="1" ht="20.25" customHeight="1">
      <c r="B11" s="196" t="s">
        <v>13</v>
      </c>
      <c r="C11" s="198" t="s">
        <v>197</v>
      </c>
      <c r="D11" s="68" t="s">
        <v>79</v>
      </c>
      <c r="E11" s="304"/>
      <c r="F11" s="304"/>
      <c r="G11" s="450"/>
    </row>
    <row r="12" spans="2:7" s="70" customFormat="1" ht="20.25" customHeight="1">
      <c r="B12" s="612" t="s">
        <v>198</v>
      </c>
      <c r="C12" s="613"/>
      <c r="D12" s="356" t="s">
        <v>199</v>
      </c>
      <c r="E12" s="357">
        <v>2064480</v>
      </c>
      <c r="F12" s="357">
        <v>2064480</v>
      </c>
      <c r="G12" s="357">
        <v>1204982</v>
      </c>
    </row>
    <row r="13" spans="2:7" s="66" customFormat="1" ht="20.25" customHeight="1">
      <c r="B13" s="614" t="s">
        <v>200</v>
      </c>
      <c r="C13" s="615"/>
      <c r="D13" s="187" t="s">
        <v>201</v>
      </c>
      <c r="E13" s="309">
        <v>6986485</v>
      </c>
      <c r="F13" s="309">
        <v>6986485</v>
      </c>
      <c r="G13" s="309">
        <v>4162172</v>
      </c>
    </row>
    <row r="14" spans="2:7" s="66" customFormat="1" ht="28.5" customHeight="1">
      <c r="B14" s="307" t="s">
        <v>21</v>
      </c>
      <c r="C14" s="307" t="s">
        <v>202</v>
      </c>
      <c r="D14" s="308" t="s">
        <v>27</v>
      </c>
      <c r="E14" s="309">
        <v>1053675</v>
      </c>
      <c r="F14" s="309">
        <v>1053675</v>
      </c>
      <c r="G14" s="309">
        <v>620325</v>
      </c>
    </row>
    <row r="15" spans="2:7" s="66" customFormat="1" ht="20.25" customHeight="1">
      <c r="B15" s="64" t="s">
        <v>49</v>
      </c>
      <c r="C15" s="64"/>
      <c r="D15" s="65" t="s">
        <v>28</v>
      </c>
      <c r="E15" s="379"/>
      <c r="F15" s="379"/>
      <c r="G15" s="379"/>
    </row>
    <row r="16" spans="2:7" s="66" customFormat="1" ht="20.25" customHeight="1">
      <c r="B16" s="64" t="s">
        <v>74</v>
      </c>
      <c r="C16" s="64" t="s">
        <v>203</v>
      </c>
      <c r="D16" s="68" t="s">
        <v>408</v>
      </c>
      <c r="E16" s="306"/>
      <c r="F16" s="306"/>
      <c r="G16" s="306"/>
    </row>
    <row r="17" spans="2:7" s="70" customFormat="1" ht="20.25" customHeight="1">
      <c r="B17" s="67"/>
      <c r="C17" s="64" t="s">
        <v>203</v>
      </c>
      <c r="D17" s="68" t="s">
        <v>409</v>
      </c>
      <c r="E17" s="304">
        <v>1235000</v>
      </c>
      <c r="F17" s="357">
        <v>2246450</v>
      </c>
      <c r="G17" s="304">
        <v>249112</v>
      </c>
    </row>
    <row r="18" spans="2:7" s="70" customFormat="1" ht="20.25" customHeight="1">
      <c r="B18" s="67" t="s">
        <v>62</v>
      </c>
      <c r="C18" s="199" t="s">
        <v>204</v>
      </c>
      <c r="D18" s="71" t="s">
        <v>80</v>
      </c>
      <c r="E18" s="304">
        <v>210000</v>
      </c>
      <c r="F18" s="357">
        <v>214300</v>
      </c>
      <c r="G18" s="304">
        <v>137660</v>
      </c>
    </row>
    <row r="19" spans="2:7" s="70" customFormat="1" ht="20.25" customHeight="1">
      <c r="B19" s="564"/>
      <c r="C19" s="485" t="s">
        <v>231</v>
      </c>
      <c r="D19" s="565" t="s">
        <v>580</v>
      </c>
      <c r="E19" s="357"/>
      <c r="F19" s="357">
        <v>50000</v>
      </c>
      <c r="G19" s="357">
        <v>50000</v>
      </c>
    </row>
    <row r="20" spans="2:7" s="70" customFormat="1" ht="20.25" customHeight="1">
      <c r="B20" s="564" t="s">
        <v>11</v>
      </c>
      <c r="C20" s="564" t="s">
        <v>240</v>
      </c>
      <c r="D20" s="356" t="s">
        <v>81</v>
      </c>
      <c r="E20" s="357">
        <v>3655000</v>
      </c>
      <c r="F20" s="357">
        <v>3600700</v>
      </c>
      <c r="G20" s="357">
        <v>2143190</v>
      </c>
    </row>
    <row r="21" spans="2:7" s="70" customFormat="1" ht="20.25" customHeight="1">
      <c r="B21" s="72" t="s">
        <v>13</v>
      </c>
      <c r="C21" s="72" t="s">
        <v>245</v>
      </c>
      <c r="D21" s="68" t="s">
        <v>159</v>
      </c>
      <c r="E21" s="304">
        <v>50000</v>
      </c>
      <c r="F21" s="304">
        <v>50000</v>
      </c>
      <c r="G21" s="304"/>
    </row>
    <row r="22" spans="2:7" s="70" customFormat="1" ht="20.25" customHeight="1">
      <c r="B22" s="72" t="s">
        <v>17</v>
      </c>
      <c r="C22" s="72" t="s">
        <v>250</v>
      </c>
      <c r="D22" s="68" t="s">
        <v>351</v>
      </c>
      <c r="E22" s="304"/>
      <c r="F22" s="304"/>
      <c r="G22" s="304"/>
    </row>
    <row r="23" spans="2:7" s="70" customFormat="1" ht="20.25" customHeight="1">
      <c r="B23" s="72" t="s">
        <v>19</v>
      </c>
      <c r="C23" s="72" t="s">
        <v>253</v>
      </c>
      <c r="D23" s="68" t="s">
        <v>349</v>
      </c>
      <c r="E23" s="304">
        <v>50000</v>
      </c>
      <c r="F23" s="304">
        <v>50000</v>
      </c>
      <c r="G23" s="304"/>
    </row>
    <row r="24" spans="2:7" s="70" customFormat="1" ht="20.25" customHeight="1">
      <c r="B24" s="72" t="s">
        <v>34</v>
      </c>
      <c r="C24" s="72" t="s">
        <v>246</v>
      </c>
      <c r="D24" s="68" t="s">
        <v>350</v>
      </c>
      <c r="E24" s="304">
        <v>1404000</v>
      </c>
      <c r="F24" s="304">
        <v>1404000</v>
      </c>
      <c r="G24" s="304">
        <v>379562</v>
      </c>
    </row>
    <row r="25" spans="2:7" s="66" customFormat="1" ht="20.25" customHeight="1">
      <c r="B25" s="186"/>
      <c r="C25" s="186" t="s">
        <v>352</v>
      </c>
      <c r="D25" s="187" t="s">
        <v>83</v>
      </c>
      <c r="E25" s="309">
        <v>6604000</v>
      </c>
      <c r="F25" s="309">
        <f>SUM(F17:F24)</f>
        <v>7615450</v>
      </c>
      <c r="G25" s="309">
        <f>SUM(G17:G24)</f>
        <v>2959524</v>
      </c>
    </row>
    <row r="26" spans="2:7" s="74" customFormat="1" ht="20.25" customHeight="1">
      <c r="B26" s="186" t="s">
        <v>84</v>
      </c>
      <c r="C26" s="186" t="s">
        <v>353</v>
      </c>
      <c r="D26" s="187" t="s">
        <v>29</v>
      </c>
      <c r="E26" s="309">
        <v>1763000</v>
      </c>
      <c r="F26" s="566">
        <v>2603000</v>
      </c>
      <c r="G26" s="566">
        <v>945940</v>
      </c>
    </row>
    <row r="27" spans="2:7" s="74" customFormat="1" ht="20.25" customHeight="1">
      <c r="B27" s="486"/>
      <c r="C27" s="486"/>
      <c r="D27" s="187" t="s">
        <v>581</v>
      </c>
      <c r="E27" s="309"/>
      <c r="F27" s="566">
        <v>51500</v>
      </c>
      <c r="G27" s="566">
        <v>51500</v>
      </c>
    </row>
    <row r="28" spans="2:7" s="76" customFormat="1" ht="20.25" customHeight="1">
      <c r="B28" s="73" t="s">
        <v>67</v>
      </c>
      <c r="C28" s="73"/>
      <c r="D28" s="75" t="s">
        <v>30</v>
      </c>
      <c r="E28" s="381"/>
      <c r="F28" s="381"/>
      <c r="G28" s="381"/>
    </row>
    <row r="29" spans="2:7" s="69" customFormat="1" ht="20.25" customHeight="1">
      <c r="B29" s="77" t="s">
        <v>74</v>
      </c>
      <c r="C29" s="77" t="s">
        <v>410</v>
      </c>
      <c r="D29" s="78" t="s">
        <v>85</v>
      </c>
      <c r="E29" s="382"/>
      <c r="F29" s="382"/>
      <c r="G29" s="382"/>
    </row>
    <row r="30" spans="2:7" s="69" customFormat="1" ht="20.25" customHeight="1">
      <c r="B30" s="77" t="s">
        <v>9</v>
      </c>
      <c r="C30" s="77"/>
      <c r="D30" s="79" t="s">
        <v>86</v>
      </c>
      <c r="E30" s="382"/>
      <c r="F30" s="382"/>
      <c r="G30" s="382"/>
    </row>
    <row r="31" spans="2:7" s="70" customFormat="1" ht="20.25" customHeight="1">
      <c r="B31" s="72" t="s">
        <v>11</v>
      </c>
      <c r="C31" s="72" t="s">
        <v>269</v>
      </c>
      <c r="D31" s="68" t="s">
        <v>87</v>
      </c>
      <c r="E31" s="304">
        <v>270000</v>
      </c>
      <c r="F31" s="304">
        <v>270000</v>
      </c>
      <c r="G31" s="304">
        <v>180295</v>
      </c>
    </row>
    <row r="32" spans="2:7" ht="20.25" customHeight="1">
      <c r="B32" s="80" t="s">
        <v>13</v>
      </c>
      <c r="C32" s="80"/>
      <c r="D32" s="79" t="s">
        <v>88</v>
      </c>
      <c r="E32" s="286"/>
      <c r="F32" s="286"/>
      <c r="G32" s="286"/>
    </row>
    <row r="33" spans="2:7" ht="18" customHeight="1">
      <c r="B33" s="188" t="s">
        <v>82</v>
      </c>
      <c r="C33" s="188" t="s">
        <v>267</v>
      </c>
      <c r="D33" s="189" t="s">
        <v>89</v>
      </c>
      <c r="E33" s="184">
        <v>185000</v>
      </c>
      <c r="F33" s="184">
        <v>185000</v>
      </c>
      <c r="G33" s="184">
        <v>89941</v>
      </c>
    </row>
    <row r="34" spans="2:7" s="74" customFormat="1" ht="20.25" customHeight="1">
      <c r="B34" s="73"/>
      <c r="C34" s="73" t="s">
        <v>212</v>
      </c>
      <c r="D34" s="187" t="s">
        <v>90</v>
      </c>
      <c r="E34" s="309">
        <v>455000</v>
      </c>
      <c r="F34" s="309">
        <v>455000</v>
      </c>
      <c r="G34" s="309">
        <f>SUM(G31:G33)</f>
        <v>270236</v>
      </c>
    </row>
    <row r="35" spans="2:7" s="66" customFormat="1" ht="20.25" customHeight="1">
      <c r="B35" s="73" t="s">
        <v>68</v>
      </c>
      <c r="C35" s="73" t="s">
        <v>288</v>
      </c>
      <c r="D35" s="65" t="s">
        <v>32</v>
      </c>
      <c r="E35" s="306">
        <v>234513077</v>
      </c>
      <c r="F35" s="306">
        <v>234513077</v>
      </c>
      <c r="G35" s="306">
        <v>243400</v>
      </c>
    </row>
    <row r="36" spans="2:7" s="66" customFormat="1" ht="20.25" customHeight="1">
      <c r="B36" s="73" t="s">
        <v>68</v>
      </c>
      <c r="C36" s="73" t="s">
        <v>294</v>
      </c>
      <c r="D36" s="65" t="s">
        <v>33</v>
      </c>
      <c r="E36" s="306">
        <v>6000000</v>
      </c>
      <c r="F36" s="306">
        <v>10578862</v>
      </c>
      <c r="G36" s="306">
        <v>889127</v>
      </c>
    </row>
    <row r="37" spans="2:7" s="66" customFormat="1" ht="24.75" customHeight="1">
      <c r="B37" s="73" t="s">
        <v>73</v>
      </c>
      <c r="C37" s="73" t="s">
        <v>271</v>
      </c>
      <c r="D37" s="65" t="s">
        <v>385</v>
      </c>
      <c r="E37" s="306">
        <v>400000</v>
      </c>
      <c r="F37" s="306">
        <v>400000</v>
      </c>
      <c r="G37" s="306">
        <v>294700</v>
      </c>
    </row>
    <row r="38" spans="2:7" s="66" customFormat="1" ht="20.25" customHeight="1">
      <c r="B38" s="73"/>
      <c r="C38" s="72" t="s">
        <v>356</v>
      </c>
      <c r="D38" s="65" t="s">
        <v>354</v>
      </c>
      <c r="E38" s="379"/>
      <c r="F38" s="379"/>
      <c r="G38" s="379"/>
    </row>
    <row r="39" spans="2:7" ht="20.25" customHeight="1">
      <c r="B39" s="80" t="s">
        <v>74</v>
      </c>
      <c r="C39" s="80" t="s">
        <v>271</v>
      </c>
      <c r="D39" s="81" t="s">
        <v>91</v>
      </c>
      <c r="E39" s="286"/>
      <c r="F39" s="286"/>
      <c r="G39" s="286"/>
    </row>
    <row r="40" spans="2:7" ht="20.25" customHeight="1">
      <c r="B40" s="82" t="s">
        <v>9</v>
      </c>
      <c r="C40" s="82" t="s">
        <v>271</v>
      </c>
      <c r="D40" s="71" t="s">
        <v>179</v>
      </c>
      <c r="E40" s="286"/>
      <c r="F40" s="286"/>
      <c r="G40" s="286"/>
    </row>
    <row r="41" spans="2:253" ht="20.25" customHeight="1">
      <c r="B41" s="83" t="s">
        <v>92</v>
      </c>
      <c r="C41" s="83" t="s">
        <v>271</v>
      </c>
      <c r="D41" s="81" t="s">
        <v>93</v>
      </c>
      <c r="E41" s="286"/>
      <c r="F41" s="286"/>
      <c r="G41" s="286"/>
      <c r="I41" s="52"/>
      <c r="IN41" s="24"/>
      <c r="IO41" s="24"/>
      <c r="IP41" s="24"/>
      <c r="IQ41" s="24"/>
      <c r="IR41" s="24"/>
      <c r="IS41" s="24"/>
    </row>
    <row r="42" spans="2:7" s="50" customFormat="1" ht="20.25" customHeight="1">
      <c r="B42" s="83" t="s">
        <v>13</v>
      </c>
      <c r="C42" s="83" t="s">
        <v>271</v>
      </c>
      <c r="D42" s="68" t="s">
        <v>94</v>
      </c>
      <c r="E42" s="383"/>
      <c r="F42" s="383"/>
      <c r="G42" s="383"/>
    </row>
    <row r="43" spans="2:253" s="50" customFormat="1" ht="19.5" customHeight="1">
      <c r="B43" s="83" t="s">
        <v>15</v>
      </c>
      <c r="C43" s="51" t="s">
        <v>271</v>
      </c>
      <c r="D43" s="289" t="s">
        <v>355</v>
      </c>
      <c r="E43" s="384"/>
      <c r="F43" s="384"/>
      <c r="G43" s="384"/>
      <c r="IN43" s="27"/>
      <c r="IO43" s="27"/>
      <c r="IP43" s="27"/>
      <c r="IQ43" s="27"/>
      <c r="IR43" s="27"/>
      <c r="IS43" s="27"/>
    </row>
    <row r="44" spans="2:253" s="50" customFormat="1" ht="19.5" customHeight="1">
      <c r="B44" s="83"/>
      <c r="C44" s="51"/>
      <c r="D44" s="289" t="s">
        <v>37</v>
      </c>
      <c r="E44" s="215">
        <v>257775237</v>
      </c>
      <c r="F44" s="215">
        <f>SUM(F37+F36+F35+F34+F27+F26+F25+F14+F13)</f>
        <v>264257049</v>
      </c>
      <c r="G44" s="215">
        <f>SUM(G37+G36+G35+G34+G27+G26+G25+G14+G13)</f>
        <v>10436924</v>
      </c>
      <c r="IN44" s="27"/>
      <c r="IO44" s="27"/>
      <c r="IP44" s="27"/>
      <c r="IQ44" s="27"/>
      <c r="IR44" s="27"/>
      <c r="IS44" s="27"/>
    </row>
    <row r="45" spans="2:253" s="50" customFormat="1" ht="19.5" customHeight="1">
      <c r="B45" s="83" t="s">
        <v>17</v>
      </c>
      <c r="C45" s="51" t="s">
        <v>386</v>
      </c>
      <c r="D45" s="289" t="s">
        <v>387</v>
      </c>
      <c r="E45" s="215">
        <v>529763</v>
      </c>
      <c r="F45" s="215">
        <v>529763</v>
      </c>
      <c r="G45" s="215">
        <v>529763</v>
      </c>
      <c r="IN45" s="27"/>
      <c r="IO45" s="27"/>
      <c r="IP45" s="27"/>
      <c r="IQ45" s="27"/>
      <c r="IR45" s="27"/>
      <c r="IS45" s="27"/>
    </row>
    <row r="46" spans="2:253" s="50" customFormat="1" ht="19.5" customHeight="1">
      <c r="B46" s="83"/>
      <c r="C46" s="51" t="s">
        <v>522</v>
      </c>
      <c r="D46" s="289" t="s">
        <v>394</v>
      </c>
      <c r="E46" s="310"/>
      <c r="F46" s="310"/>
      <c r="G46" s="310"/>
      <c r="IN46" s="27"/>
      <c r="IO46" s="27"/>
      <c r="IP46" s="27"/>
      <c r="IQ46" s="27"/>
      <c r="IR46" s="27"/>
      <c r="IS46" s="27"/>
    </row>
    <row r="47" spans="2:253" s="50" customFormat="1" ht="19.5" customHeight="1">
      <c r="B47" s="84"/>
      <c r="C47" s="84"/>
      <c r="D47" s="171" t="s">
        <v>95</v>
      </c>
      <c r="E47" s="385">
        <v>258305000</v>
      </c>
      <c r="F47" s="385">
        <f>SUM(F44:F46)</f>
        <v>264786812</v>
      </c>
      <c r="G47" s="385">
        <f>SUM(G44:G46)</f>
        <v>10966687</v>
      </c>
      <c r="IN47" s="27"/>
      <c r="IO47" s="27"/>
      <c r="IP47" s="27"/>
      <c r="IQ47" s="27"/>
      <c r="IR47" s="27"/>
      <c r="IS47" s="27"/>
    </row>
    <row r="48" spans="2:7" ht="16.5">
      <c r="B48" s="97"/>
      <c r="C48" s="193"/>
      <c r="D48" s="359" t="s">
        <v>115</v>
      </c>
      <c r="E48" s="263">
        <v>258305000</v>
      </c>
      <c r="F48" s="263">
        <v>264786812</v>
      </c>
      <c r="G48" s="263">
        <v>10966687</v>
      </c>
    </row>
    <row r="49" spans="2:7" ht="16.5">
      <c r="B49" s="102"/>
      <c r="C49" s="194"/>
      <c r="D49" s="103" t="s">
        <v>116</v>
      </c>
      <c r="E49" s="286"/>
      <c r="F49" s="286"/>
      <c r="G49" s="286"/>
    </row>
    <row r="50" spans="2:7" ht="16.5">
      <c r="B50" s="104"/>
      <c r="C50" s="104"/>
      <c r="D50" s="432" t="s">
        <v>117</v>
      </c>
      <c r="E50" s="286">
        <v>5</v>
      </c>
      <c r="F50" s="286">
        <v>4</v>
      </c>
      <c r="G50" s="286">
        <v>4</v>
      </c>
    </row>
    <row r="51" spans="2:7" ht="16.5">
      <c r="B51" s="105"/>
      <c r="C51" s="105"/>
      <c r="D51" s="105" t="s">
        <v>118</v>
      </c>
      <c r="E51" s="286">
        <v>4</v>
      </c>
      <c r="F51" s="286">
        <v>4</v>
      </c>
      <c r="G51" s="286">
        <v>4</v>
      </c>
    </row>
    <row r="52" spans="2:7" ht="16.5">
      <c r="B52" s="34"/>
      <c r="C52" s="34"/>
      <c r="D52" s="34" t="s">
        <v>116</v>
      </c>
      <c r="E52" s="286"/>
      <c r="F52" s="286"/>
      <c r="G52" s="286"/>
    </row>
    <row r="53" spans="2:7" ht="16.5">
      <c r="B53" s="106"/>
      <c r="C53" s="106"/>
      <c r="D53" s="106" t="s">
        <v>119</v>
      </c>
      <c r="E53" s="286">
        <v>4</v>
      </c>
      <c r="F53" s="286">
        <v>3</v>
      </c>
      <c r="G53" s="286">
        <v>3</v>
      </c>
    </row>
  </sheetData>
  <sheetProtection selectLockedCells="1" selectUnlockedCells="1"/>
  <mergeCells count="4">
    <mergeCell ref="B3:F3"/>
    <mergeCell ref="B9:C9"/>
    <mergeCell ref="B12:C12"/>
    <mergeCell ref="B13:C13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SheetLayoutView="100" zoomScalePageLayoutView="0" workbookViewId="0" topLeftCell="D1">
      <selection activeCell="L9" sqref="L9"/>
    </sheetView>
  </sheetViews>
  <sheetFormatPr defaultColWidth="11.625" defaultRowHeight="12.75"/>
  <cols>
    <col min="1" max="1" width="6.25390625" style="0" customWidth="1"/>
    <col min="2" max="2" width="4.75390625" style="86" customWidth="1"/>
    <col min="3" max="3" width="40.625" style="87" customWidth="1"/>
    <col min="4" max="4" width="15.375" style="59" customWidth="1"/>
    <col min="5" max="5" width="14.875" style="272" customWidth="1"/>
    <col min="6" max="6" width="13.375" style="59" customWidth="1"/>
    <col min="7" max="7" width="3.625" style="86" customWidth="1"/>
    <col min="8" max="8" width="35.25390625" style="87" customWidth="1"/>
    <col min="9" max="9" width="17.75390625" style="59" customWidth="1"/>
    <col min="10" max="10" width="17.00390625" style="59" customWidth="1"/>
    <col min="11" max="11" width="17.375" style="3" customWidth="1"/>
  </cols>
  <sheetData>
    <row r="1" spans="2:11" ht="12" customHeight="1">
      <c r="B1" s="88"/>
      <c r="C1" s="88"/>
      <c r="D1" s="88"/>
      <c r="E1" s="271"/>
      <c r="F1" s="88"/>
      <c r="G1" s="88"/>
      <c r="H1" s="88"/>
      <c r="I1" s="88"/>
      <c r="J1" s="438" t="s">
        <v>519</v>
      </c>
      <c r="K1" s="60"/>
    </row>
    <row r="2" spans="2:11" ht="10.5" customHeight="1">
      <c r="B2" s="88"/>
      <c r="C2" s="88"/>
      <c r="D2" s="88"/>
      <c r="E2" s="271"/>
      <c r="F2" s="88"/>
      <c r="G2" s="88"/>
      <c r="H2" s="88"/>
      <c r="I2" s="88"/>
      <c r="J2" s="88"/>
      <c r="K2" s="60"/>
    </row>
    <row r="3" spans="2:11" s="89" customFormat="1" ht="21" customHeight="1">
      <c r="B3" s="616" t="s">
        <v>537</v>
      </c>
      <c r="C3" s="616"/>
      <c r="D3" s="616"/>
      <c r="E3" s="616"/>
      <c r="F3" s="616"/>
      <c r="G3" s="616"/>
      <c r="H3" s="616"/>
      <c r="I3" s="616"/>
      <c r="J3" s="616"/>
      <c r="K3" s="616"/>
    </row>
    <row r="4" spans="2:11" s="89" customFormat="1" ht="21.75" customHeight="1">
      <c r="B4" s="617" t="s">
        <v>536</v>
      </c>
      <c r="C4" s="617"/>
      <c r="D4" s="617"/>
      <c r="E4" s="617"/>
      <c r="F4" s="617"/>
      <c r="G4" s="617"/>
      <c r="H4" s="617"/>
      <c r="I4" s="617"/>
      <c r="J4" s="617"/>
      <c r="K4" s="617"/>
    </row>
    <row r="5" spans="9:11" ht="9.75" customHeight="1">
      <c r="I5" s="60"/>
      <c r="J5" s="60" t="s">
        <v>397</v>
      </c>
      <c r="K5" s="60"/>
    </row>
    <row r="6" spans="2:11" s="94" customFormat="1" ht="34.5" customHeight="1">
      <c r="B6" s="90" t="s">
        <v>2</v>
      </c>
      <c r="C6" s="91" t="s">
        <v>3</v>
      </c>
      <c r="D6" s="92" t="s">
        <v>531</v>
      </c>
      <c r="E6" s="92" t="s">
        <v>587</v>
      </c>
      <c r="F6" s="93" t="s">
        <v>578</v>
      </c>
      <c r="G6" s="590" t="s">
        <v>2</v>
      </c>
      <c r="H6" s="592" t="s">
        <v>3</v>
      </c>
      <c r="I6" s="593" t="s">
        <v>531</v>
      </c>
      <c r="J6" s="593" t="s">
        <v>586</v>
      </c>
      <c r="K6" s="593" t="s">
        <v>578</v>
      </c>
    </row>
    <row r="7" spans="2:12" ht="15">
      <c r="B7" s="95"/>
      <c r="C7" s="391" t="s">
        <v>96</v>
      </c>
      <c r="D7" s="392"/>
      <c r="E7" s="393"/>
      <c r="F7" s="392"/>
      <c r="G7" s="80"/>
      <c r="H7" s="594" t="s">
        <v>97</v>
      </c>
      <c r="I7" s="595"/>
      <c r="J7" s="595"/>
      <c r="K7" s="596"/>
      <c r="L7" s="89"/>
    </row>
    <row r="8" spans="2:12" ht="15">
      <c r="B8" s="95" t="s">
        <v>7</v>
      </c>
      <c r="C8" s="394" t="s">
        <v>98</v>
      </c>
      <c r="D8" s="392"/>
      <c r="E8" s="393"/>
      <c r="F8" s="392"/>
      <c r="G8" s="80" t="s">
        <v>7</v>
      </c>
      <c r="H8" s="597" t="s">
        <v>187</v>
      </c>
      <c r="I8" s="598"/>
      <c r="J8" s="598"/>
      <c r="K8" s="598"/>
      <c r="L8" s="89"/>
    </row>
    <row r="9" spans="2:12" ht="15">
      <c r="B9" s="95"/>
      <c r="C9" s="394" t="s">
        <v>99</v>
      </c>
      <c r="D9" s="392">
        <v>9681074</v>
      </c>
      <c r="E9" s="393">
        <v>9681074</v>
      </c>
      <c r="F9" s="392">
        <v>5817917</v>
      </c>
      <c r="G9" s="80"/>
      <c r="H9" s="597" t="s">
        <v>100</v>
      </c>
      <c r="I9" s="596">
        <v>6986485</v>
      </c>
      <c r="J9" s="599">
        <v>6986485</v>
      </c>
      <c r="K9" s="596">
        <v>4162172</v>
      </c>
      <c r="L9" s="89"/>
    </row>
    <row r="10" spans="2:12" ht="15">
      <c r="B10" s="95"/>
      <c r="C10" s="394" t="s">
        <v>362</v>
      </c>
      <c r="D10" s="392">
        <v>1763000</v>
      </c>
      <c r="E10" s="393">
        <v>1763000</v>
      </c>
      <c r="F10" s="392">
        <v>1057800</v>
      </c>
      <c r="G10" s="80"/>
      <c r="H10" s="597" t="s">
        <v>101</v>
      </c>
      <c r="I10" s="596">
        <v>1053675</v>
      </c>
      <c r="J10" s="599">
        <v>1053675</v>
      </c>
      <c r="K10" s="596">
        <v>620325</v>
      </c>
      <c r="L10" s="89"/>
    </row>
    <row r="11" spans="2:12" ht="15">
      <c r="B11" s="95"/>
      <c r="C11" s="394" t="s">
        <v>363</v>
      </c>
      <c r="D11" s="392">
        <v>1800000</v>
      </c>
      <c r="E11" s="393">
        <v>1800000</v>
      </c>
      <c r="F11" s="392">
        <v>1080000</v>
      </c>
      <c r="G11" s="80"/>
      <c r="H11" s="597" t="s">
        <v>102</v>
      </c>
      <c r="I11" s="596">
        <v>6604000</v>
      </c>
      <c r="J11" s="599">
        <v>6604000</v>
      </c>
      <c r="K11" s="596">
        <v>2959524</v>
      </c>
      <c r="L11" s="89"/>
    </row>
    <row r="12" spans="2:12" ht="15">
      <c r="B12" s="95"/>
      <c r="C12" s="395" t="s">
        <v>364</v>
      </c>
      <c r="D12" s="392"/>
      <c r="E12" s="393">
        <v>1851450</v>
      </c>
      <c r="F12" s="392">
        <v>1066694</v>
      </c>
      <c r="G12" s="80"/>
      <c r="H12" s="597"/>
      <c r="I12" s="596"/>
      <c r="J12" s="599"/>
      <c r="K12" s="596"/>
      <c r="L12" s="89"/>
    </row>
    <row r="13" spans="2:12" ht="15">
      <c r="B13" s="95"/>
      <c r="C13" s="394" t="s">
        <v>391</v>
      </c>
      <c r="D13" s="392"/>
      <c r="E13" s="393"/>
      <c r="F13" s="392"/>
      <c r="G13" s="80" t="s">
        <v>9</v>
      </c>
      <c r="H13" s="597"/>
      <c r="I13" s="598"/>
      <c r="J13" s="598"/>
      <c r="K13" s="598"/>
      <c r="L13" s="89"/>
    </row>
    <row r="14" spans="2:12" ht="15">
      <c r="B14" s="95"/>
      <c r="C14" s="396" t="s">
        <v>45</v>
      </c>
      <c r="D14" s="397">
        <v>13244074</v>
      </c>
      <c r="E14" s="398">
        <f>SUM(E9:E12)</f>
        <v>15095524</v>
      </c>
      <c r="F14" s="399">
        <f>SUM(F9:F13)</f>
        <v>9022411</v>
      </c>
      <c r="G14" s="80"/>
      <c r="H14" s="597"/>
      <c r="I14" s="596"/>
      <c r="J14" s="599"/>
      <c r="K14" s="596"/>
      <c r="L14" s="89"/>
    </row>
    <row r="15" spans="2:12" ht="15">
      <c r="B15" s="95" t="s">
        <v>62</v>
      </c>
      <c r="C15" s="394" t="s">
        <v>12</v>
      </c>
      <c r="D15" s="392"/>
      <c r="E15" s="393"/>
      <c r="F15" s="392"/>
      <c r="G15" s="80"/>
      <c r="H15" s="597"/>
      <c r="I15" s="596"/>
      <c r="J15" s="599"/>
      <c r="K15" s="596"/>
      <c r="L15" s="89"/>
    </row>
    <row r="16" spans="2:12" ht="15">
      <c r="B16" s="95"/>
      <c r="C16" s="400" t="s">
        <v>103</v>
      </c>
      <c r="D16" s="392"/>
      <c r="E16" s="393"/>
      <c r="F16" s="392"/>
      <c r="G16" s="80"/>
      <c r="H16" s="597"/>
      <c r="I16" s="596"/>
      <c r="J16" s="599"/>
      <c r="K16" s="596"/>
      <c r="L16" s="89"/>
    </row>
    <row r="17" spans="2:12" ht="15">
      <c r="B17" s="95"/>
      <c r="C17" s="400" t="s">
        <v>104</v>
      </c>
      <c r="D17" s="392"/>
      <c r="E17" s="393"/>
      <c r="F17" s="392"/>
      <c r="G17" s="80" t="s">
        <v>105</v>
      </c>
      <c r="H17" s="597"/>
      <c r="I17" s="598"/>
      <c r="J17" s="598"/>
      <c r="K17" s="598"/>
      <c r="L17" s="89"/>
    </row>
    <row r="18" spans="2:12" ht="15">
      <c r="B18" s="95"/>
      <c r="C18" s="400" t="s">
        <v>106</v>
      </c>
      <c r="D18" s="401"/>
      <c r="E18" s="393"/>
      <c r="F18" s="401"/>
      <c r="G18" s="80"/>
      <c r="H18" s="597"/>
      <c r="I18" s="596"/>
      <c r="J18" s="599"/>
      <c r="K18" s="598"/>
      <c r="L18" s="89"/>
    </row>
    <row r="19" spans="2:12" ht="15">
      <c r="B19" s="95"/>
      <c r="C19" s="400" t="s">
        <v>107</v>
      </c>
      <c r="D19" s="401">
        <v>2105000</v>
      </c>
      <c r="E19" s="393">
        <v>2105000</v>
      </c>
      <c r="F19" s="401"/>
      <c r="G19" s="80"/>
      <c r="H19" s="597"/>
      <c r="I19" s="596"/>
      <c r="J19" s="599"/>
      <c r="K19" s="596"/>
      <c r="L19" s="89"/>
    </row>
    <row r="20" spans="2:12" ht="15">
      <c r="B20" s="95"/>
      <c r="C20" s="400" t="s">
        <v>365</v>
      </c>
      <c r="D20" s="401"/>
      <c r="E20" s="393"/>
      <c r="F20" s="401"/>
      <c r="G20" s="80"/>
      <c r="H20" s="597"/>
      <c r="I20" s="596"/>
      <c r="J20" s="599"/>
      <c r="K20" s="596"/>
      <c r="L20" s="89"/>
    </row>
    <row r="21" spans="2:12" ht="15">
      <c r="B21" s="95"/>
      <c r="C21" s="394" t="s">
        <v>366</v>
      </c>
      <c r="D21" s="392">
        <v>455000</v>
      </c>
      <c r="E21" s="393">
        <v>455000</v>
      </c>
      <c r="F21" s="392"/>
      <c r="G21" s="80"/>
      <c r="H21" s="597"/>
      <c r="I21" s="596"/>
      <c r="J21" s="599"/>
      <c r="K21" s="596"/>
      <c r="L21" s="89"/>
    </row>
    <row r="22" spans="2:12" ht="15">
      <c r="B22" s="95"/>
      <c r="C22" s="394" t="s">
        <v>367</v>
      </c>
      <c r="D22" s="392"/>
      <c r="E22" s="393"/>
      <c r="F22" s="392"/>
      <c r="G22" s="80"/>
      <c r="H22" s="597"/>
      <c r="I22" s="596"/>
      <c r="J22" s="599"/>
      <c r="K22" s="596"/>
      <c r="L22" s="89"/>
    </row>
    <row r="23" spans="2:12" ht="15">
      <c r="B23" s="95"/>
      <c r="C23" s="394" t="s">
        <v>368</v>
      </c>
      <c r="D23" s="392"/>
      <c r="E23" s="393"/>
      <c r="F23" s="392"/>
      <c r="G23" s="80"/>
      <c r="H23" s="597"/>
      <c r="I23" s="596"/>
      <c r="J23" s="599"/>
      <c r="K23" s="596"/>
      <c r="L23" s="89"/>
    </row>
    <row r="24" spans="2:12" ht="15">
      <c r="B24" s="95"/>
      <c r="C24" s="394" t="s">
        <v>369</v>
      </c>
      <c r="D24" s="392">
        <v>92000</v>
      </c>
      <c r="E24" s="393">
        <v>92000</v>
      </c>
      <c r="F24" s="392"/>
      <c r="G24" s="80"/>
      <c r="H24" s="597"/>
      <c r="I24" s="596"/>
      <c r="J24" s="599"/>
      <c r="K24" s="596"/>
      <c r="L24" s="89"/>
    </row>
    <row r="25" spans="2:12" ht="15">
      <c r="B25" s="95"/>
      <c r="C25" s="394" t="s">
        <v>108</v>
      </c>
      <c r="D25" s="392">
        <v>172000</v>
      </c>
      <c r="E25" s="393">
        <v>172000</v>
      </c>
      <c r="F25" s="392"/>
      <c r="G25" s="80" t="s">
        <v>109</v>
      </c>
      <c r="H25" s="597"/>
      <c r="I25" s="598"/>
      <c r="J25" s="598"/>
      <c r="K25" s="598"/>
      <c r="L25" s="89"/>
    </row>
    <row r="26" spans="2:12" ht="15">
      <c r="B26" s="95"/>
      <c r="C26" s="396" t="s">
        <v>59</v>
      </c>
      <c r="D26" s="397">
        <v>2824000</v>
      </c>
      <c r="E26" s="398">
        <v>2824000</v>
      </c>
      <c r="F26" s="397">
        <v>1385882</v>
      </c>
      <c r="G26" s="80"/>
      <c r="H26" s="597"/>
      <c r="I26" s="596"/>
      <c r="J26" s="599"/>
      <c r="K26" s="598"/>
      <c r="L26" s="89"/>
    </row>
    <row r="27" spans="2:12" ht="15">
      <c r="B27" s="95" t="s">
        <v>11</v>
      </c>
      <c r="C27" s="394" t="s">
        <v>14</v>
      </c>
      <c r="D27" s="392">
        <v>600000</v>
      </c>
      <c r="E27" s="393">
        <v>600000</v>
      </c>
      <c r="F27" s="392">
        <v>69848</v>
      </c>
      <c r="G27" s="80"/>
      <c r="H27" s="597"/>
      <c r="I27" s="596"/>
      <c r="J27" s="599"/>
      <c r="K27" s="596"/>
      <c r="L27" s="89"/>
    </row>
    <row r="28" spans="2:12" ht="15">
      <c r="B28" s="95" t="s">
        <v>109</v>
      </c>
      <c r="C28" s="394" t="s">
        <v>69</v>
      </c>
      <c r="D28" s="392"/>
      <c r="E28" s="393"/>
      <c r="F28" s="392"/>
      <c r="G28" s="80"/>
      <c r="H28" s="597"/>
      <c r="I28" s="596"/>
      <c r="J28" s="599"/>
      <c r="K28" s="596"/>
      <c r="L28" s="89"/>
    </row>
    <row r="29" spans="2:12" ht="15">
      <c r="B29" s="95" t="s">
        <v>15</v>
      </c>
      <c r="C29" s="394" t="s">
        <v>69</v>
      </c>
      <c r="D29" s="392">
        <v>3878215</v>
      </c>
      <c r="E29" s="393">
        <v>3929715</v>
      </c>
      <c r="F29" s="392">
        <v>2730727</v>
      </c>
      <c r="G29" s="80" t="s">
        <v>15</v>
      </c>
      <c r="H29" s="597" t="s">
        <v>29</v>
      </c>
      <c r="I29" s="596">
        <v>1763000</v>
      </c>
      <c r="J29" s="599">
        <v>2603000</v>
      </c>
      <c r="K29" s="596">
        <v>997440</v>
      </c>
      <c r="L29" s="89"/>
    </row>
    <row r="30" spans="2:12" ht="15">
      <c r="B30" s="95" t="s">
        <v>31</v>
      </c>
      <c r="C30" s="402" t="s">
        <v>538</v>
      </c>
      <c r="D30" s="392">
        <v>200000</v>
      </c>
      <c r="E30" s="393">
        <v>200000</v>
      </c>
      <c r="F30" s="392">
        <v>200000</v>
      </c>
      <c r="G30" s="80" t="s">
        <v>17</v>
      </c>
      <c r="H30" s="597" t="s">
        <v>30</v>
      </c>
      <c r="I30" s="596">
        <v>455000</v>
      </c>
      <c r="J30" s="599">
        <v>455000</v>
      </c>
      <c r="K30" s="596">
        <v>270236</v>
      </c>
      <c r="L30" s="89"/>
    </row>
    <row r="31" spans="2:12" s="27" customFormat="1" ht="15">
      <c r="B31" s="388"/>
      <c r="C31" s="403" t="s">
        <v>66</v>
      </c>
      <c r="D31" s="404">
        <v>20746289</v>
      </c>
      <c r="E31" s="405">
        <f>SUM(E30+E29+E27+E26+E14)</f>
        <v>22649239</v>
      </c>
      <c r="F31" s="404">
        <f>SUM(F30+F29+F27+F26+F14)</f>
        <v>13408868</v>
      </c>
      <c r="G31" s="591"/>
      <c r="H31" s="600" t="s">
        <v>110</v>
      </c>
      <c r="I31" s="601">
        <v>16862160</v>
      </c>
      <c r="J31" s="601">
        <f>SUM(J9:J30)</f>
        <v>17702160</v>
      </c>
      <c r="K31" s="602">
        <f>SUM(K30+K29+K11+K10+K9)</f>
        <v>9009697</v>
      </c>
      <c r="L31" s="49"/>
    </row>
    <row r="32" spans="2:12" ht="15">
      <c r="B32" s="95"/>
      <c r="C32" s="391" t="s">
        <v>111</v>
      </c>
      <c r="D32" s="392">
        <v>400000</v>
      </c>
      <c r="E32" s="393">
        <v>400000</v>
      </c>
      <c r="F32" s="392">
        <v>294700</v>
      </c>
      <c r="G32" s="80"/>
      <c r="H32" s="603" t="s">
        <v>112</v>
      </c>
      <c r="I32" s="596"/>
      <c r="J32" s="604"/>
      <c r="K32" s="596"/>
      <c r="L32" s="89"/>
    </row>
    <row r="33" spans="2:12" ht="15">
      <c r="B33" s="95" t="s">
        <v>74</v>
      </c>
      <c r="C33" s="394" t="s">
        <v>113</v>
      </c>
      <c r="D33" s="392"/>
      <c r="E33" s="393">
        <v>4578862</v>
      </c>
      <c r="F33" s="392"/>
      <c r="G33" s="80" t="s">
        <v>7</v>
      </c>
      <c r="H33" s="605" t="s">
        <v>32</v>
      </c>
      <c r="I33" s="596">
        <v>234513077</v>
      </c>
      <c r="J33" s="604">
        <v>234513077</v>
      </c>
      <c r="K33" s="596">
        <v>243400</v>
      </c>
      <c r="L33" s="89"/>
    </row>
    <row r="34" spans="2:12" ht="15">
      <c r="B34" s="95" t="s">
        <v>62</v>
      </c>
      <c r="C34" s="394" t="s">
        <v>16</v>
      </c>
      <c r="D34" s="392"/>
      <c r="E34" s="393"/>
      <c r="F34" s="392"/>
      <c r="G34" s="80" t="s">
        <v>9</v>
      </c>
      <c r="H34" s="605" t="s">
        <v>33</v>
      </c>
      <c r="I34" s="596">
        <v>6000000</v>
      </c>
      <c r="J34" s="604">
        <v>10578862</v>
      </c>
      <c r="K34" s="596">
        <v>889127</v>
      </c>
      <c r="L34" s="89"/>
    </row>
    <row r="35" spans="2:12" ht="15">
      <c r="B35" s="95" t="s">
        <v>11</v>
      </c>
      <c r="C35" s="394" t="s">
        <v>71</v>
      </c>
      <c r="D35" s="392"/>
      <c r="E35" s="393"/>
      <c r="F35" s="392"/>
      <c r="G35" s="80" t="s">
        <v>11</v>
      </c>
      <c r="H35" s="605" t="s">
        <v>35</v>
      </c>
      <c r="I35" s="596">
        <v>400000</v>
      </c>
      <c r="J35" s="604">
        <v>400000</v>
      </c>
      <c r="K35" s="596">
        <v>294700</v>
      </c>
      <c r="L35" s="89"/>
    </row>
    <row r="36" spans="2:12" ht="15">
      <c r="B36" s="96"/>
      <c r="C36" s="407" t="s">
        <v>436</v>
      </c>
      <c r="D36" s="389"/>
      <c r="E36" s="408"/>
      <c r="F36" s="389"/>
      <c r="G36" s="80"/>
      <c r="H36" s="603" t="s">
        <v>361</v>
      </c>
      <c r="I36" s="606"/>
      <c r="J36" s="606"/>
      <c r="K36" s="606"/>
      <c r="L36" s="89"/>
    </row>
    <row r="37" spans="2:12" ht="15">
      <c r="B37" s="96"/>
      <c r="C37" s="407" t="s">
        <v>114</v>
      </c>
      <c r="D37" s="389">
        <v>237158711</v>
      </c>
      <c r="E37" s="408">
        <v>237158711</v>
      </c>
      <c r="F37" s="389">
        <v>237158711</v>
      </c>
      <c r="G37" s="80"/>
      <c r="H37" s="603" t="s">
        <v>411</v>
      </c>
      <c r="I37" s="606">
        <v>529763</v>
      </c>
      <c r="J37" s="606">
        <v>529763</v>
      </c>
      <c r="K37" s="606">
        <v>529763</v>
      </c>
      <c r="L37" s="89"/>
    </row>
    <row r="38" spans="2:12" s="24" customFormat="1" ht="15.75">
      <c r="B38" s="170"/>
      <c r="C38" s="409" t="s">
        <v>23</v>
      </c>
      <c r="D38" s="390">
        <v>258305000</v>
      </c>
      <c r="E38" s="410">
        <f>SUM(E31:E37)</f>
        <v>264786812</v>
      </c>
      <c r="F38" s="406">
        <f>SUM(F31:F37)</f>
        <v>250862279</v>
      </c>
      <c r="G38" s="80"/>
      <c r="H38" s="600" t="s">
        <v>37</v>
      </c>
      <c r="I38" s="601">
        <f>SUM(I31:I37)</f>
        <v>258305000</v>
      </c>
      <c r="J38" s="601">
        <f>SUM(J31:J37)</f>
        <v>263723862</v>
      </c>
      <c r="K38" s="602">
        <f>SUM(K31:K37)</f>
        <v>10966687</v>
      </c>
      <c r="L38" s="89"/>
    </row>
    <row r="39" spans="7:11" ht="15.75">
      <c r="G39" s="98"/>
      <c r="H39" s="99"/>
      <c r="K39" s="57"/>
    </row>
    <row r="40" spans="8:11" ht="15.75">
      <c r="H40" s="99"/>
      <c r="K40" s="57"/>
    </row>
    <row r="41" spans="8:11" ht="15.75">
      <c r="H41" s="99"/>
      <c r="K41" s="57"/>
    </row>
    <row r="42" spans="8:11" ht="15.75">
      <c r="H42" s="99"/>
      <c r="K42" s="57"/>
    </row>
    <row r="43" spans="8:11" ht="15.75">
      <c r="H43" s="99"/>
      <c r="K43" s="59"/>
    </row>
    <row r="44" spans="8:11" ht="15.75">
      <c r="H44" s="99"/>
      <c r="K44" s="59"/>
    </row>
    <row r="45" spans="8:11" ht="15.75">
      <c r="H45" s="99"/>
      <c r="K45" s="59"/>
    </row>
    <row r="46" spans="8:11" ht="15.75">
      <c r="H46" s="99"/>
      <c r="K46" s="59"/>
    </row>
    <row r="47" ht="15.75">
      <c r="H47" s="99"/>
    </row>
  </sheetData>
  <sheetProtection selectLockedCells="1" selectUnlockedCells="1"/>
  <mergeCells count="2">
    <mergeCell ref="B3:K3"/>
    <mergeCell ref="B4:K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4"/>
  <sheetViews>
    <sheetView view="pageBreakPreview" zoomScaleSheetLayoutView="100" zoomScalePageLayoutView="0" workbookViewId="0" topLeftCell="A1">
      <selection activeCell="F24" sqref="F24"/>
    </sheetView>
  </sheetViews>
  <sheetFormatPr defaultColWidth="7.875" defaultRowHeight="12.75"/>
  <cols>
    <col min="1" max="1" width="5.75390625" style="108" customWidth="1"/>
    <col min="2" max="2" width="8.75390625" style="108" customWidth="1"/>
    <col min="3" max="3" width="33.00390625" style="44" customWidth="1"/>
    <col min="4" max="5" width="19.625" style="3" customWidth="1"/>
    <col min="6" max="6" width="18.375" style="42" customWidth="1"/>
    <col min="7" max="7" width="13.875" style="42" customWidth="1"/>
    <col min="8" max="245" width="7.875" style="42" customWidth="1"/>
  </cols>
  <sheetData>
    <row r="1" spans="3:5" ht="23.25" customHeight="1">
      <c r="C1" s="109"/>
      <c r="D1" s="110"/>
      <c r="E1" s="111" t="s">
        <v>120</v>
      </c>
    </row>
    <row r="2" spans="3:5" ht="14.25" customHeight="1">
      <c r="C2" s="109"/>
      <c r="D2" s="110"/>
      <c r="E2" s="111"/>
    </row>
    <row r="3" spans="1:5" ht="18" customHeight="1">
      <c r="A3" s="624" t="s">
        <v>170</v>
      </c>
      <c r="B3" s="624"/>
      <c r="C3" s="624"/>
      <c r="D3" s="624"/>
      <c r="E3" s="624"/>
    </row>
    <row r="4" spans="1:5" s="50" customFormat="1" ht="19.5" customHeight="1">
      <c r="A4" s="624" t="s">
        <v>539</v>
      </c>
      <c r="B4" s="624"/>
      <c r="C4" s="624"/>
      <c r="D4" s="624"/>
      <c r="E4" s="624"/>
    </row>
    <row r="5" spans="1:5" s="50" customFormat="1" ht="12.75" customHeight="1" hidden="1">
      <c r="A5" s="86"/>
      <c r="B5" s="86"/>
      <c r="C5" s="112"/>
      <c r="D5" s="113"/>
      <c r="E5" s="115"/>
    </row>
    <row r="6" spans="1:5" s="50" customFormat="1" ht="17.25" customHeight="1">
      <c r="A6" s="86"/>
      <c r="B6" s="86"/>
      <c r="C6" s="100"/>
      <c r="D6" s="110"/>
      <c r="E6" s="110" t="s">
        <v>407</v>
      </c>
    </row>
    <row r="7" spans="1:7" s="70" customFormat="1" ht="49.5" customHeight="1">
      <c r="A7" s="425" t="s">
        <v>2</v>
      </c>
      <c r="B7" s="425" t="s">
        <v>188</v>
      </c>
      <c r="C7" s="181" t="s">
        <v>3</v>
      </c>
      <c r="D7" s="426" t="s">
        <v>531</v>
      </c>
      <c r="E7" s="427" t="s">
        <v>588</v>
      </c>
      <c r="F7" s="568" t="s">
        <v>589</v>
      </c>
      <c r="G7" s="443"/>
    </row>
    <row r="8" spans="1:7" s="70" customFormat="1" ht="49.5" customHeight="1">
      <c r="A8" s="163" t="s">
        <v>162</v>
      </c>
      <c r="B8" s="217" t="s">
        <v>190</v>
      </c>
      <c r="C8" s="185" t="s">
        <v>540</v>
      </c>
      <c r="D8" s="161">
        <v>3180803</v>
      </c>
      <c r="E8" s="300">
        <v>3180803</v>
      </c>
      <c r="F8" s="304">
        <v>1794692</v>
      </c>
      <c r="G8" s="444"/>
    </row>
    <row r="9" spans="1:7" s="70" customFormat="1" ht="49.5" customHeight="1">
      <c r="A9" s="163" t="s">
        <v>175</v>
      </c>
      <c r="B9" s="217" t="s">
        <v>190</v>
      </c>
      <c r="C9" s="428" t="s">
        <v>172</v>
      </c>
      <c r="D9" s="161">
        <v>1621202</v>
      </c>
      <c r="E9" s="300">
        <v>1621202</v>
      </c>
      <c r="F9" s="304">
        <v>1080800</v>
      </c>
      <c r="G9" s="444"/>
    </row>
    <row r="10" spans="1:7" s="70" customFormat="1" ht="49.5" customHeight="1">
      <c r="A10" s="622" t="s">
        <v>513</v>
      </c>
      <c r="B10" s="622"/>
      <c r="C10" s="622"/>
      <c r="D10" s="291">
        <v>4802005</v>
      </c>
      <c r="E10" s="301">
        <v>4802005</v>
      </c>
      <c r="F10" s="305">
        <f>SUM(F8:F9)</f>
        <v>2875492</v>
      </c>
      <c r="G10" s="445"/>
    </row>
    <row r="11" spans="1:7" s="70" customFormat="1" ht="49.5" customHeight="1">
      <c r="A11" s="163" t="s">
        <v>163</v>
      </c>
      <c r="B11" s="163" t="s">
        <v>205</v>
      </c>
      <c r="C11" s="428" t="s">
        <v>157</v>
      </c>
      <c r="D11" s="162"/>
      <c r="E11" s="300"/>
      <c r="F11" s="304"/>
      <c r="G11" s="444"/>
    </row>
    <row r="12" spans="1:7" s="70" customFormat="1" ht="49.5" customHeight="1">
      <c r="A12" s="163" t="s">
        <v>171</v>
      </c>
      <c r="B12" s="163" t="s">
        <v>206</v>
      </c>
      <c r="C12" s="428" t="s">
        <v>207</v>
      </c>
      <c r="D12" s="162"/>
      <c r="E12" s="300"/>
      <c r="F12" s="304"/>
      <c r="G12" s="444"/>
    </row>
    <row r="13" spans="1:7" s="70" customFormat="1" ht="49.5" customHeight="1">
      <c r="A13" s="163" t="s">
        <v>165</v>
      </c>
      <c r="B13" s="163" t="s">
        <v>208</v>
      </c>
      <c r="C13" s="428" t="s">
        <v>209</v>
      </c>
      <c r="D13" s="162"/>
      <c r="E13" s="300"/>
      <c r="F13" s="304"/>
      <c r="G13" s="444"/>
    </row>
    <row r="14" spans="1:7" s="117" customFormat="1" ht="49.5" customHeight="1">
      <c r="A14" s="163" t="s">
        <v>166</v>
      </c>
      <c r="B14" s="163" t="s">
        <v>191</v>
      </c>
      <c r="C14" s="428" t="s">
        <v>210</v>
      </c>
      <c r="D14" s="161">
        <v>120000</v>
      </c>
      <c r="E14" s="300">
        <v>120000</v>
      </c>
      <c r="F14" s="304">
        <v>81698</v>
      </c>
      <c r="G14" s="444"/>
    </row>
    <row r="15" spans="1:7" s="70" customFormat="1" ht="49.5" customHeight="1">
      <c r="A15" s="621" t="s">
        <v>514</v>
      </c>
      <c r="B15" s="621"/>
      <c r="C15" s="621"/>
      <c r="D15" s="291">
        <v>120000</v>
      </c>
      <c r="E15" s="301">
        <v>120000</v>
      </c>
      <c r="F15" s="305">
        <v>81698</v>
      </c>
      <c r="G15" s="445"/>
    </row>
    <row r="16" spans="1:7" ht="49.5" customHeight="1">
      <c r="A16" s="163" t="s">
        <v>160</v>
      </c>
      <c r="B16" s="163" t="s">
        <v>195</v>
      </c>
      <c r="C16" s="185" t="s">
        <v>213</v>
      </c>
      <c r="D16" s="161">
        <v>2064480</v>
      </c>
      <c r="E16" s="303">
        <v>2064480</v>
      </c>
      <c r="F16" s="304">
        <v>1204982</v>
      </c>
      <c r="G16" s="444"/>
    </row>
    <row r="17" spans="1:7" ht="49.5" customHeight="1">
      <c r="A17" s="163" t="s">
        <v>180</v>
      </c>
      <c r="B17" s="163" t="s">
        <v>197</v>
      </c>
      <c r="C17" s="428" t="s">
        <v>541</v>
      </c>
      <c r="D17" s="161"/>
      <c r="E17" s="300"/>
      <c r="F17" s="451"/>
      <c r="G17" s="440"/>
    </row>
    <row r="18" spans="1:7" s="70" customFormat="1" ht="49.5" customHeight="1">
      <c r="A18" s="621" t="s">
        <v>515</v>
      </c>
      <c r="B18" s="621"/>
      <c r="C18" s="621"/>
      <c r="D18" s="291">
        <v>2064480</v>
      </c>
      <c r="E18" s="301">
        <v>2064480</v>
      </c>
      <c r="F18" s="305">
        <v>1204982</v>
      </c>
      <c r="G18" s="445"/>
    </row>
    <row r="19" spans="1:7" s="70" customFormat="1" ht="49.5" customHeight="1">
      <c r="A19" s="621" t="s">
        <v>516</v>
      </c>
      <c r="B19" s="623"/>
      <c r="C19" s="623"/>
      <c r="D19" s="292">
        <v>6986485</v>
      </c>
      <c r="E19" s="302">
        <v>6986485</v>
      </c>
      <c r="F19" s="361">
        <v>4162172</v>
      </c>
      <c r="G19" s="446"/>
    </row>
    <row r="20" spans="1:7" s="70" customFormat="1" ht="49.5" customHeight="1">
      <c r="A20" s="163" t="s">
        <v>211</v>
      </c>
      <c r="B20" s="163" t="s">
        <v>202</v>
      </c>
      <c r="C20" s="428" t="s">
        <v>158</v>
      </c>
      <c r="D20" s="161">
        <v>1053675</v>
      </c>
      <c r="E20" s="300">
        <v>1053675</v>
      </c>
      <c r="F20" s="304">
        <v>620325</v>
      </c>
      <c r="G20" s="444"/>
    </row>
    <row r="21" spans="1:254" s="118" customFormat="1" ht="49.5" customHeight="1">
      <c r="A21" s="618" t="s">
        <v>517</v>
      </c>
      <c r="B21" s="619"/>
      <c r="C21" s="620"/>
      <c r="D21" s="363">
        <v>1053675</v>
      </c>
      <c r="E21" s="364">
        <v>1053675</v>
      </c>
      <c r="F21" s="362">
        <v>620325</v>
      </c>
      <c r="G21" s="447"/>
      <c r="IL21" s="119"/>
      <c r="IM21" s="119"/>
      <c r="IN21" s="119"/>
      <c r="IO21" s="119"/>
      <c r="IP21" s="119"/>
      <c r="IQ21" s="119"/>
      <c r="IR21" s="119"/>
      <c r="IS21" s="119"/>
      <c r="IT21" s="119"/>
    </row>
    <row r="22" spans="1:7" ht="49.5" customHeight="1">
      <c r="A22" s="163"/>
      <c r="B22" s="163"/>
      <c r="C22" s="429" t="s">
        <v>511</v>
      </c>
      <c r="D22" s="430">
        <v>5</v>
      </c>
      <c r="E22" s="431">
        <v>5</v>
      </c>
      <c r="F22" s="431">
        <v>4</v>
      </c>
      <c r="G22" s="448"/>
    </row>
    <row r="23" spans="1:7" ht="49.5" customHeight="1">
      <c r="A23" s="163"/>
      <c r="B23" s="163"/>
      <c r="C23" s="152" t="s">
        <v>512</v>
      </c>
      <c r="D23" s="431">
        <v>4</v>
      </c>
      <c r="E23" s="431">
        <v>4</v>
      </c>
      <c r="F23" s="431">
        <v>3</v>
      </c>
      <c r="G23" s="449"/>
    </row>
    <row r="24" spans="1:3" ht="49.5" customHeight="1">
      <c r="A24" s="86"/>
      <c r="B24" s="86"/>
      <c r="C24" s="45"/>
    </row>
    <row r="25" spans="1:3" ht="49.5" customHeight="1">
      <c r="A25" s="86"/>
      <c r="B25" s="86"/>
      <c r="C25" s="45"/>
    </row>
    <row r="26" spans="1:3" ht="49.5" customHeight="1">
      <c r="A26" s="86"/>
      <c r="B26" s="86"/>
      <c r="C26" s="45"/>
    </row>
    <row r="27" ht="49.5" customHeight="1">
      <c r="C27" s="45"/>
    </row>
    <row r="28" ht="16.5">
      <c r="C28" s="45"/>
    </row>
    <row r="29" ht="16.5">
      <c r="C29" s="45"/>
    </row>
    <row r="30" ht="16.5">
      <c r="C30" s="45"/>
    </row>
    <row r="31" ht="16.5">
      <c r="C31" s="45"/>
    </row>
    <row r="32" ht="16.5">
      <c r="C32" s="45"/>
    </row>
    <row r="33" ht="16.5">
      <c r="C33" s="45"/>
    </row>
    <row r="34" ht="16.5">
      <c r="C34" s="45"/>
    </row>
    <row r="35" ht="16.5">
      <c r="C35" s="45"/>
    </row>
    <row r="36" ht="16.5">
      <c r="C36" s="45"/>
    </row>
    <row r="37" ht="16.5">
      <c r="C37" s="45"/>
    </row>
    <row r="38" ht="16.5">
      <c r="C38" s="45"/>
    </row>
    <row r="39" ht="16.5">
      <c r="C39" s="45"/>
    </row>
    <row r="40" ht="16.5">
      <c r="C40" s="45"/>
    </row>
    <row r="41" ht="16.5">
      <c r="C41" s="45"/>
    </row>
    <row r="42" ht="16.5">
      <c r="C42" s="45"/>
    </row>
    <row r="43" ht="16.5">
      <c r="C43" s="45"/>
    </row>
    <row r="44" ht="16.5">
      <c r="C44" s="45"/>
    </row>
  </sheetData>
  <sheetProtection selectLockedCells="1" selectUnlockedCells="1"/>
  <mergeCells count="7">
    <mergeCell ref="A21:C21"/>
    <mergeCell ref="A15:C15"/>
    <mergeCell ref="A10:C10"/>
    <mergeCell ref="A18:C18"/>
    <mergeCell ref="A19:C19"/>
    <mergeCell ref="A3:E3"/>
    <mergeCell ref="A4:E4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2" width="7.25390625" style="0" customWidth="1"/>
    <col min="3" max="3" width="29.375" style="0" customWidth="1"/>
    <col min="4" max="4" width="15.00390625" style="0" customWidth="1"/>
    <col min="5" max="5" width="17.75390625" style="0" customWidth="1"/>
    <col min="6" max="6" width="19.75390625" style="0" customWidth="1"/>
  </cols>
  <sheetData>
    <row r="1" spans="1:6" ht="49.5" customHeight="1">
      <c r="A1" s="625" t="s">
        <v>542</v>
      </c>
      <c r="B1" s="625"/>
      <c r="C1" s="625"/>
      <c r="D1" s="625"/>
      <c r="E1" s="625"/>
      <c r="F1" s="625"/>
    </row>
    <row r="2" spans="1:6" ht="49.5" customHeight="1">
      <c r="A2" s="561" t="s">
        <v>214</v>
      </c>
      <c r="B2" s="561" t="s">
        <v>188</v>
      </c>
      <c r="C2" s="561" t="s">
        <v>3</v>
      </c>
      <c r="D2" s="571" t="s">
        <v>531</v>
      </c>
      <c r="E2" s="572" t="s">
        <v>590</v>
      </c>
      <c r="F2" s="572" t="s">
        <v>591</v>
      </c>
    </row>
    <row r="3" spans="1:6" ht="30" customHeight="1">
      <c r="A3" s="156">
        <v>1</v>
      </c>
      <c r="B3" s="202" t="s">
        <v>215</v>
      </c>
      <c r="C3" s="156" t="s">
        <v>216</v>
      </c>
      <c r="D3" s="365"/>
      <c r="E3" s="155"/>
      <c r="F3" s="313"/>
    </row>
    <row r="4" spans="1:6" ht="30" customHeight="1">
      <c r="A4" s="156">
        <v>2</v>
      </c>
      <c r="B4" s="202" t="s">
        <v>217</v>
      </c>
      <c r="C4" s="156" t="s">
        <v>218</v>
      </c>
      <c r="D4" s="365">
        <v>1235000</v>
      </c>
      <c r="E4" s="155">
        <v>2246450</v>
      </c>
      <c r="F4" s="155">
        <v>249112</v>
      </c>
    </row>
    <row r="5" spans="1:6" ht="30" customHeight="1">
      <c r="A5" s="156">
        <v>3</v>
      </c>
      <c r="B5" s="202" t="s">
        <v>220</v>
      </c>
      <c r="C5" s="156" t="s">
        <v>219</v>
      </c>
      <c r="D5" s="365"/>
      <c r="E5" s="155"/>
      <c r="F5" s="313"/>
    </row>
    <row r="6" spans="1:6" s="24" customFormat="1" ht="30" customHeight="1">
      <c r="A6" s="631" t="s">
        <v>221</v>
      </c>
      <c r="B6" s="631"/>
      <c r="C6" s="631"/>
      <c r="D6" s="366">
        <v>1235000</v>
      </c>
      <c r="E6" s="204">
        <v>2246450</v>
      </c>
      <c r="F6" s="314">
        <v>249112</v>
      </c>
    </row>
    <row r="7" spans="1:6" s="24" customFormat="1" ht="30" customHeight="1">
      <c r="A7" s="156">
        <v>4</v>
      </c>
      <c r="B7" s="201" t="s">
        <v>222</v>
      </c>
      <c r="C7" s="156" t="s">
        <v>225</v>
      </c>
      <c r="D7" s="365">
        <v>80000</v>
      </c>
      <c r="E7" s="155">
        <v>84300</v>
      </c>
      <c r="F7" s="313">
        <v>76798</v>
      </c>
    </row>
    <row r="8" spans="1:6" s="24" customFormat="1" ht="30" customHeight="1">
      <c r="A8" s="156">
        <v>5</v>
      </c>
      <c r="B8" s="201" t="s">
        <v>223</v>
      </c>
      <c r="C8" s="156" t="s">
        <v>226</v>
      </c>
      <c r="D8" s="365">
        <v>130000</v>
      </c>
      <c r="E8" s="155">
        <v>130000</v>
      </c>
      <c r="F8" s="313">
        <v>60862</v>
      </c>
    </row>
    <row r="9" spans="1:6" s="24" customFormat="1" ht="30" customHeight="1">
      <c r="A9" s="631" t="s">
        <v>224</v>
      </c>
      <c r="B9" s="631"/>
      <c r="C9" s="631"/>
      <c r="D9" s="366">
        <v>210000</v>
      </c>
      <c r="E9" s="204">
        <v>214300</v>
      </c>
      <c r="F9" s="204">
        <v>137660</v>
      </c>
    </row>
    <row r="10" spans="1:6" s="24" customFormat="1" ht="30" customHeight="1">
      <c r="A10" s="178">
        <v>6</v>
      </c>
      <c r="B10" s="205" t="s">
        <v>227</v>
      </c>
      <c r="C10" s="179" t="s">
        <v>228</v>
      </c>
      <c r="D10" s="367">
        <v>970000</v>
      </c>
      <c r="E10" s="155">
        <v>970000</v>
      </c>
      <c r="F10" s="155">
        <v>521318</v>
      </c>
    </row>
    <row r="11" spans="1:6" s="24" customFormat="1" ht="30" customHeight="1">
      <c r="A11" s="178">
        <v>7</v>
      </c>
      <c r="B11" s="205" t="s">
        <v>229</v>
      </c>
      <c r="C11" s="179" t="s">
        <v>230</v>
      </c>
      <c r="D11" s="367">
        <v>285000</v>
      </c>
      <c r="E11" s="155">
        <v>285000</v>
      </c>
      <c r="F11" s="155">
        <v>132594</v>
      </c>
    </row>
    <row r="12" spans="1:6" s="24" customFormat="1" ht="30" customHeight="1">
      <c r="A12" s="158">
        <v>8</v>
      </c>
      <c r="B12" s="205" t="s">
        <v>231</v>
      </c>
      <c r="C12" s="156" t="s">
        <v>173</v>
      </c>
      <c r="D12" s="365"/>
      <c r="E12" s="155">
        <v>50000</v>
      </c>
      <c r="F12" s="155">
        <v>50000</v>
      </c>
    </row>
    <row r="13" spans="1:6" s="24" customFormat="1" ht="30" customHeight="1">
      <c r="A13" s="156">
        <v>9</v>
      </c>
      <c r="B13" s="205" t="s">
        <v>232</v>
      </c>
      <c r="C13" s="156" t="s">
        <v>233</v>
      </c>
      <c r="D13" s="365">
        <v>800000</v>
      </c>
      <c r="E13" s="155">
        <v>750000</v>
      </c>
      <c r="F13" s="155">
        <v>469578</v>
      </c>
    </row>
    <row r="14" spans="1:6" ht="30" customHeight="1">
      <c r="A14" s="156">
        <v>10</v>
      </c>
      <c r="B14" s="205" t="s">
        <v>234</v>
      </c>
      <c r="C14" s="156" t="s">
        <v>235</v>
      </c>
      <c r="D14" s="365">
        <v>100000</v>
      </c>
      <c r="E14" s="155">
        <v>100000</v>
      </c>
      <c r="F14" s="155">
        <v>40915</v>
      </c>
    </row>
    <row r="15" spans="1:6" ht="30" customHeight="1">
      <c r="A15" s="156">
        <v>11</v>
      </c>
      <c r="B15" s="205" t="s">
        <v>236</v>
      </c>
      <c r="C15" s="159" t="s">
        <v>238</v>
      </c>
      <c r="D15" s="365">
        <v>100000</v>
      </c>
      <c r="E15" s="155">
        <v>100000</v>
      </c>
      <c r="F15" s="155"/>
    </row>
    <row r="16" spans="1:6" ht="30" customHeight="1">
      <c r="A16" s="156">
        <v>12</v>
      </c>
      <c r="B16" s="205" t="s">
        <v>237</v>
      </c>
      <c r="C16" s="159" t="s">
        <v>239</v>
      </c>
      <c r="D16" s="365">
        <v>1400000</v>
      </c>
      <c r="E16" s="155">
        <v>1395700</v>
      </c>
      <c r="F16" s="155">
        <v>978785</v>
      </c>
    </row>
    <row r="17" spans="1:6" ht="30" customHeight="1">
      <c r="A17" s="626" t="s">
        <v>240</v>
      </c>
      <c r="B17" s="627"/>
      <c r="C17" s="206" t="s">
        <v>81</v>
      </c>
      <c r="D17" s="368">
        <v>3655000</v>
      </c>
      <c r="E17" s="207">
        <v>3650700</v>
      </c>
      <c r="F17" s="207">
        <f>SUM(F10:F16)</f>
        <v>2193190</v>
      </c>
    </row>
    <row r="18" spans="1:6" ht="30" customHeight="1">
      <c r="A18" s="156">
        <v>13</v>
      </c>
      <c r="B18" s="157" t="s">
        <v>241</v>
      </c>
      <c r="C18" s="156" t="s">
        <v>242</v>
      </c>
      <c r="D18" s="365">
        <v>50000</v>
      </c>
      <c r="E18" s="155">
        <v>50000</v>
      </c>
      <c r="F18" s="155"/>
    </row>
    <row r="19" spans="1:6" ht="30" customHeight="1">
      <c r="A19" s="174">
        <v>14</v>
      </c>
      <c r="B19" s="175" t="s">
        <v>243</v>
      </c>
      <c r="C19" s="159" t="s">
        <v>244</v>
      </c>
      <c r="D19" s="369"/>
      <c r="E19" s="200"/>
      <c r="F19" s="200"/>
    </row>
    <row r="20" spans="1:6" ht="30" customHeight="1">
      <c r="A20" s="628" t="s">
        <v>245</v>
      </c>
      <c r="B20" s="629"/>
      <c r="C20" s="208" t="s">
        <v>257</v>
      </c>
      <c r="D20" s="370">
        <v>50000</v>
      </c>
      <c r="E20" s="173">
        <v>50000</v>
      </c>
      <c r="F20" s="173"/>
    </row>
    <row r="21" spans="1:6" ht="30" customHeight="1">
      <c r="A21" s="156">
        <v>15</v>
      </c>
      <c r="B21" s="157" t="s">
        <v>246</v>
      </c>
      <c r="C21" s="156" t="s">
        <v>247</v>
      </c>
      <c r="D21" s="365">
        <v>1404000</v>
      </c>
      <c r="E21" s="155">
        <v>1404000</v>
      </c>
      <c r="F21" s="155">
        <v>379562</v>
      </c>
    </row>
    <row r="22" spans="1:6" ht="30" customHeight="1">
      <c r="A22" s="156">
        <v>16</v>
      </c>
      <c r="B22" s="157" t="s">
        <v>248</v>
      </c>
      <c r="C22" s="156" t="s">
        <v>249</v>
      </c>
      <c r="D22" s="365"/>
      <c r="E22" s="155"/>
      <c r="F22" s="155"/>
    </row>
    <row r="23" spans="1:6" ht="30" customHeight="1">
      <c r="A23" s="156">
        <v>17</v>
      </c>
      <c r="B23" s="157" t="s">
        <v>250</v>
      </c>
      <c r="C23" s="156" t="s">
        <v>251</v>
      </c>
      <c r="D23" s="365"/>
      <c r="E23" s="155"/>
      <c r="F23" s="155"/>
    </row>
    <row r="24" spans="1:6" ht="30" customHeight="1">
      <c r="A24" s="156"/>
      <c r="B24" s="157"/>
      <c r="C24" s="156" t="s">
        <v>252</v>
      </c>
      <c r="D24" s="365"/>
      <c r="E24" s="155"/>
      <c r="F24" s="155"/>
    </row>
    <row r="25" spans="1:6" ht="30" customHeight="1">
      <c r="A25" s="156">
        <v>18</v>
      </c>
      <c r="B25" s="157" t="s">
        <v>253</v>
      </c>
      <c r="C25" s="156" t="s">
        <v>254</v>
      </c>
      <c r="D25" s="365">
        <v>50000</v>
      </c>
      <c r="E25" s="155">
        <v>50000</v>
      </c>
      <c r="F25" s="155"/>
    </row>
    <row r="26" spans="1:6" ht="30" customHeight="1">
      <c r="A26" s="628" t="s">
        <v>255</v>
      </c>
      <c r="B26" s="629"/>
      <c r="C26" s="208" t="s">
        <v>256</v>
      </c>
      <c r="D26" s="368">
        <v>50000</v>
      </c>
      <c r="E26" s="207">
        <v>50000</v>
      </c>
      <c r="F26" s="207"/>
    </row>
    <row r="27" spans="1:6" ht="30" customHeight="1">
      <c r="A27" s="630" t="s">
        <v>258</v>
      </c>
      <c r="B27" s="630"/>
      <c r="C27" s="630"/>
      <c r="D27" s="573">
        <v>6604000</v>
      </c>
      <c r="E27" s="574">
        <v>7615450</v>
      </c>
      <c r="F27" s="575">
        <v>2959524</v>
      </c>
    </row>
    <row r="28" ht="24.75" customHeight="1"/>
    <row r="29" ht="18" customHeight="1"/>
    <row r="30" ht="18" customHeight="1"/>
    <row r="31" s="107" customFormat="1" ht="18" customHeight="1"/>
    <row r="32" ht="18" customHeight="1"/>
    <row r="33" ht="18" customHeight="1"/>
    <row r="34" s="89" customFormat="1" ht="18" customHeight="1"/>
    <row r="35" s="89" customFormat="1" ht="16.5" customHeight="1"/>
  </sheetData>
  <sheetProtection selectLockedCells="1" selectUnlockedCells="1"/>
  <mergeCells count="7">
    <mergeCell ref="A1:F1"/>
    <mergeCell ref="A17:B17"/>
    <mergeCell ref="A20:B20"/>
    <mergeCell ref="A26:B26"/>
    <mergeCell ref="A27:C27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C1">
      <selection activeCell="E52" sqref="E52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3" width="17.00390625" style="154" customWidth="1"/>
    <col min="4" max="4" width="16.25390625" style="154" customWidth="1"/>
    <col min="5" max="5" width="18.25390625" style="154" customWidth="1"/>
    <col min="6" max="6" width="30.875" style="0" customWidth="1"/>
    <col min="7" max="7" width="22.75390625" style="154" customWidth="1"/>
    <col min="8" max="8" width="21.125" style="0" customWidth="1"/>
    <col min="9" max="9" width="19.625" style="0" customWidth="1"/>
  </cols>
  <sheetData>
    <row r="1" s="3" customFormat="1" ht="15.75">
      <c r="G1" s="513" t="s">
        <v>121</v>
      </c>
    </row>
    <row r="2" spans="2:8" s="3" customFormat="1" ht="35.25" customHeight="1">
      <c r="B2" s="608" t="s">
        <v>543</v>
      </c>
      <c r="C2" s="608"/>
      <c r="D2" s="608"/>
      <c r="E2" s="608"/>
      <c r="F2" s="608"/>
      <c r="G2" s="608"/>
      <c r="H2" s="60" t="s">
        <v>407</v>
      </c>
    </row>
    <row r="3" spans="1:9" ht="39.75" customHeight="1">
      <c r="A3" s="487"/>
      <c r="B3" s="637" t="s">
        <v>592</v>
      </c>
      <c r="C3" s="637"/>
      <c r="D3" s="499" t="s">
        <v>593</v>
      </c>
      <c r="E3" s="499" t="s">
        <v>594</v>
      </c>
      <c r="F3" s="638" t="s">
        <v>596</v>
      </c>
      <c r="G3" s="639"/>
      <c r="H3" s="511" t="s">
        <v>599</v>
      </c>
      <c r="I3" s="512" t="s">
        <v>600</v>
      </c>
    </row>
    <row r="4" spans="1:9" ht="39.75" customHeight="1">
      <c r="A4" s="487"/>
      <c r="B4" s="640" t="s">
        <v>122</v>
      </c>
      <c r="C4" s="640"/>
      <c r="D4" s="453"/>
      <c r="E4" s="453"/>
      <c r="F4" s="641" t="s">
        <v>122</v>
      </c>
      <c r="G4" s="640"/>
      <c r="H4" s="237"/>
      <c r="I4" s="237"/>
    </row>
    <row r="5" spans="1:9" ht="15.75">
      <c r="A5" s="488" t="s">
        <v>295</v>
      </c>
      <c r="B5" s="500" t="s">
        <v>307</v>
      </c>
      <c r="C5" s="184">
        <v>9681074</v>
      </c>
      <c r="D5" s="184">
        <v>9681074</v>
      </c>
      <c r="E5" s="184">
        <v>5817917</v>
      </c>
      <c r="F5" s="441" t="s">
        <v>342</v>
      </c>
      <c r="G5" s="294">
        <v>6986485</v>
      </c>
      <c r="H5" s="294">
        <v>6986485</v>
      </c>
      <c r="I5" s="294">
        <v>4162172</v>
      </c>
    </row>
    <row r="6" spans="1:9" ht="15.75">
      <c r="A6" s="488" t="s">
        <v>297</v>
      </c>
      <c r="B6" s="500" t="s">
        <v>412</v>
      </c>
      <c r="C6" s="184">
        <v>1763000</v>
      </c>
      <c r="D6" s="184">
        <v>1763000</v>
      </c>
      <c r="E6" s="184">
        <v>1057800</v>
      </c>
      <c r="F6" s="441" t="s">
        <v>343</v>
      </c>
      <c r="G6" s="294">
        <v>1053675</v>
      </c>
      <c r="H6" s="294">
        <v>1053675</v>
      </c>
      <c r="I6" s="294">
        <v>620325</v>
      </c>
    </row>
    <row r="7" spans="1:9" ht="15.75">
      <c r="A7" s="488" t="s">
        <v>298</v>
      </c>
      <c r="B7" s="500" t="s">
        <v>308</v>
      </c>
      <c r="C7" s="184">
        <v>1800000</v>
      </c>
      <c r="D7" s="184">
        <v>1800000</v>
      </c>
      <c r="E7" s="184">
        <v>1080000</v>
      </c>
      <c r="F7" s="441" t="s">
        <v>184</v>
      </c>
      <c r="G7" s="294">
        <v>6604000</v>
      </c>
      <c r="H7" s="294">
        <v>7615450</v>
      </c>
      <c r="I7" s="294">
        <v>2959524</v>
      </c>
    </row>
    <row r="8" spans="1:9" ht="15.75">
      <c r="A8" s="488" t="s">
        <v>299</v>
      </c>
      <c r="B8" s="500" t="s">
        <v>309</v>
      </c>
      <c r="C8" s="184"/>
      <c r="D8" s="184">
        <v>1851450</v>
      </c>
      <c r="E8" s="184">
        <v>1066694</v>
      </c>
      <c r="F8" s="441"/>
      <c r="G8" s="294"/>
      <c r="H8" s="294"/>
      <c r="I8" s="294"/>
    </row>
    <row r="9" spans="1:9" ht="15.75">
      <c r="A9" s="488" t="s">
        <v>300</v>
      </c>
      <c r="B9" s="152" t="s">
        <v>521</v>
      </c>
      <c r="C9" s="184"/>
      <c r="D9" s="184"/>
      <c r="E9" s="184"/>
      <c r="F9" s="441" t="s">
        <v>123</v>
      </c>
      <c r="G9" s="294">
        <v>1763000</v>
      </c>
      <c r="H9" s="294">
        <v>2654500</v>
      </c>
      <c r="I9" s="294">
        <v>997440</v>
      </c>
    </row>
    <row r="10" spans="1:9" ht="15.75">
      <c r="A10" s="487"/>
      <c r="B10" s="152"/>
      <c r="C10" s="184"/>
      <c r="D10" s="184"/>
      <c r="E10" s="184"/>
      <c r="F10" s="441"/>
      <c r="G10" s="294"/>
      <c r="H10" s="294"/>
      <c r="I10" s="294"/>
    </row>
    <row r="11" spans="1:9" ht="15.75">
      <c r="A11" s="489" t="s">
        <v>305</v>
      </c>
      <c r="B11" s="501" t="s">
        <v>392</v>
      </c>
      <c r="C11" s="312">
        <v>13244074</v>
      </c>
      <c r="D11" s="312">
        <f>SUM(D5:D10)</f>
        <v>15095524</v>
      </c>
      <c r="E11" s="312">
        <f>SUM(E5:E10)</f>
        <v>9022411</v>
      </c>
      <c r="F11" s="441"/>
      <c r="G11" s="294"/>
      <c r="H11" s="294"/>
      <c r="I11" s="294"/>
    </row>
    <row r="12" spans="1:9" ht="15.75">
      <c r="A12" s="487"/>
      <c r="B12" s="152"/>
      <c r="C12" s="184"/>
      <c r="D12" s="184"/>
      <c r="E12" s="184"/>
      <c r="F12" s="441"/>
      <c r="G12" s="294"/>
      <c r="H12" s="294"/>
      <c r="I12" s="294"/>
    </row>
    <row r="13" spans="1:9" ht="15.75">
      <c r="A13" s="488" t="s">
        <v>259</v>
      </c>
      <c r="B13" s="152" t="s">
        <v>310</v>
      </c>
      <c r="C13" s="184">
        <v>3878215</v>
      </c>
      <c r="D13" s="184">
        <v>3878215</v>
      </c>
      <c r="E13" s="184">
        <v>2679227</v>
      </c>
      <c r="F13" s="441" t="s">
        <v>185</v>
      </c>
      <c r="G13" s="294">
        <v>270000</v>
      </c>
      <c r="H13" s="294">
        <v>270000</v>
      </c>
      <c r="I13" s="294">
        <v>180295</v>
      </c>
    </row>
    <row r="14" spans="1:9" ht="15.75">
      <c r="A14" s="488"/>
      <c r="B14" s="152" t="s">
        <v>546</v>
      </c>
      <c r="C14" s="184">
        <v>200000</v>
      </c>
      <c r="D14" s="184">
        <v>200000</v>
      </c>
      <c r="E14" s="184">
        <v>200000</v>
      </c>
      <c r="F14" s="441"/>
      <c r="G14" s="294"/>
      <c r="H14" s="294"/>
      <c r="I14" s="294"/>
    </row>
    <row r="15" spans="1:9" ht="15.75">
      <c r="A15" s="488"/>
      <c r="B15" s="152" t="s">
        <v>581</v>
      </c>
      <c r="C15" s="184"/>
      <c r="D15" s="184">
        <v>51500</v>
      </c>
      <c r="E15" s="184">
        <v>51500</v>
      </c>
      <c r="F15" s="441"/>
      <c r="G15" s="294"/>
      <c r="H15" s="294"/>
      <c r="I15" s="294"/>
    </row>
    <row r="16" spans="1:9" ht="30" customHeight="1">
      <c r="A16" s="490" t="s">
        <v>311</v>
      </c>
      <c r="B16" s="502" t="s">
        <v>98</v>
      </c>
      <c r="C16" s="378">
        <f>SUM(C13:C14)</f>
        <v>4078215</v>
      </c>
      <c r="D16" s="378">
        <f>SUM(D13:D14)</f>
        <v>4078215</v>
      </c>
      <c r="E16" s="378">
        <f>SUM(E13:E15)</f>
        <v>2930727</v>
      </c>
      <c r="F16" s="441"/>
      <c r="G16" s="294"/>
      <c r="H16" s="294"/>
      <c r="I16" s="294"/>
    </row>
    <row r="17" spans="1:9" ht="31.5">
      <c r="A17" s="491" t="s">
        <v>261</v>
      </c>
      <c r="B17" s="503" t="s">
        <v>312</v>
      </c>
      <c r="C17" s="236"/>
      <c r="D17" s="576">
        <v>4578862</v>
      </c>
      <c r="E17" s="510"/>
      <c r="F17" s="441" t="s">
        <v>186</v>
      </c>
      <c r="G17" s="294">
        <v>185000</v>
      </c>
      <c r="H17" s="294">
        <v>185000</v>
      </c>
      <c r="I17" s="294">
        <v>89941</v>
      </c>
    </row>
    <row r="18" spans="1:9" ht="31.5">
      <c r="A18" s="491"/>
      <c r="B18" s="503" t="s">
        <v>545</v>
      </c>
      <c r="C18" s="236"/>
      <c r="D18" s="375"/>
      <c r="E18" s="375"/>
      <c r="F18" s="441"/>
      <c r="G18" s="294"/>
      <c r="H18" s="294"/>
      <c r="I18" s="294"/>
    </row>
    <row r="19" spans="1:9" ht="15.75">
      <c r="A19" s="492"/>
      <c r="B19" s="504" t="s">
        <v>315</v>
      </c>
      <c r="C19" s="480">
        <v>2105000</v>
      </c>
      <c r="D19" s="480">
        <v>2105000</v>
      </c>
      <c r="E19" s="480">
        <v>883800</v>
      </c>
      <c r="F19" s="441"/>
      <c r="G19" s="294"/>
      <c r="H19" s="294"/>
      <c r="I19" s="294"/>
    </row>
    <row r="20" spans="1:9" ht="15.75">
      <c r="A20" s="491" t="s">
        <v>313</v>
      </c>
      <c r="B20" s="152" t="s">
        <v>314</v>
      </c>
      <c r="C20" s="263"/>
      <c r="D20" s="263"/>
      <c r="E20" s="263"/>
      <c r="F20" s="441"/>
      <c r="G20" s="294"/>
      <c r="H20" s="294"/>
      <c r="I20" s="294"/>
    </row>
    <row r="21" spans="1:9" ht="15.75">
      <c r="A21" s="492" t="s">
        <v>316</v>
      </c>
      <c r="B21" s="504" t="s">
        <v>318</v>
      </c>
      <c r="C21" s="480">
        <v>455000</v>
      </c>
      <c r="D21" s="480">
        <v>455000</v>
      </c>
      <c r="E21" s="480">
        <v>227827</v>
      </c>
      <c r="F21" s="441"/>
      <c r="G21" s="294"/>
      <c r="H21" s="294"/>
      <c r="I21" s="294"/>
    </row>
    <row r="22" spans="1:9" ht="15.75">
      <c r="A22" s="493" t="s">
        <v>317</v>
      </c>
      <c r="B22" s="152" t="s">
        <v>320</v>
      </c>
      <c r="C22" s="263"/>
      <c r="D22" s="263"/>
      <c r="E22" s="263"/>
      <c r="F22" s="441"/>
      <c r="G22" s="294"/>
      <c r="H22" s="294"/>
      <c r="I22" s="294"/>
    </row>
    <row r="23" spans="1:9" ht="15.75">
      <c r="A23" s="493" t="s">
        <v>319</v>
      </c>
      <c r="B23" s="152" t="s">
        <v>321</v>
      </c>
      <c r="C23" s="263"/>
      <c r="D23" s="263"/>
      <c r="E23" s="263"/>
      <c r="F23" s="441"/>
      <c r="G23" s="294"/>
      <c r="H23" s="294"/>
      <c r="I23" s="294"/>
    </row>
    <row r="24" spans="1:9" ht="15.75">
      <c r="A24" s="494"/>
      <c r="B24" s="152" t="s">
        <v>322</v>
      </c>
      <c r="C24" s="263">
        <v>92000</v>
      </c>
      <c r="D24" s="263">
        <v>92000</v>
      </c>
      <c r="E24" s="263">
        <v>11700</v>
      </c>
      <c r="F24" s="441"/>
      <c r="G24" s="294"/>
      <c r="H24" s="294"/>
      <c r="I24" s="294"/>
    </row>
    <row r="25" spans="1:9" ht="15.75">
      <c r="A25" s="494"/>
      <c r="B25" s="505" t="s">
        <v>427</v>
      </c>
      <c r="C25" s="378">
        <v>547000</v>
      </c>
      <c r="D25" s="378">
        <v>547000</v>
      </c>
      <c r="E25" s="378">
        <v>239527</v>
      </c>
      <c r="F25" s="441"/>
      <c r="G25" s="294"/>
      <c r="H25" s="294"/>
      <c r="I25" s="294"/>
    </row>
    <row r="26" spans="1:9" ht="15.75">
      <c r="A26" s="491" t="s">
        <v>323</v>
      </c>
      <c r="B26" s="236" t="s">
        <v>325</v>
      </c>
      <c r="C26" s="211">
        <v>172000</v>
      </c>
      <c r="D26" s="211">
        <v>172000</v>
      </c>
      <c r="E26" s="211">
        <v>232555</v>
      </c>
      <c r="F26" s="441"/>
      <c r="G26" s="294"/>
      <c r="H26" s="294"/>
      <c r="I26" s="294"/>
    </row>
    <row r="27" spans="1:9" ht="15.75">
      <c r="A27" s="491"/>
      <c r="B27" s="236" t="s">
        <v>595</v>
      </c>
      <c r="C27" s="211"/>
      <c r="D27" s="211"/>
      <c r="E27" s="211">
        <v>30000</v>
      </c>
      <c r="F27" s="441"/>
      <c r="G27" s="294"/>
      <c r="H27" s="294"/>
      <c r="I27" s="294"/>
    </row>
    <row r="28" spans="1:9" ht="15.75">
      <c r="A28" s="495"/>
      <c r="B28" s="505" t="s">
        <v>426</v>
      </c>
      <c r="C28" s="378">
        <v>2824000</v>
      </c>
      <c r="D28" s="378">
        <v>2824000</v>
      </c>
      <c r="E28" s="378">
        <f>SUM(E27+E26+E25+E19)</f>
        <v>1385882</v>
      </c>
      <c r="F28" s="441"/>
      <c r="G28" s="294"/>
      <c r="H28" s="294"/>
      <c r="I28" s="294"/>
    </row>
    <row r="29" spans="1:9" ht="15.75">
      <c r="A29" s="496" t="s">
        <v>324</v>
      </c>
      <c r="B29" s="152" t="s">
        <v>328</v>
      </c>
      <c r="C29" s="263">
        <v>200000</v>
      </c>
      <c r="D29" s="263">
        <v>200000</v>
      </c>
      <c r="E29" s="263">
        <v>12500</v>
      </c>
      <c r="F29" s="441"/>
      <c r="G29" s="294"/>
      <c r="H29" s="294"/>
      <c r="I29" s="294"/>
    </row>
    <row r="30" spans="1:9" ht="15.75">
      <c r="A30" s="497" t="s">
        <v>326</v>
      </c>
      <c r="B30" s="152" t="s">
        <v>334</v>
      </c>
      <c r="C30" s="263">
        <v>100000</v>
      </c>
      <c r="D30" s="263">
        <v>100000</v>
      </c>
      <c r="E30" s="263">
        <v>48355</v>
      </c>
      <c r="F30" s="441"/>
      <c r="G30" s="294"/>
      <c r="H30" s="294"/>
      <c r="I30" s="294"/>
    </row>
    <row r="31" spans="1:9" ht="15.75">
      <c r="A31" s="497" t="s">
        <v>333</v>
      </c>
      <c r="B31" s="152" t="s">
        <v>330</v>
      </c>
      <c r="C31" s="263"/>
      <c r="D31" s="263"/>
      <c r="E31" s="263"/>
      <c r="F31" s="441" t="s">
        <v>344</v>
      </c>
      <c r="G31" s="294">
        <v>234513077</v>
      </c>
      <c r="H31" s="294">
        <v>234513077</v>
      </c>
      <c r="I31" s="294">
        <v>243400</v>
      </c>
    </row>
    <row r="32" spans="1:9" ht="15.75">
      <c r="A32" s="497" t="s">
        <v>329</v>
      </c>
      <c r="B32" s="152" t="s">
        <v>404</v>
      </c>
      <c r="C32" s="263">
        <v>50000</v>
      </c>
      <c r="D32" s="263">
        <v>50000</v>
      </c>
      <c r="E32" s="263"/>
      <c r="F32" s="441"/>
      <c r="G32" s="294"/>
      <c r="H32" s="294"/>
      <c r="I32" s="294"/>
    </row>
    <row r="33" spans="1:9" ht="15.75">
      <c r="A33" s="497" t="s">
        <v>403</v>
      </c>
      <c r="B33" s="152" t="s">
        <v>413</v>
      </c>
      <c r="C33" s="263">
        <v>240000</v>
      </c>
      <c r="D33" s="263">
        <v>240000</v>
      </c>
      <c r="E33" s="263">
        <v>13993</v>
      </c>
      <c r="F33" s="441"/>
      <c r="G33" s="294"/>
      <c r="H33" s="294"/>
      <c r="I33" s="294"/>
    </row>
    <row r="34" spans="1:9" ht="15.75">
      <c r="A34" s="497" t="s">
        <v>405</v>
      </c>
      <c r="B34" s="152" t="s">
        <v>376</v>
      </c>
      <c r="C34" s="263">
        <v>10000</v>
      </c>
      <c r="D34" s="263">
        <v>10000</v>
      </c>
      <c r="E34" s="263"/>
      <c r="F34" s="441"/>
      <c r="G34" s="294"/>
      <c r="H34" s="294"/>
      <c r="I34" s="294"/>
    </row>
    <row r="35" spans="1:9" ht="15.75">
      <c r="A35" s="497" t="s">
        <v>332</v>
      </c>
      <c r="B35" s="152" t="s">
        <v>331</v>
      </c>
      <c r="C35" s="263"/>
      <c r="D35" s="263"/>
      <c r="E35" s="263"/>
      <c r="F35" s="441" t="s">
        <v>393</v>
      </c>
      <c r="G35" s="294">
        <v>6000000</v>
      </c>
      <c r="H35" s="294">
        <v>10578862</v>
      </c>
      <c r="I35" s="294">
        <v>889127</v>
      </c>
    </row>
    <row r="36" spans="1:9" ht="30" customHeight="1">
      <c r="A36" s="498"/>
      <c r="B36" s="504" t="s">
        <v>327</v>
      </c>
      <c r="C36" s="480">
        <v>600000</v>
      </c>
      <c r="D36" s="480">
        <v>600000</v>
      </c>
      <c r="E36" s="480">
        <v>69848</v>
      </c>
      <c r="F36" s="441" t="s">
        <v>345</v>
      </c>
      <c r="G36" s="294"/>
      <c r="H36" s="294"/>
      <c r="I36" s="294"/>
    </row>
    <row r="37" spans="1:9" ht="15.75">
      <c r="A37" s="498" t="s">
        <v>518</v>
      </c>
      <c r="B37" s="246" t="s">
        <v>335</v>
      </c>
      <c r="C37" s="506">
        <v>400000</v>
      </c>
      <c r="D37" s="506">
        <v>400000</v>
      </c>
      <c r="E37" s="506">
        <v>294700</v>
      </c>
      <c r="F37" s="441" t="s">
        <v>346</v>
      </c>
      <c r="G37" s="294">
        <v>400000</v>
      </c>
      <c r="H37" s="294">
        <v>400000</v>
      </c>
      <c r="I37" s="294">
        <v>294700</v>
      </c>
    </row>
    <row r="38" spans="1:9" ht="15.75">
      <c r="A38" s="493"/>
      <c r="B38" s="246"/>
      <c r="C38" s="506"/>
      <c r="D38" s="506"/>
      <c r="E38" s="506"/>
      <c r="F38" s="441"/>
      <c r="G38" s="294"/>
      <c r="H38" s="294"/>
      <c r="I38" s="294"/>
    </row>
    <row r="39" spans="1:9" ht="15.75">
      <c r="A39" s="632"/>
      <c r="B39" s="507" t="s">
        <v>336</v>
      </c>
      <c r="C39" s="215">
        <v>21146289</v>
      </c>
      <c r="D39" s="215">
        <v>27628101</v>
      </c>
      <c r="E39" s="215">
        <f>SUM(E37+E36+E28+E16+E11)</f>
        <v>13703568</v>
      </c>
      <c r="F39" s="441" t="s">
        <v>347</v>
      </c>
      <c r="G39" s="294"/>
      <c r="H39" s="294"/>
      <c r="I39" s="294"/>
    </row>
    <row r="40" spans="1:9" ht="15.75">
      <c r="A40" s="633"/>
      <c r="B40" s="246" t="s">
        <v>547</v>
      </c>
      <c r="C40" s="506">
        <v>237158711</v>
      </c>
      <c r="D40" s="506">
        <v>237158711</v>
      </c>
      <c r="E40" s="506">
        <v>237158711</v>
      </c>
      <c r="F40" s="441" t="s">
        <v>394</v>
      </c>
      <c r="G40" s="294">
        <v>529763</v>
      </c>
      <c r="H40" s="294">
        <v>529763</v>
      </c>
      <c r="I40" s="294">
        <v>529763</v>
      </c>
    </row>
    <row r="41" spans="1:9" ht="15.75">
      <c r="A41" s="493" t="s">
        <v>337</v>
      </c>
      <c r="B41" s="246" t="s">
        <v>428</v>
      </c>
      <c r="C41" s="506"/>
      <c r="D41" s="506"/>
      <c r="E41" s="506"/>
      <c r="F41" s="441"/>
      <c r="G41" s="294"/>
      <c r="H41" s="294"/>
      <c r="I41" s="294"/>
    </row>
    <row r="42" spans="1:9" ht="15.75">
      <c r="A42" s="494"/>
      <c r="B42" s="152"/>
      <c r="C42" s="184"/>
      <c r="D42" s="184"/>
      <c r="E42" s="184"/>
      <c r="F42" s="441"/>
      <c r="G42" s="294"/>
      <c r="H42" s="294"/>
      <c r="I42" s="294"/>
    </row>
    <row r="43" spans="2:9" ht="15.75">
      <c r="B43" s="508" t="s">
        <v>23</v>
      </c>
      <c r="C43" s="312">
        <v>258305000</v>
      </c>
      <c r="D43" s="312">
        <f>SUM(D39:D41)</f>
        <v>264786812</v>
      </c>
      <c r="E43" s="312">
        <f>SUM(E39:E40)</f>
        <v>250862279</v>
      </c>
      <c r="F43" s="442" t="s">
        <v>37</v>
      </c>
      <c r="G43" s="316">
        <v>258305000</v>
      </c>
      <c r="H43" s="316">
        <v>264786812</v>
      </c>
      <c r="I43" s="316">
        <v>10924283</v>
      </c>
    </row>
    <row r="44" spans="1:9" ht="15.75">
      <c r="A44" s="317"/>
      <c r="B44" s="509" t="s">
        <v>340</v>
      </c>
      <c r="C44" s="263"/>
      <c r="D44" s="263"/>
      <c r="E44" s="263"/>
      <c r="F44" s="120"/>
      <c r="G44" s="295">
        <v>5</v>
      </c>
      <c r="H44" s="296">
        <v>5</v>
      </c>
      <c r="I44" s="296">
        <v>4</v>
      </c>
    </row>
    <row r="45" spans="2:9" ht="15.75">
      <c r="B45" s="509" t="s">
        <v>339</v>
      </c>
      <c r="C45" s="263"/>
      <c r="D45" s="263"/>
      <c r="E45" s="263"/>
      <c r="F45" s="120"/>
      <c r="G45" s="295">
        <v>4</v>
      </c>
      <c r="H45" s="296">
        <v>4</v>
      </c>
      <c r="I45" s="296">
        <v>3</v>
      </c>
    </row>
    <row r="46" spans="2:7" ht="45" customHeight="1">
      <c r="B46" s="608" t="s">
        <v>548</v>
      </c>
      <c r="C46" s="608"/>
      <c r="D46" s="608"/>
      <c r="E46" s="608"/>
      <c r="F46" s="608"/>
      <c r="G46" s="608"/>
    </row>
    <row r="47" spans="2:7" ht="12.75">
      <c r="B47" s="3"/>
      <c r="C47" s="3"/>
      <c r="D47" s="3"/>
      <c r="E47" s="3"/>
      <c r="F47" s="3"/>
      <c r="G47" s="3"/>
    </row>
    <row r="48" ht="12.75">
      <c r="G48" s="60" t="s">
        <v>1</v>
      </c>
    </row>
    <row r="49" spans="2:9" ht="33.75" customHeight="1">
      <c r="B49" s="634" t="s">
        <v>544</v>
      </c>
      <c r="C49" s="634"/>
      <c r="D49" s="264" t="s">
        <v>593</v>
      </c>
      <c r="E49" s="260" t="s">
        <v>594</v>
      </c>
      <c r="F49" s="635" t="s">
        <v>601</v>
      </c>
      <c r="G49" s="636"/>
      <c r="H49" s="266" t="s">
        <v>597</v>
      </c>
      <c r="I49" s="266" t="s">
        <v>598</v>
      </c>
    </row>
    <row r="50" spans="2:9" ht="15.75">
      <c r="B50" s="642" t="s">
        <v>126</v>
      </c>
      <c r="C50" s="642"/>
      <c r="D50" s="190"/>
      <c r="E50" s="190"/>
      <c r="F50" s="642" t="s">
        <v>126</v>
      </c>
      <c r="G50" s="644"/>
      <c r="H50" s="237"/>
      <c r="I50" s="237"/>
    </row>
    <row r="51" spans="2:9" ht="15.75">
      <c r="B51" s="190" t="s">
        <v>338</v>
      </c>
      <c r="C51" s="190"/>
      <c r="D51" s="190"/>
      <c r="E51" s="190"/>
      <c r="F51" s="190" t="s">
        <v>395</v>
      </c>
      <c r="G51" s="192"/>
      <c r="H51" s="237"/>
      <c r="I51" s="237"/>
    </row>
    <row r="52" spans="2:9" ht="21.75" customHeight="1">
      <c r="B52" s="267" t="s">
        <v>341</v>
      </c>
      <c r="C52" s="268"/>
      <c r="D52" s="268"/>
      <c r="E52" s="268"/>
      <c r="F52" s="234"/>
      <c r="G52" s="269"/>
      <c r="H52" s="270"/>
      <c r="I52" s="270"/>
    </row>
    <row r="53" spans="2:9" ht="15.75">
      <c r="B53" s="642" t="s">
        <v>127</v>
      </c>
      <c r="C53" s="642"/>
      <c r="D53" s="642"/>
      <c r="E53" s="642"/>
      <c r="F53" s="642"/>
      <c r="G53" s="262"/>
      <c r="H53" s="237"/>
      <c r="I53" s="237"/>
    </row>
    <row r="54" spans="2:9" ht="15.75">
      <c r="B54" s="190"/>
      <c r="C54" s="190"/>
      <c r="D54" s="190"/>
      <c r="E54" s="190"/>
      <c r="F54" s="190"/>
      <c r="G54" s="262"/>
      <c r="H54" s="237"/>
      <c r="I54" s="237"/>
    </row>
    <row r="55" spans="2:9" ht="15.75">
      <c r="B55" s="643" t="s">
        <v>339</v>
      </c>
      <c r="C55" s="643"/>
      <c r="D55" s="643"/>
      <c r="E55" s="643"/>
      <c r="F55" s="643"/>
      <c r="G55" s="261"/>
      <c r="H55" s="237"/>
      <c r="I55" s="237"/>
    </row>
    <row r="56" spans="1:9" s="27" customFormat="1" ht="22.5" customHeight="1">
      <c r="A56"/>
      <c r="B56" s="645" t="s">
        <v>128</v>
      </c>
      <c r="C56" s="645"/>
      <c r="D56" s="191"/>
      <c r="E56" s="191"/>
      <c r="F56" s="645" t="s">
        <v>128</v>
      </c>
      <c r="G56" s="646"/>
      <c r="H56" s="238"/>
      <c r="I56" s="238"/>
    </row>
    <row r="57" spans="1:9" s="108" customFormat="1" ht="15.75">
      <c r="A57" s="27"/>
      <c r="B57" s="47" t="s">
        <v>129</v>
      </c>
      <c r="C57" s="47" t="s">
        <v>130</v>
      </c>
      <c r="D57" s="47"/>
      <c r="E57" s="47"/>
      <c r="F57" s="47" t="s">
        <v>129</v>
      </c>
      <c r="G57" s="265" t="s">
        <v>129</v>
      </c>
      <c r="H57" s="243"/>
      <c r="I57" s="243"/>
    </row>
    <row r="58" spans="1:9" ht="15.75">
      <c r="A58" s="108"/>
      <c r="B58" s="642" t="s">
        <v>131</v>
      </c>
      <c r="C58" s="642"/>
      <c r="D58" s="642"/>
      <c r="E58" s="642"/>
      <c r="F58" s="642"/>
      <c r="G58" s="262"/>
      <c r="H58" s="237"/>
      <c r="I58" s="237"/>
    </row>
    <row r="59" spans="2:9" ht="15.75">
      <c r="B59" s="643" t="s">
        <v>125</v>
      </c>
      <c r="C59" s="643"/>
      <c r="D59" s="643"/>
      <c r="E59" s="643"/>
      <c r="F59" s="643"/>
      <c r="G59" s="261"/>
      <c r="H59" s="237"/>
      <c r="I59" s="237"/>
    </row>
  </sheetData>
  <sheetProtection selectLockedCells="1" selectUnlockedCells="1"/>
  <mergeCells count="17">
    <mergeCell ref="B58:F58"/>
    <mergeCell ref="B59:F59"/>
    <mergeCell ref="B50:C50"/>
    <mergeCell ref="F50:G50"/>
    <mergeCell ref="B56:C56"/>
    <mergeCell ref="F56:G56"/>
    <mergeCell ref="B53:F53"/>
    <mergeCell ref="B55:F55"/>
    <mergeCell ref="A39:A40"/>
    <mergeCell ref="B49:C49"/>
    <mergeCell ref="F49:G49"/>
    <mergeCell ref="B2:G2"/>
    <mergeCell ref="B3:C3"/>
    <mergeCell ref="F3:G3"/>
    <mergeCell ref="B4:C4"/>
    <mergeCell ref="F4:G4"/>
    <mergeCell ref="B46:G46"/>
  </mergeCells>
  <printOptions/>
  <pageMargins left="0.55" right="0.7" top="0.1798611111111111" bottom="1.07" header="0.22" footer="1.12"/>
  <pageSetup horizontalDpi="300" verticalDpi="300" orientation="landscape" paperSize="9" scale="56" r:id="rId1"/>
  <rowBreaks count="1" manualBreakCount="1">
    <brk id="4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4" sqref="E4"/>
    </sheetView>
  </sheetViews>
  <sheetFormatPr defaultColWidth="9.00390625" defaultRowHeight="12.75"/>
  <cols>
    <col min="2" max="2" width="60.875" style="59" customWidth="1"/>
    <col min="3" max="3" width="19.25390625" style="59" customWidth="1"/>
    <col min="4" max="5" width="18.00390625" style="59" customWidth="1"/>
    <col min="6" max="6" width="9.125" style="59" customWidth="1"/>
  </cols>
  <sheetData>
    <row r="1" ht="15.75">
      <c r="E1" s="151"/>
    </row>
    <row r="2" ht="13.5" customHeight="1">
      <c r="E2" s="151"/>
    </row>
    <row r="3" spans="2:4" ht="38.25" customHeight="1">
      <c r="B3" s="608" t="s">
        <v>524</v>
      </c>
      <c r="C3" s="608"/>
      <c r="D3" s="608"/>
    </row>
    <row r="4" ht="23.25" customHeight="1">
      <c r="E4" s="59" t="s">
        <v>629</v>
      </c>
    </row>
    <row r="5" ht="13.5" customHeight="1">
      <c r="C5" s="169"/>
    </row>
    <row r="6" spans="1:5" ht="39.75" customHeight="1">
      <c r="A6" s="239" t="s">
        <v>283</v>
      </c>
      <c r="B6" s="240" t="s">
        <v>132</v>
      </c>
      <c r="C6" s="241" t="s">
        <v>531</v>
      </c>
      <c r="D6" s="214" t="s">
        <v>602</v>
      </c>
      <c r="E6" s="214" t="s">
        <v>603</v>
      </c>
    </row>
    <row r="7" spans="1:5" ht="33" customHeight="1">
      <c r="A7" s="293" t="s">
        <v>295</v>
      </c>
      <c r="B7" s="297" t="s">
        <v>133</v>
      </c>
      <c r="C7" s="298"/>
      <c r="D7" s="299"/>
      <c r="E7" s="374"/>
    </row>
    <row r="8" spans="1:5" ht="31.5" customHeight="1">
      <c r="A8" s="242" t="s">
        <v>295</v>
      </c>
      <c r="B8" s="251" t="s">
        <v>301</v>
      </c>
      <c r="C8" s="162">
        <v>1028030</v>
      </c>
      <c r="D8" s="457">
        <v>1028030</v>
      </c>
      <c r="E8" s="184"/>
    </row>
    <row r="9" spans="1:5" ht="15.75">
      <c r="A9" s="242" t="s">
        <v>295</v>
      </c>
      <c r="B9" s="252" t="s">
        <v>302</v>
      </c>
      <c r="C9" s="184">
        <v>896000</v>
      </c>
      <c r="D9" s="457">
        <v>896000</v>
      </c>
      <c r="E9" s="184"/>
    </row>
    <row r="10" spans="1:5" ht="15.75">
      <c r="A10" s="242" t="s">
        <v>295</v>
      </c>
      <c r="B10" s="252" t="s">
        <v>303</v>
      </c>
      <c r="C10" s="184">
        <v>346173</v>
      </c>
      <c r="D10" s="457">
        <v>346173</v>
      </c>
      <c r="E10" s="184"/>
    </row>
    <row r="11" spans="1:5" ht="15.75">
      <c r="A11" s="242" t="s">
        <v>295</v>
      </c>
      <c r="B11" s="252" t="s">
        <v>304</v>
      </c>
      <c r="C11" s="184">
        <v>551610</v>
      </c>
      <c r="D11" s="457">
        <v>551610</v>
      </c>
      <c r="E11" s="184"/>
    </row>
    <row r="12" spans="1:5" ht="24.75" customHeight="1">
      <c r="A12" s="242" t="s">
        <v>305</v>
      </c>
      <c r="B12" s="253" t="s">
        <v>134</v>
      </c>
      <c r="C12" s="377">
        <v>2821813</v>
      </c>
      <c r="D12" s="458">
        <v>2821813</v>
      </c>
      <c r="E12" s="377"/>
    </row>
    <row r="13" spans="1:5" ht="15.75">
      <c r="A13" s="244"/>
      <c r="B13" s="254" t="s">
        <v>167</v>
      </c>
      <c r="C13" s="375">
        <v>5000000</v>
      </c>
      <c r="D13" s="459">
        <v>5000000</v>
      </c>
      <c r="E13" s="375"/>
    </row>
    <row r="14" spans="1:5" ht="15.75">
      <c r="A14" s="247"/>
      <c r="B14" s="257" t="s">
        <v>429</v>
      </c>
      <c r="C14" s="376">
        <v>788361</v>
      </c>
      <c r="D14" s="460">
        <v>788361</v>
      </c>
      <c r="E14" s="376"/>
    </row>
    <row r="15" spans="1:5" ht="15.75">
      <c r="A15" s="247"/>
      <c r="B15" s="257" t="s">
        <v>372</v>
      </c>
      <c r="C15" s="376">
        <v>61800</v>
      </c>
      <c r="D15" s="460">
        <v>61800</v>
      </c>
      <c r="E15" s="376"/>
    </row>
    <row r="16" spans="1:5" ht="15.75">
      <c r="A16" s="247"/>
      <c r="B16" s="257" t="s">
        <v>525</v>
      </c>
      <c r="C16" s="376">
        <v>1009100</v>
      </c>
      <c r="D16" s="460">
        <v>1009100</v>
      </c>
      <c r="E16" s="376"/>
    </row>
    <row r="17" spans="1:5" ht="33" customHeight="1">
      <c r="A17" s="275" t="s">
        <v>295</v>
      </c>
      <c r="B17" s="274" t="s">
        <v>371</v>
      </c>
      <c r="C17" s="312">
        <v>9681074</v>
      </c>
      <c r="D17" s="461">
        <v>9681074</v>
      </c>
      <c r="E17" s="312">
        <v>5817917</v>
      </c>
    </row>
    <row r="18" spans="1:5" ht="33" customHeight="1">
      <c r="A18" s="242" t="s">
        <v>297</v>
      </c>
      <c r="B18" s="255" t="s">
        <v>153</v>
      </c>
      <c r="C18" s="375">
        <v>1763000</v>
      </c>
      <c r="D18" s="459">
        <v>2654500</v>
      </c>
      <c r="E18" s="375">
        <v>1057800</v>
      </c>
    </row>
    <row r="19" spans="1:5" ht="33" customHeight="1">
      <c r="A19" s="242"/>
      <c r="B19" s="255" t="s">
        <v>374</v>
      </c>
      <c r="C19" s="236"/>
      <c r="D19" s="456"/>
      <c r="E19" s="375"/>
    </row>
    <row r="20" spans="1:5" ht="36.75" customHeight="1">
      <c r="A20" s="237"/>
      <c r="B20" s="256" t="s">
        <v>306</v>
      </c>
      <c r="C20" s="152"/>
      <c r="D20" s="152"/>
      <c r="E20" s="184"/>
    </row>
    <row r="21" spans="1:5" ht="15.75">
      <c r="A21" s="237"/>
      <c r="B21" s="252" t="s">
        <v>148</v>
      </c>
      <c r="C21" s="152"/>
      <c r="D21" s="152"/>
      <c r="E21" s="184"/>
    </row>
    <row r="22" spans="1:5" ht="15.75">
      <c r="A22" s="237"/>
      <c r="B22" s="252" t="s">
        <v>135</v>
      </c>
      <c r="C22" s="152"/>
      <c r="D22" s="152"/>
      <c r="E22" s="184"/>
    </row>
    <row r="23" spans="1:5" ht="33.75" customHeight="1">
      <c r="A23" s="237"/>
      <c r="B23" s="251" t="s">
        <v>149</v>
      </c>
      <c r="C23" s="152"/>
      <c r="D23" s="152"/>
      <c r="E23" s="184"/>
    </row>
    <row r="24" spans="1:5" ht="15.75">
      <c r="A24" s="237"/>
      <c r="B24" s="252" t="s">
        <v>150</v>
      </c>
      <c r="C24" s="152"/>
      <c r="D24" s="152"/>
      <c r="E24" s="184"/>
    </row>
    <row r="25" spans="1:5" ht="15.75">
      <c r="A25" s="237"/>
      <c r="B25" s="252" t="s">
        <v>136</v>
      </c>
      <c r="C25" s="152"/>
      <c r="D25" s="152"/>
      <c r="E25" s="184"/>
    </row>
    <row r="26" spans="1:5" ht="15.75">
      <c r="A26" s="237"/>
      <c r="B26" s="252" t="s">
        <v>155</v>
      </c>
      <c r="C26" s="152"/>
      <c r="D26" s="152"/>
      <c r="E26" s="184"/>
    </row>
    <row r="27" spans="1:5" ht="31.5" customHeight="1">
      <c r="A27" s="237"/>
      <c r="B27" s="251" t="s">
        <v>154</v>
      </c>
      <c r="C27" s="246"/>
      <c r="D27" s="246"/>
      <c r="E27" s="376"/>
    </row>
    <row r="28" spans="1:5" ht="15.75">
      <c r="A28" s="237"/>
      <c r="B28" s="252" t="s">
        <v>137</v>
      </c>
      <c r="C28" s="246"/>
      <c r="D28" s="246"/>
      <c r="E28" s="376"/>
    </row>
    <row r="29" spans="1:5" ht="15.75">
      <c r="A29" s="237"/>
      <c r="B29" s="252" t="s">
        <v>148</v>
      </c>
      <c r="C29" s="152"/>
      <c r="D29" s="152"/>
      <c r="E29" s="184"/>
    </row>
    <row r="30" spans="1:5" ht="15.75">
      <c r="A30" s="237"/>
      <c r="B30" s="252" t="s">
        <v>151</v>
      </c>
      <c r="C30" s="152"/>
      <c r="D30" s="152"/>
      <c r="E30" s="184"/>
    </row>
    <row r="31" spans="1:5" ht="15.75">
      <c r="A31" s="237"/>
      <c r="B31" s="252" t="s">
        <v>150</v>
      </c>
      <c r="C31" s="152"/>
      <c r="D31" s="152"/>
      <c r="E31" s="184"/>
    </row>
    <row r="32" spans="1:5" ht="15.75">
      <c r="A32" s="237"/>
      <c r="B32" s="252" t="s">
        <v>152</v>
      </c>
      <c r="C32" s="152"/>
      <c r="D32" s="152"/>
      <c r="E32" s="184"/>
    </row>
    <row r="33" spans="1:5" ht="15.75">
      <c r="A33" s="245"/>
      <c r="B33" s="257" t="s">
        <v>174</v>
      </c>
      <c r="C33" s="246"/>
      <c r="D33" s="152"/>
      <c r="E33" s="184"/>
    </row>
    <row r="34" spans="1:5" ht="24.75" customHeight="1">
      <c r="A34" s="245"/>
      <c r="B34" s="276" t="s">
        <v>373</v>
      </c>
      <c r="C34" s="246"/>
      <c r="D34" s="152"/>
      <c r="E34" s="184"/>
    </row>
    <row r="35" spans="1:5" ht="17.25" customHeight="1">
      <c r="A35" s="248" t="s">
        <v>298</v>
      </c>
      <c r="B35" s="249" t="s">
        <v>168</v>
      </c>
      <c r="C35" s="236">
        <v>1800000</v>
      </c>
      <c r="D35" s="236">
        <v>1800000</v>
      </c>
      <c r="E35" s="375">
        <v>1080000</v>
      </c>
    </row>
    <row r="36" spans="1:5" ht="15.75">
      <c r="A36" s="248" t="s">
        <v>299</v>
      </c>
      <c r="B36" s="258" t="s">
        <v>520</v>
      </c>
      <c r="C36" s="236"/>
      <c r="D36" s="236">
        <v>1851450</v>
      </c>
      <c r="E36" s="375">
        <v>1066694</v>
      </c>
    </row>
    <row r="37" spans="1:5" ht="15.75">
      <c r="A37" s="248" t="s">
        <v>300</v>
      </c>
      <c r="B37" s="258" t="s">
        <v>521</v>
      </c>
      <c r="C37" s="236"/>
      <c r="D37" s="236"/>
      <c r="E37" s="375"/>
    </row>
    <row r="38" spans="1:5" ht="15.75">
      <c r="A38" s="248" t="s">
        <v>261</v>
      </c>
      <c r="B38" s="258" t="s">
        <v>604</v>
      </c>
      <c r="C38" s="236"/>
      <c r="D38" s="236">
        <v>4578862</v>
      </c>
      <c r="E38" s="375"/>
    </row>
    <row r="39" spans="1:6" s="27" customFormat="1" ht="30" customHeight="1">
      <c r="A39" s="250" t="s">
        <v>305</v>
      </c>
      <c r="B39" s="259" t="s">
        <v>156</v>
      </c>
      <c r="C39" s="212">
        <v>13244074</v>
      </c>
      <c r="D39" s="462">
        <f>SUM(D38+D36+D35+D18+D17)</f>
        <v>20565886</v>
      </c>
      <c r="E39" s="211">
        <f>SUM(E12:E38)</f>
        <v>9022411</v>
      </c>
      <c r="F39" s="121"/>
    </row>
    <row r="40" spans="1:2" ht="15.75">
      <c r="A40" s="237"/>
      <c r="B40" s="3"/>
    </row>
  </sheetData>
  <sheetProtection selectLockedCells="1" selectUnlockedCells="1"/>
  <mergeCells count="1">
    <mergeCell ref="B3:D3"/>
  </mergeCells>
  <printOptions/>
  <pageMargins left="0.6" right="0.7" top="0.35" bottom="0.3298611111111111" header="0.5118055555555555" footer="0.5118055555555555"/>
  <pageSetup horizontalDpi="300" verticalDpi="300" orientation="portrait" paperSize="9" scale="65" r:id="rId1"/>
  <colBreaks count="1" manualBreakCount="1">
    <brk id="5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T40"/>
  <sheetViews>
    <sheetView view="pageBreakPreview" zoomScaleSheetLayoutView="100" zoomScalePageLayoutView="0" workbookViewId="0" topLeftCell="A1">
      <selection activeCell="E2" sqref="E2"/>
    </sheetView>
  </sheetViews>
  <sheetFormatPr defaultColWidth="7.875" defaultRowHeight="12.75"/>
  <cols>
    <col min="1" max="2" width="6.25390625" style="59" customWidth="1"/>
    <col min="3" max="3" width="39.25390625" style="59" customWidth="1"/>
    <col min="4" max="4" width="17.25390625" style="59" customWidth="1"/>
    <col min="5" max="5" width="18.375" style="114" customWidth="1"/>
    <col min="6" max="6" width="19.125" style="59" customWidth="1"/>
    <col min="7" max="249" width="7.875" style="114" customWidth="1"/>
  </cols>
  <sheetData>
    <row r="1" ht="15.75">
      <c r="D1" s="60"/>
    </row>
    <row r="2" spans="4:5" ht="12.75" customHeight="1">
      <c r="D2" s="60"/>
      <c r="E2" s="114" t="s">
        <v>630</v>
      </c>
    </row>
    <row r="3" spans="1:6" ht="48.75" customHeight="1">
      <c r="A3" s="647" t="s">
        <v>549</v>
      </c>
      <c r="B3" s="647"/>
      <c r="C3" s="647"/>
      <c r="D3" s="647"/>
      <c r="E3" s="647"/>
      <c r="F3" s="647"/>
    </row>
    <row r="4" spans="1:4" ht="15.75" customHeight="1">
      <c r="A4" s="85"/>
      <c r="B4" s="85"/>
      <c r="D4" s="60"/>
    </row>
    <row r="5" spans="1:254" s="44" customFormat="1" ht="57.75" customHeight="1">
      <c r="A5" s="123" t="s">
        <v>2</v>
      </c>
      <c r="B5" s="123" t="s">
        <v>283</v>
      </c>
      <c r="C5" s="124" t="s">
        <v>3</v>
      </c>
      <c r="D5" s="13" t="s">
        <v>531</v>
      </c>
      <c r="E5" s="13" t="s">
        <v>608</v>
      </c>
      <c r="F5" s="426" t="s">
        <v>609</v>
      </c>
      <c r="IP5" s="45"/>
      <c r="IQ5" s="45"/>
      <c r="IR5" s="45"/>
      <c r="IS5" s="45"/>
      <c r="IT5" s="45"/>
    </row>
    <row r="6" spans="1:254" s="44" customFormat="1" ht="39.75" customHeight="1">
      <c r="A6" s="514" t="s">
        <v>7</v>
      </c>
      <c r="B6" s="515" t="s">
        <v>550</v>
      </c>
      <c r="C6" s="516" t="s">
        <v>551</v>
      </c>
      <c r="D6" s="135"/>
      <c r="E6" s="135"/>
      <c r="F6" s="518"/>
      <c r="IP6" s="45"/>
      <c r="IQ6" s="45"/>
      <c r="IR6" s="45"/>
      <c r="IS6" s="45"/>
      <c r="IT6" s="45"/>
    </row>
    <row r="7" spans="1:6" ht="29.25" customHeight="1">
      <c r="A7" s="517" t="s">
        <v>9</v>
      </c>
      <c r="B7" s="231" t="s">
        <v>384</v>
      </c>
      <c r="C7" s="127" t="s">
        <v>390</v>
      </c>
      <c r="D7" s="18">
        <v>184655597</v>
      </c>
      <c r="E7" s="126">
        <v>184655597</v>
      </c>
      <c r="F7" s="519">
        <v>243400</v>
      </c>
    </row>
    <row r="8" spans="1:6" ht="29.25" customHeight="1">
      <c r="A8" s="125" t="s">
        <v>11</v>
      </c>
      <c r="B8" s="231" t="s">
        <v>552</v>
      </c>
      <c r="C8" s="127" t="s">
        <v>553</v>
      </c>
      <c r="D8" s="18"/>
      <c r="E8" s="126"/>
      <c r="F8" s="519"/>
    </row>
    <row r="9" spans="1:6" ht="31.5" customHeight="1">
      <c r="A9" s="125" t="s">
        <v>13</v>
      </c>
      <c r="B9" s="231" t="s">
        <v>286</v>
      </c>
      <c r="C9" s="127" t="s">
        <v>282</v>
      </c>
      <c r="D9" s="18"/>
      <c r="E9" s="126"/>
      <c r="F9" s="519"/>
    </row>
    <row r="10" spans="1:6" ht="31.5" customHeight="1">
      <c r="A10" s="125" t="s">
        <v>15</v>
      </c>
      <c r="B10" s="232" t="s">
        <v>286</v>
      </c>
      <c r="C10" s="122" t="s">
        <v>183</v>
      </c>
      <c r="D10" s="18"/>
      <c r="E10" s="126"/>
      <c r="F10" s="519"/>
    </row>
    <row r="11" spans="1:6" ht="31.5" customHeight="1">
      <c r="A11" s="125" t="s">
        <v>17</v>
      </c>
      <c r="B11" s="232" t="s">
        <v>287</v>
      </c>
      <c r="C11" s="122" t="s">
        <v>284</v>
      </c>
      <c r="D11" s="18">
        <v>49857480</v>
      </c>
      <c r="E11" s="126">
        <v>49857480</v>
      </c>
      <c r="F11" s="519"/>
    </row>
    <row r="12" spans="1:254" s="48" customFormat="1" ht="31.5" customHeight="1">
      <c r="A12" s="233"/>
      <c r="B12" s="233" t="s">
        <v>288</v>
      </c>
      <c r="C12" s="234" t="s">
        <v>124</v>
      </c>
      <c r="D12" s="235">
        <v>234513077</v>
      </c>
      <c r="E12" s="235">
        <v>234513077</v>
      </c>
      <c r="F12" s="520">
        <v>243400</v>
      </c>
      <c r="IP12" s="27"/>
      <c r="IQ12" s="27"/>
      <c r="IR12" s="27"/>
      <c r="IS12" s="27"/>
      <c r="IT12" s="27"/>
    </row>
    <row r="13" spans="1:5" ht="15.75">
      <c r="A13" s="128"/>
      <c r="B13" s="128"/>
      <c r="E13" s="59"/>
    </row>
    <row r="14" ht="15.75">
      <c r="E14" s="59"/>
    </row>
    <row r="15" ht="15.75">
      <c r="E15" s="59"/>
    </row>
    <row r="16" spans="3:6" ht="31.5" customHeight="1">
      <c r="C16" s="164" t="s">
        <v>606</v>
      </c>
      <c r="D16" s="164"/>
      <c r="E16" s="164"/>
      <c r="F16" s="164"/>
    </row>
    <row r="17" ht="15.75" customHeight="1">
      <c r="E17" s="59"/>
    </row>
    <row r="18" spans="1:7" ht="49.5" customHeight="1">
      <c r="A18" s="229" t="s">
        <v>2</v>
      </c>
      <c r="B18" s="229"/>
      <c r="C18" s="230" t="s">
        <v>3</v>
      </c>
      <c r="D18" s="521" t="s">
        <v>582</v>
      </c>
      <c r="E18" s="521" t="s">
        <v>605</v>
      </c>
      <c r="F18" s="522" t="s">
        <v>607</v>
      </c>
      <c r="G18" s="165"/>
    </row>
    <row r="19" spans="1:6" ht="39.75" customHeight="1">
      <c r="A19" s="203" t="s">
        <v>7</v>
      </c>
      <c r="B19" s="152" t="s">
        <v>289</v>
      </c>
      <c r="C19" s="152" t="s">
        <v>348</v>
      </c>
      <c r="D19" s="152"/>
      <c r="E19" s="152"/>
      <c r="F19" s="152"/>
    </row>
    <row r="20" spans="1:6" ht="39.75" customHeight="1">
      <c r="A20" s="203" t="s">
        <v>9</v>
      </c>
      <c r="B20" s="152" t="s">
        <v>289</v>
      </c>
      <c r="C20" s="152" t="s">
        <v>389</v>
      </c>
      <c r="D20" s="294">
        <v>4724400</v>
      </c>
      <c r="E20" s="294">
        <v>8329805</v>
      </c>
      <c r="F20" s="294">
        <v>700100</v>
      </c>
    </row>
    <row r="21" spans="1:6" ht="39.75" customHeight="1">
      <c r="A21" s="203" t="s">
        <v>11</v>
      </c>
      <c r="B21" s="152" t="s">
        <v>290</v>
      </c>
      <c r="C21" s="152" t="s">
        <v>434</v>
      </c>
      <c r="D21" s="294"/>
      <c r="E21" s="294"/>
      <c r="F21" s="294"/>
    </row>
    <row r="22" spans="1:6" ht="39.75" customHeight="1">
      <c r="A22" s="203" t="s">
        <v>13</v>
      </c>
      <c r="B22" s="152" t="s">
        <v>292</v>
      </c>
      <c r="C22" s="152" t="s">
        <v>293</v>
      </c>
      <c r="D22" s="294"/>
      <c r="E22" s="294"/>
      <c r="F22" s="294"/>
    </row>
    <row r="23" spans="1:6" ht="39.75" customHeight="1">
      <c r="A23" s="203" t="s">
        <v>15</v>
      </c>
      <c r="B23" s="152" t="s">
        <v>291</v>
      </c>
      <c r="C23" s="152" t="s">
        <v>285</v>
      </c>
      <c r="D23" s="294">
        <v>1275600</v>
      </c>
      <c r="E23" s="294">
        <v>2249057</v>
      </c>
      <c r="F23" s="294">
        <v>189027</v>
      </c>
    </row>
    <row r="24" spans="1:6" ht="39.75" customHeight="1">
      <c r="A24" s="236"/>
      <c r="B24" s="236" t="s">
        <v>294</v>
      </c>
      <c r="C24" s="236" t="s">
        <v>161</v>
      </c>
      <c r="D24" s="456">
        <v>6000000</v>
      </c>
      <c r="E24" s="456">
        <f>SUM(E20:E23)</f>
        <v>10578862</v>
      </c>
      <c r="F24" s="456">
        <v>889127</v>
      </c>
    </row>
    <row r="25" ht="15.75">
      <c r="E25" s="59"/>
    </row>
    <row r="26" ht="15.75">
      <c r="E26" s="59"/>
    </row>
    <row r="27" ht="15.75">
      <c r="E27" s="59"/>
    </row>
    <row r="28" ht="15.75">
      <c r="E28" s="59"/>
    </row>
    <row r="29" ht="15.75">
      <c r="E29" s="59"/>
    </row>
    <row r="30" ht="16.5" customHeight="1">
      <c r="E30" s="59"/>
    </row>
    <row r="31" ht="15.75">
      <c r="E31" s="59"/>
    </row>
    <row r="32" ht="15.75">
      <c r="E32" s="59"/>
    </row>
    <row r="33" ht="15.75">
      <c r="E33" s="59"/>
    </row>
    <row r="34" ht="15.75">
      <c r="E34" s="59"/>
    </row>
    <row r="35" ht="15.75">
      <c r="E35" s="59"/>
    </row>
    <row r="36" ht="15.75">
      <c r="E36" s="59"/>
    </row>
    <row r="37" ht="15.75">
      <c r="E37" s="59"/>
    </row>
    <row r="38" ht="15.75">
      <c r="E38" s="59"/>
    </row>
    <row r="39" ht="15.75">
      <c r="E39" s="59"/>
    </row>
    <row r="40" ht="15.75">
      <c r="E40" s="59"/>
    </row>
  </sheetData>
  <sheetProtection selectLockedCells="1" selectUnlockedCells="1"/>
  <mergeCells count="1">
    <mergeCell ref="A3:F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2018-09-06T10:26:50Z</cp:lastPrinted>
  <dcterms:created xsi:type="dcterms:W3CDTF">2002-11-18T12:26:49Z</dcterms:created>
  <dcterms:modified xsi:type="dcterms:W3CDTF">2018-10-02T12:38:30Z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