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8" windowWidth="19440" windowHeight="8328" activeTab="3"/>
  </bookViews>
  <sheets>
    <sheet name="címlap" sheetId="7" r:id="rId1"/>
    <sheet name="1.sz.mell." sheetId="8" r:id="rId2"/>
    <sheet name="1.1 sz mell konyha" sheetId="16" r:id="rId3"/>
    <sheet name="2.1.sz, mell" sheetId="6" r:id="rId4"/>
    <sheet name="3.sz.mell." sheetId="9" r:id="rId5"/>
    <sheet name="4.sz.mell." sheetId="10" r:id="rId6"/>
    <sheet name="5. sz melléklet" sheetId="11" r:id="rId7"/>
    <sheet name="1.sz.tájékozt" sheetId="12" r:id="rId8"/>
    <sheet name="2.sz.tájék." sheetId="14" r:id="rId9"/>
    <sheet name="Munka1" sheetId="15" r:id="rId10"/>
  </sheets>
  <definedNames>
    <definedName name="_xlnm.Print_Area" localSheetId="1">'1.sz.mell.'!$A$1:$C$88</definedName>
    <definedName name="_xlnm.Print_Area" localSheetId="8">'2.sz.tájék.'!$A$1:$B$16</definedName>
    <definedName name="_xlnm.Print_Area" localSheetId="5">'4.sz.mell.'!$A$1:$C$149</definedName>
    <definedName name="Z_3BE7294F_F9E5_4099_BC4E_2A12782C4657_.wvu.PrintArea" localSheetId="1" hidden="1">'1.sz.mell.'!$A$1:$C$88</definedName>
    <definedName name="Z_3BE7294F_F9E5_4099_BC4E_2A12782C4657_.wvu.Rows" localSheetId="1" hidden="1">'1.sz.mell.'!$A$47:$IR$47</definedName>
    <definedName name="Z_A0F24E3D_906B_4242_912A_38933FBCBF93_.wvu.PrintArea" localSheetId="1" hidden="1">'1.sz.mell.'!$A$1:$C$88</definedName>
    <definedName name="Z_A0F24E3D_906B_4242_912A_38933FBCBF93_.wvu.Rows" localSheetId="1" hidden="1">'1.sz.mell.'!$A$47:$IR$47</definedName>
  </definedNames>
  <calcPr calcId="145621"/>
</workbook>
</file>

<file path=xl/calcChain.xml><?xml version="1.0" encoding="utf-8"?>
<calcChain xmlns="http://schemas.openxmlformats.org/spreadsheetml/2006/main">
  <c r="B17" i="14" l="1"/>
  <c r="D30" i="11"/>
  <c r="C30" i="11"/>
  <c r="O6" i="12"/>
  <c r="C72" i="16" l="1"/>
  <c r="C68" i="16"/>
  <c r="C52" i="16"/>
  <c r="C40" i="16"/>
  <c r="C38" i="16"/>
  <c r="C45" i="16" s="1"/>
  <c r="C88" i="16" s="1"/>
  <c r="C32" i="16"/>
  <c r="C29" i="16"/>
  <c r="C20" i="16"/>
  <c r="C14" i="16"/>
  <c r="C9" i="16"/>
  <c r="C5" i="16"/>
  <c r="C35" i="16" l="1"/>
  <c r="C75" i="16"/>
  <c r="C83" i="16" s="1"/>
  <c r="C46" i="16"/>
  <c r="C68" i="8"/>
  <c r="C87" i="16" l="1"/>
  <c r="C52" i="8"/>
  <c r="C9" i="10"/>
  <c r="C14" i="8"/>
  <c r="C9" i="8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O24" i="12"/>
  <c r="O23" i="12"/>
  <c r="O22" i="12"/>
  <c r="O21" i="12"/>
  <c r="O20" i="12"/>
  <c r="O19" i="12"/>
  <c r="O18" i="12"/>
  <c r="O17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4" i="12"/>
  <c r="O13" i="12"/>
  <c r="O12" i="12"/>
  <c r="O11" i="12"/>
  <c r="O10" i="12"/>
  <c r="O9" i="12"/>
  <c r="O8" i="12"/>
  <c r="O7" i="12"/>
  <c r="C140" i="10"/>
  <c r="C135" i="10"/>
  <c r="C130" i="10"/>
  <c r="C126" i="10"/>
  <c r="C122" i="10"/>
  <c r="C108" i="10"/>
  <c r="C92" i="10"/>
  <c r="C81" i="10"/>
  <c r="C77" i="10"/>
  <c r="C74" i="10"/>
  <c r="C69" i="10"/>
  <c r="C65" i="10"/>
  <c r="C59" i="10"/>
  <c r="C54" i="10"/>
  <c r="C48" i="10"/>
  <c r="C37" i="10"/>
  <c r="C30" i="10"/>
  <c r="C23" i="10"/>
  <c r="C16" i="10"/>
  <c r="C11" i="9"/>
  <c r="E25" i="6"/>
  <c r="C22" i="6"/>
  <c r="C17" i="6"/>
  <c r="E16" i="6"/>
  <c r="C16" i="6"/>
  <c r="C72" i="8"/>
  <c r="C40" i="8"/>
  <c r="C38" i="8"/>
  <c r="C32" i="8"/>
  <c r="C29" i="8"/>
  <c r="C20" i="8"/>
  <c r="C5" i="8"/>
  <c r="C125" i="10" l="1"/>
  <c r="C87" i="10"/>
  <c r="C145" i="10"/>
  <c r="C146" i="10" s="1"/>
  <c r="C25" i="6"/>
  <c r="C26" i="6" s="1"/>
  <c r="J27" i="12"/>
  <c r="D27" i="12"/>
  <c r="N27" i="12"/>
  <c r="L27" i="12"/>
  <c r="H27" i="12"/>
  <c r="F27" i="12"/>
  <c r="M27" i="12"/>
  <c r="K27" i="12"/>
  <c r="I27" i="12"/>
  <c r="G27" i="12"/>
  <c r="E27" i="12"/>
  <c r="O26" i="12"/>
  <c r="O15" i="12"/>
  <c r="C64" i="10"/>
  <c r="C88" i="10" s="1"/>
  <c r="C75" i="8"/>
  <c r="C83" i="8" s="1"/>
  <c r="C35" i="8"/>
  <c r="C45" i="8"/>
  <c r="E26" i="6"/>
  <c r="E28" i="6" s="1"/>
  <c r="C27" i="12"/>
  <c r="C28" i="6"/>
  <c r="E27" i="6"/>
  <c r="C27" i="6"/>
  <c r="C87" i="8" l="1"/>
  <c r="O27" i="12"/>
  <c r="C46" i="8"/>
  <c r="C88" i="8"/>
</calcChain>
</file>

<file path=xl/sharedStrings.xml><?xml version="1.0" encoding="utf-8"?>
<sst xmlns="http://schemas.openxmlformats.org/spreadsheetml/2006/main" count="843" uniqueCount="413">
  <si>
    <t>Egyéb működési célú kiadások</t>
  </si>
  <si>
    <t>Készletértékesítés ellenértéke</t>
  </si>
  <si>
    <t>Szolgáltatások ellenértéke</t>
  </si>
  <si>
    <t>Tulajdonosi bevételek</t>
  </si>
  <si>
    <t>Működési célú bevételek és kiadások mérlege</t>
  </si>
  <si>
    <t>3.sz.</t>
  </si>
  <si>
    <t>Önkormányzat összes bevétel, kiadás</t>
  </si>
  <si>
    <t>2.sz.tájék.</t>
  </si>
  <si>
    <t>Előirányzat felhasználási terv</t>
  </si>
  <si>
    <t>B E V É T E L E K</t>
  </si>
  <si>
    <t xml:space="preserve"> forintban</t>
  </si>
  <si>
    <t>Sor-
szám</t>
  </si>
  <si>
    <t>Bevételi jogcím</t>
  </si>
  <si>
    <t>2016.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</si>
  <si>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</si>
  <si>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</si>
  <si>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</si>
  <si>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</si>
  <si>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</si>
  <si>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</si>
  <si>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</si>
  <si>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</si>
  <si>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</si>
  <si>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</si>
  <si>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</si>
  <si>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</si>
  <si>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</si>
  <si>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</si>
  <si>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</si>
  <si>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</si>
  <si>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</si>
  <si>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</si>
  <si>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</si>
  <si>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</si>
  <si>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</si>
  <si>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</si>
  <si>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</si>
  <si>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</si>
  <si>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</si>
  <si>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</si>
  <si>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</si>
  <si>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</si>
  <si>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</si>
  <si>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</si>
  <si>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</si>
  <si>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</si>
  <si>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</si>
  <si>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</si>
  <si>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</si>
  <si>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</si>
  <si>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</si>
  <si>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</si>
  <si>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</si>
  <si>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</si>
  <si>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</si>
  <si>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</si>
  <si>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</si>
  <si>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</si>
  <si>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</si>
  <si>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</si>
  <si>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</si>
  <si>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</si>
  <si>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</si>
  <si>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</si>
  <si>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</si>
  <si>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</si>
  <si>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</si>
  <si>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</si>
  <si>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</si>
  <si>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</si>
  <si>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</si>
  <si>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</si>
  <si>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</si>
  <si>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</si>
  <si>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</si>
  <si>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</si>
  <si>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</si>
  <si>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</si>
  <si>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</si>
  <si>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</si>
  <si>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</si>
  <si>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</si>
  <si>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</si>
  <si>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</si>
  <si>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</si>
  <si>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</si>
  <si>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</si>
  <si>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</si>
  <si>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</si>
  <si>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</si>
  <si>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</si>
  <si>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</si>
  <si>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</si>
  <si>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</si>
  <si>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</si>
  <si>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</si>
  <si>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</si>
  <si>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</si>
  <si>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</si>
  <si>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</si>
  <si>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</si>
  <si>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</si>
  <si>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</si>
  <si>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</si>
  <si>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</si>
  <si>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</si>
  <si>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</si>
  <si>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</si>
  <si>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</si>
  <si>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</si>
  <si>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</si>
  <si>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</si>
  <si>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</si>
  <si>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</si>
  <si>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</si>
  <si>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</si>
  <si>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</si>
  <si>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</si>
  <si>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</si>
  <si>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</si>
  <si>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</si>
  <si>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</si>
  <si>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</si>
  <si>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</si>
  <si>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</si>
  <si>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</si>
  <si>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</si>
  <si>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</si>
  <si>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</si>
  <si>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</si>
  <si>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</si>
  <si>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</si>
  <si>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</si>
  <si>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</si>
  <si>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</si>
  <si>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</si>
  <si>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</si>
  <si>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</si>
  <si>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</si>
  <si>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</si>
  <si>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</si>
  <si>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</si>
  <si>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</si>
  <si>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</si>
  <si>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</si>
  <si>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</si>
  <si>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</si>
  <si>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</si>
  <si>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</si>
  <si>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</si>
  <si>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</si>
  <si>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</si>
  <si>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</si>
  <si>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</si>
  <si>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</si>
  <si>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</si>
  <si>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</si>
  <si>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</si>
  <si>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</si>
  <si>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</si>
  <si>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</si>
  <si>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</si>
  <si>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</si>
  <si>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</si>
  <si>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</si>
  <si>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</si>
  <si>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</si>
  <si>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</si>
  <si>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</si>
  <si>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</si>
  <si>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</si>
  <si>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</si>
  <si>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</si>
  <si>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</si>
  <si>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</si>
  <si>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</si>
  <si>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</si>
  <si>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</si>
  <si>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</si>
  <si>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</si>
  <si>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</si>
  <si>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</si>
  <si>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</si>
  <si>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</si>
  <si>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</si>
  <si>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</si>
  <si>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</si>
  <si>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</si>
  <si>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</si>
  <si>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</si>
  <si>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</si>
  <si>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</si>
  <si>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</si>
  <si>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</si>
  <si>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</si>
  <si>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</si>
  <si>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</si>
  <si>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</si>
  <si>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</si>
  <si>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</si>
  <si>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</si>
  <si>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</si>
  <si>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</si>
  <si>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</si>
  <si>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</si>
  <si>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</si>
  <si>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</si>
  <si>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</si>
  <si>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</si>
  <si>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</si>
  <si>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</si>
  <si>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</si>
  <si>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</si>
  <si>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</si>
  <si>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</si>
  <si>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</si>
  <si>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</si>
  <si>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</si>
  <si>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</si>
  <si>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</si>
  <si>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</si>
  <si>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</si>
  <si>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</si>
  <si>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</si>
  <si>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</si>
  <si>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</si>
  <si>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</si>
  <si>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</si>
  <si>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</si>
  <si>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</si>
  <si>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</si>
  <si>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</si>
  <si>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</si>
  <si>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</si>
  <si>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</si>
  <si>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</si>
  <si>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</si>
  <si>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</si>
  <si>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</si>
  <si>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</si>
  <si>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</si>
  <si>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</si>
  <si>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</si>
  <si>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</si>
  <si>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</si>
  <si>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</si>
  <si>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</si>
  <si>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</si>
  <si>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</si>
  <si>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</si>
  <si>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</si>
  <si>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</si>
  <si>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</si>
  <si>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</si>
  <si>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</si>
  <si>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</si>
  <si>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</si>
  <si>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</si>
  <si>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</si>
  <si>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</si>
  <si>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</si>
  <si>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</si>
  <si>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</si>
  <si>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</si>
  <si>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</si>
  <si>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</si>
  <si>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</si>
  <si>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</si>
  <si>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</si>
  <si>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</si>
  <si>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</si>
  <si>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</si>
  <si>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</si>
  <si>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</si>
  <si>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</si>
  <si>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</si>
  <si>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</si>
  <si>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</si>
  <si>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</si>
  <si>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</si>
  <si>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</si>
  <si>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</si>
  <si>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</si>
  <si>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</si>
  <si>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</si>
  <si>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</si>
  <si>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</si>
  <si>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</si>
  <si>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</si>
  <si>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</si>
  <si>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</si>
  <si>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</si>
  <si>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</si>
  <si>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</si>
  <si>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</si>
  <si>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</si>
  <si>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</si>
  <si>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</si>
  <si>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</si>
  <si>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</si>
  <si>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</si>
  <si>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</si>
  <si>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</si>
  <si>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</si>
  <si>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</si>
  <si>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</si>
  <si>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</si>
  <si>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</si>
  <si>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</si>
  <si>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</si>
  <si>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</si>
  <si>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</si>
  <si>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</si>
  <si>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</si>
  <si>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</si>
  <si>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</si>
  <si>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</si>
  <si>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</si>
  <si>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</si>
  <si>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</si>
  <si>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</si>
  <si>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</si>
  <si>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</si>
  <si>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</si>
  <si>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</si>
  <si>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</si>
  <si>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</si>
  <si>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</si>
  <si>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</si>
  <si>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</si>
  <si>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</si>
  <si>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</si>
  <si>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</si>
  <si>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</si>
  <si>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</si>
  <si>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</si>
  <si>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</si>
  <si>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</si>
  <si>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</si>
  <si>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</si>
  <si>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</si>
  <si>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</si>
  <si>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</si>
  <si>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</si>
  <si>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</si>
  <si>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</si>
  <si>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</si>
  <si>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</si>
  <si>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</si>
  <si>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</si>
  <si>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</si>
  <si>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</si>
  <si>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adatok forintban</t>
  </si>
  <si>
    <t>Jogcím</t>
  </si>
  <si>
    <t>Feladat megnev.</t>
  </si>
  <si>
    <t>Munkaadókat terhelő jár. és szociális hozzájárulási adó</t>
  </si>
  <si>
    <t>A 2018. évi általános működés és ágazati feladatok támogatásának alakulása jogcímenként</t>
  </si>
  <si>
    <t>2018. évi támogatás</t>
  </si>
  <si>
    <t>Mucsi KÖZSÉG ÖNKORMÁNYZATA 2018. ÉVI KÖLTSÉGVETÉSE</t>
  </si>
  <si>
    <t>Mucsi Község Önkormányzat 2018. ÉVI KÖLTSÉGVETÉSÉNEK ÖSSZEVONT MÉRLEGE</t>
  </si>
  <si>
    <t>Mucsi Község  Önkormányzat saját bevételeinek részletezése az adósságot keletkeztető ügyletből származó tárgyévi fizetési kötelezettség megállapításához</t>
  </si>
  <si>
    <t>Értékesítési és forgalmi adó</t>
  </si>
  <si>
    <t>kamat</t>
  </si>
  <si>
    <t>ingatlan értékestés</t>
  </si>
  <si>
    <t>Felújítás</t>
  </si>
  <si>
    <t>1. sz. táblázat                                                           Mucsi Község Önkormányzat</t>
  </si>
  <si>
    <t>1. sz. táblázat                                                           Mucsi Község Konyhja</t>
  </si>
  <si>
    <t>ellátádi díjak</t>
  </si>
  <si>
    <t>1.sz.</t>
  </si>
  <si>
    <t xml:space="preserve">1.1 . Sz </t>
  </si>
  <si>
    <t>Mucsi Község konyhája bevétel kiadás mérlege</t>
  </si>
  <si>
    <t>2.sz.</t>
  </si>
  <si>
    <t>4.sz.</t>
  </si>
  <si>
    <t>Működési célú  támogatások, államháztartáson belülről</t>
  </si>
  <si>
    <t>Kötelező feladatok bevételei, kiadása</t>
  </si>
  <si>
    <t>4.sz. melléklet</t>
  </si>
  <si>
    <t>ELŐIRÁNYZAT FELHASZNÁLÁSI TERV 2018</t>
  </si>
  <si>
    <t>Az önkormányzat által adott közvetett támogatások
(kedvezmények)</t>
  </si>
  <si>
    <t xml:space="preserve">  forintban !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</si>
  <si>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</si>
  <si>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</si>
  <si>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</si>
  <si>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</si>
  <si>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</si>
  <si>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</si>
  <si>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</si>
  <si>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</si>
  <si>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</si>
  <si>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</si>
  <si>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</si>
  <si>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</si>
  <si>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</si>
  <si>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</si>
  <si>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</si>
  <si>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</si>
  <si>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 ( rezsi elengedés)</t>
  </si>
  <si>
    <t>Egyéb kölcsön elengedése</t>
  </si>
  <si>
    <t>26.</t>
  </si>
  <si>
    <t>27.</t>
  </si>
  <si>
    <t xml:space="preserve">5.sz </t>
  </si>
  <si>
    <t>1.sz.tájék.</t>
  </si>
  <si>
    <t xml:space="preserve">2018. évi működési és ágazati feladatok támogatásának alakulása </t>
  </si>
  <si>
    <t>Önkormányzati Hivatal működésének támogatása</t>
  </si>
  <si>
    <t>Települési önk szociális feladatainka támogatása</t>
  </si>
  <si>
    <t>Hozzájárulás a pénzbeli szociális ellátásokhoz</t>
  </si>
  <si>
    <t>Szociális és gyermekjóléti alapszolgáltatások általános feladatai</t>
  </si>
  <si>
    <t>intézményi kiívűli gyermekétkeztetés</t>
  </si>
  <si>
    <t>Gyermekétkeztetés dolgozók bértámogatsáa</t>
  </si>
  <si>
    <t>Gyermekétkeztetés üzemeltetési támogatása</t>
  </si>
  <si>
    <t>Települési önkormányzatok nyilvános könyvtári és közművelődési feladatainak támogatása</t>
  </si>
  <si>
    <t>5.sz. melléklet a 1/2018 (III.26) önk. Rendelethez</t>
  </si>
  <si>
    <t>2.sz. melléklet</t>
  </si>
  <si>
    <t xml:space="preserve">2. szám. tájékoztató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</si>
</sst>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3" fontId="3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4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4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4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5" applyNumberFormat="1" applyFont="1" applyFill="1" applyBorder="1" applyAlignment="1" applyProtection="1">
      <alignment horizontal="right" vertical="center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4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4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4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4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4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4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4" fontId="14" fillId="0" borderId="8" xfId="2" applyNumberFormat="1" applyFont="1" applyBorder="1" applyAlignment="1" applyProtection="1">
      <alignment horizontal="right" vertical="center" wrapText="1" indent="1"/>
    </xf>
    <xf numFmtId="164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Border="1" applyProtection="1"/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4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25" fillId="0" borderId="0" xfId="2" applyFont="1" applyFill="1" applyBorder="1" applyAlignment="1" applyProtection="1"/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5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6" fillId="0" borderId="1" xfId="2" applyFont="1" applyBorder="1" applyAlignment="1">
      <alignment horizontal="justify" wrapText="1"/>
    </xf>
    <xf numFmtId="165" fontId="16" fillId="0" borderId="27" xfId="7" applyNumberFormat="1" applyFont="1" applyFill="1" applyBorder="1" applyProtection="1">
      <protection locked="0"/>
    </xf>
    <xf numFmtId="0" fontId="26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5" fontId="16" fillId="0" borderId="28" xfId="7" applyNumberFormat="1" applyFont="1" applyFill="1" applyBorder="1" applyProtection="1">
      <protection locked="0"/>
    </xf>
    <xf numFmtId="0" fontId="26" fillId="0" borderId="25" xfId="2" applyFont="1" applyBorder="1" applyAlignment="1">
      <alignment wrapText="1"/>
    </xf>
    <xf numFmtId="165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164" fontId="11" fillId="2" borderId="15" xfId="5" applyNumberFormat="1" applyFont="1" applyFill="1" applyBorder="1" applyAlignment="1" applyProtection="1">
      <alignment horizontal="right" vertical="center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164" fontId="11" fillId="2" borderId="17" xfId="5" applyNumberFormat="1" applyFont="1" applyFill="1" applyBorder="1" applyAlignment="1" applyProtection="1">
      <alignment horizontal="righ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/>
    </xf>
    <xf numFmtId="0" fontId="27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4" fontId="11" fillId="0" borderId="29" xfId="6" applyNumberFormat="1" applyFont="1" applyFill="1" applyBorder="1" applyAlignment="1" applyProtection="1">
      <alignment vertical="center"/>
      <protection locked="0"/>
    </xf>
    <xf numFmtId="164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4" fontId="7" fillId="0" borderId="7" xfId="6" applyNumberFormat="1" applyFont="1" applyFill="1" applyBorder="1" applyAlignment="1" applyProtection="1">
      <alignment vertical="center"/>
    </xf>
    <xf numFmtId="164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4" fontId="7" fillId="0" borderId="7" xfId="6" applyNumberFormat="1" applyFont="1" applyFill="1" applyBorder="1" applyProtection="1"/>
    <xf numFmtId="164" fontId="7" fillId="0" borderId="8" xfId="6" applyNumberFormat="1" applyFont="1" applyFill="1" applyBorder="1" applyProtection="1"/>
    <xf numFmtId="0" fontId="30" fillId="0" borderId="0" xfId="2" applyFont="1" applyFill="1" applyBorder="1" applyAlignment="1" applyProtection="1">
      <alignment vertical="center"/>
    </xf>
    <xf numFmtId="0" fontId="30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31" fillId="0" borderId="0" xfId="0" applyFont="1"/>
    <xf numFmtId="164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4" fontId="1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2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4" fontId="32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 applyProtection="1">
      <alignment horizontal="left" vertical="center" wrapText="1" indent="1"/>
    </xf>
    <xf numFmtId="164" fontId="1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Fill="1" applyBorder="1" applyAlignment="1" applyProtection="1">
      <alignment horizontal="left" vertical="center" wrapText="1" indent="8"/>
    </xf>
    <xf numFmtId="0" fontId="0" fillId="0" borderId="1" xfId="0" applyFill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4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5" applyFont="1" applyFill="1" applyProtection="1"/>
    <xf numFmtId="0" fontId="13" fillId="0" borderId="51" xfId="0" applyFont="1" applyFill="1" applyBorder="1" applyAlignment="1" applyProtection="1">
      <alignment horizontal="left" vertical="center" wrapText="1"/>
      <protection locked="0"/>
    </xf>
    <xf numFmtId="164" fontId="13" fillId="3" borderId="52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53" xfId="0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2" applyAlignment="1">
      <alignment vertical="top"/>
    </xf>
    <xf numFmtId="0" fontId="33" fillId="0" borderId="0" xfId="0" applyFont="1" applyAlignment="1">
      <alignment horizontal="left" wrapText="1"/>
    </xf>
    <xf numFmtId="164" fontId="8" fillId="0" borderId="5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17" fillId="0" borderId="0" xfId="5" applyNumberFormat="1" applyFont="1" applyFill="1" applyBorder="1" applyAlignment="1" applyProtection="1">
      <alignment horizontal="center" vertical="center"/>
    </xf>
    <xf numFmtId="164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4" fontId="22" fillId="0" borderId="0" xfId="5" applyNumberFormat="1" applyFont="1" applyFill="1" applyBorder="1" applyAlignment="1" applyProtection="1">
      <alignment horizontal="center" vertical="center" wrapText="1"/>
    </xf>
    <xf numFmtId="0" fontId="27" fillId="0" borderId="6" xfId="5" applyFont="1" applyFill="1" applyBorder="1" applyAlignment="1" applyProtection="1">
      <alignment horizontal="left"/>
    </xf>
    <xf numFmtId="0" fontId="27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30" fillId="0" borderId="0" xfId="0" applyFont="1" applyAlignment="1">
      <alignment horizontal="center" wrapText="1"/>
    </xf>
    <xf numFmtId="0" fontId="16" fillId="0" borderId="39" xfId="0" applyFont="1" applyFill="1" applyBorder="1" applyAlignment="1">
      <alignment horizontal="justify" vertical="center" wrapText="1"/>
    </xf>
    <xf numFmtId="0" fontId="29" fillId="0" borderId="48" xfId="6" applyFont="1" applyFill="1" applyBorder="1" applyAlignment="1" applyProtection="1">
      <alignment horizontal="left" vertical="center" indent="1"/>
    </xf>
    <xf numFmtId="0" fontId="29" fillId="0" borderId="46" xfId="6" applyFont="1" applyFill="1" applyBorder="1" applyAlignment="1" applyProtection="1">
      <alignment horizontal="left" vertical="center" indent="1"/>
    </xf>
    <xf numFmtId="0" fontId="29" fillId="0" borderId="37" xfId="6" applyFont="1" applyFill="1" applyBorder="1" applyAlignment="1" applyProtection="1">
      <alignment horizontal="left" vertical="center" indent="1"/>
    </xf>
    <xf numFmtId="0" fontId="0" fillId="0" borderId="0" xfId="0" applyAlignment="1"/>
    <xf numFmtId="0" fontId="2" fillId="0" borderId="0" xfId="0" applyFont="1" applyAlignment="1">
      <alignment horizontal="center" vertical="center"/>
    </xf>
  </cellXfs>
  <cellStyles count="8">
    <cellStyle name="Ezres 2" xfId="7"/>
    <cellStyle name="Hiperhivatkozás" xfId="3"/>
    <cellStyle name="Már látott hiperhivatkozás" xfId="4"/>
    <cellStyle name="Normál" xfId="0" builtinId="0"/>
    <cellStyle name="Normál 2" xfId="1"/>
    <cellStyle name="Normál 3" xfId="2"/>
    <cellStyle name="Normál_KVRENMUNKA" xfId="5"/>
    <cellStyle name="Normál_SEGEDLETEK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22" sqref="B22"/>
    </sheetView>
  </sheetViews>
  <sheetFormatPr defaultRowHeight="13.2" x14ac:dyDescent="0.25"/>
  <cols>
    <col min="1" max="1" width="8.109375" style="1" customWidth="1"/>
    <col min="2" max="2" width="72.44140625" style="1" customWidth="1"/>
    <col min="3" max="256" width="9.109375" style="1"/>
    <col min="257" max="257" width="8.109375" style="1" customWidth="1"/>
    <col min="258" max="258" width="72.44140625" style="1" customWidth="1"/>
    <col min="259" max="512" width="9.109375" style="1"/>
    <col min="513" max="513" width="8.109375" style="1" customWidth="1"/>
    <col min="514" max="514" width="72.44140625" style="1" customWidth="1"/>
    <col min="515" max="768" width="9.109375" style="1"/>
    <col min="769" max="769" width="8.109375" style="1" customWidth="1"/>
    <col min="770" max="770" width="72.44140625" style="1" customWidth="1"/>
    <col min="771" max="1024" width="9.109375" style="1"/>
    <col min="1025" max="1025" width="8.109375" style="1" customWidth="1"/>
    <col min="1026" max="1026" width="72.44140625" style="1" customWidth="1"/>
    <col min="1027" max="1280" width="9.109375" style="1"/>
    <col min="1281" max="1281" width="8.109375" style="1" customWidth="1"/>
    <col min="1282" max="1282" width="72.44140625" style="1" customWidth="1"/>
    <col min="1283" max="1536" width="9.109375" style="1"/>
    <col min="1537" max="1537" width="8.109375" style="1" customWidth="1"/>
    <col min="1538" max="1538" width="72.44140625" style="1" customWidth="1"/>
    <col min="1539" max="1792" width="9.109375" style="1"/>
    <col min="1793" max="1793" width="8.109375" style="1" customWidth="1"/>
    <col min="1794" max="1794" width="72.44140625" style="1" customWidth="1"/>
    <col min="1795" max="2048" width="9.109375" style="1"/>
    <col min="2049" max="2049" width="8.109375" style="1" customWidth="1"/>
    <col min="2050" max="2050" width="72.44140625" style="1" customWidth="1"/>
    <col min="2051" max="2304" width="9.109375" style="1"/>
    <col min="2305" max="2305" width="8.109375" style="1" customWidth="1"/>
    <col min="2306" max="2306" width="72.44140625" style="1" customWidth="1"/>
    <col min="2307" max="2560" width="9.109375" style="1"/>
    <col min="2561" max="2561" width="8.109375" style="1" customWidth="1"/>
    <col min="2562" max="2562" width="72.44140625" style="1" customWidth="1"/>
    <col min="2563" max="2816" width="9.109375" style="1"/>
    <col min="2817" max="2817" width="8.109375" style="1" customWidth="1"/>
    <col min="2818" max="2818" width="72.44140625" style="1" customWidth="1"/>
    <col min="2819" max="3072" width="9.109375" style="1"/>
    <col min="3073" max="3073" width="8.109375" style="1" customWidth="1"/>
    <col min="3074" max="3074" width="72.44140625" style="1" customWidth="1"/>
    <col min="3075" max="3328" width="9.109375" style="1"/>
    <col min="3329" max="3329" width="8.109375" style="1" customWidth="1"/>
    <col min="3330" max="3330" width="72.44140625" style="1" customWidth="1"/>
    <col min="3331" max="3584" width="9.109375" style="1"/>
    <col min="3585" max="3585" width="8.109375" style="1" customWidth="1"/>
    <col min="3586" max="3586" width="72.44140625" style="1" customWidth="1"/>
    <col min="3587" max="3840" width="9.109375" style="1"/>
    <col min="3841" max="3841" width="8.109375" style="1" customWidth="1"/>
    <col min="3842" max="3842" width="72.44140625" style="1" customWidth="1"/>
    <col min="3843" max="4096" width="9.109375" style="1"/>
    <col min="4097" max="4097" width="8.109375" style="1" customWidth="1"/>
    <col min="4098" max="4098" width="72.44140625" style="1" customWidth="1"/>
    <col min="4099" max="4352" width="9.109375" style="1"/>
    <col min="4353" max="4353" width="8.109375" style="1" customWidth="1"/>
    <col min="4354" max="4354" width="72.44140625" style="1" customWidth="1"/>
    <col min="4355" max="4608" width="9.109375" style="1"/>
    <col min="4609" max="4609" width="8.109375" style="1" customWidth="1"/>
    <col min="4610" max="4610" width="72.44140625" style="1" customWidth="1"/>
    <col min="4611" max="4864" width="9.109375" style="1"/>
    <col min="4865" max="4865" width="8.109375" style="1" customWidth="1"/>
    <col min="4866" max="4866" width="72.44140625" style="1" customWidth="1"/>
    <col min="4867" max="5120" width="9.109375" style="1"/>
    <col min="5121" max="5121" width="8.109375" style="1" customWidth="1"/>
    <col min="5122" max="5122" width="72.44140625" style="1" customWidth="1"/>
    <col min="5123" max="5376" width="9.109375" style="1"/>
    <col min="5377" max="5377" width="8.109375" style="1" customWidth="1"/>
    <col min="5378" max="5378" width="72.44140625" style="1" customWidth="1"/>
    <col min="5379" max="5632" width="9.109375" style="1"/>
    <col min="5633" max="5633" width="8.109375" style="1" customWidth="1"/>
    <col min="5634" max="5634" width="72.44140625" style="1" customWidth="1"/>
    <col min="5635" max="5888" width="9.109375" style="1"/>
    <col min="5889" max="5889" width="8.109375" style="1" customWidth="1"/>
    <col min="5890" max="5890" width="72.44140625" style="1" customWidth="1"/>
    <col min="5891" max="6144" width="9.109375" style="1"/>
    <col min="6145" max="6145" width="8.109375" style="1" customWidth="1"/>
    <col min="6146" max="6146" width="72.44140625" style="1" customWidth="1"/>
    <col min="6147" max="6400" width="9.109375" style="1"/>
    <col min="6401" max="6401" width="8.109375" style="1" customWidth="1"/>
    <col min="6402" max="6402" width="72.44140625" style="1" customWidth="1"/>
    <col min="6403" max="6656" width="9.109375" style="1"/>
    <col min="6657" max="6657" width="8.109375" style="1" customWidth="1"/>
    <col min="6658" max="6658" width="72.44140625" style="1" customWidth="1"/>
    <col min="6659" max="6912" width="9.109375" style="1"/>
    <col min="6913" max="6913" width="8.109375" style="1" customWidth="1"/>
    <col min="6914" max="6914" width="72.44140625" style="1" customWidth="1"/>
    <col min="6915" max="7168" width="9.109375" style="1"/>
    <col min="7169" max="7169" width="8.109375" style="1" customWidth="1"/>
    <col min="7170" max="7170" width="72.44140625" style="1" customWidth="1"/>
    <col min="7171" max="7424" width="9.109375" style="1"/>
    <col min="7425" max="7425" width="8.109375" style="1" customWidth="1"/>
    <col min="7426" max="7426" width="72.44140625" style="1" customWidth="1"/>
    <col min="7427" max="7680" width="9.109375" style="1"/>
    <col min="7681" max="7681" width="8.109375" style="1" customWidth="1"/>
    <col min="7682" max="7682" width="72.44140625" style="1" customWidth="1"/>
    <col min="7683" max="7936" width="9.109375" style="1"/>
    <col min="7937" max="7937" width="8.109375" style="1" customWidth="1"/>
    <col min="7938" max="7938" width="72.44140625" style="1" customWidth="1"/>
    <col min="7939" max="8192" width="9.109375" style="1"/>
    <col min="8193" max="8193" width="8.109375" style="1" customWidth="1"/>
    <col min="8194" max="8194" width="72.44140625" style="1" customWidth="1"/>
    <col min="8195" max="8448" width="9.109375" style="1"/>
    <col min="8449" max="8449" width="8.109375" style="1" customWidth="1"/>
    <col min="8450" max="8450" width="72.44140625" style="1" customWidth="1"/>
    <col min="8451" max="8704" width="9.109375" style="1"/>
    <col min="8705" max="8705" width="8.109375" style="1" customWidth="1"/>
    <col min="8706" max="8706" width="72.44140625" style="1" customWidth="1"/>
    <col min="8707" max="8960" width="9.109375" style="1"/>
    <col min="8961" max="8961" width="8.109375" style="1" customWidth="1"/>
    <col min="8962" max="8962" width="72.44140625" style="1" customWidth="1"/>
    <col min="8963" max="9216" width="9.109375" style="1"/>
    <col min="9217" max="9217" width="8.109375" style="1" customWidth="1"/>
    <col min="9218" max="9218" width="72.44140625" style="1" customWidth="1"/>
    <col min="9219" max="9472" width="9.109375" style="1"/>
    <col min="9473" max="9473" width="8.109375" style="1" customWidth="1"/>
    <col min="9474" max="9474" width="72.44140625" style="1" customWidth="1"/>
    <col min="9475" max="9728" width="9.109375" style="1"/>
    <col min="9729" max="9729" width="8.109375" style="1" customWidth="1"/>
    <col min="9730" max="9730" width="72.44140625" style="1" customWidth="1"/>
    <col min="9731" max="9984" width="9.109375" style="1"/>
    <col min="9985" max="9985" width="8.109375" style="1" customWidth="1"/>
    <col min="9986" max="9986" width="72.44140625" style="1" customWidth="1"/>
    <col min="9987" max="10240" width="9.109375" style="1"/>
    <col min="10241" max="10241" width="8.109375" style="1" customWidth="1"/>
    <col min="10242" max="10242" width="72.44140625" style="1" customWidth="1"/>
    <col min="10243" max="10496" width="9.109375" style="1"/>
    <col min="10497" max="10497" width="8.109375" style="1" customWidth="1"/>
    <col min="10498" max="10498" width="72.44140625" style="1" customWidth="1"/>
    <col min="10499" max="10752" width="9.109375" style="1"/>
    <col min="10753" max="10753" width="8.109375" style="1" customWidth="1"/>
    <col min="10754" max="10754" width="72.44140625" style="1" customWidth="1"/>
    <col min="10755" max="11008" width="9.109375" style="1"/>
    <col min="11009" max="11009" width="8.109375" style="1" customWidth="1"/>
    <col min="11010" max="11010" width="72.44140625" style="1" customWidth="1"/>
    <col min="11011" max="11264" width="9.109375" style="1"/>
    <col min="11265" max="11265" width="8.109375" style="1" customWidth="1"/>
    <col min="11266" max="11266" width="72.44140625" style="1" customWidth="1"/>
    <col min="11267" max="11520" width="9.109375" style="1"/>
    <col min="11521" max="11521" width="8.109375" style="1" customWidth="1"/>
    <col min="11522" max="11522" width="72.44140625" style="1" customWidth="1"/>
    <col min="11523" max="11776" width="9.109375" style="1"/>
    <col min="11777" max="11777" width="8.109375" style="1" customWidth="1"/>
    <col min="11778" max="11778" width="72.44140625" style="1" customWidth="1"/>
    <col min="11779" max="12032" width="9.109375" style="1"/>
    <col min="12033" max="12033" width="8.109375" style="1" customWidth="1"/>
    <col min="12034" max="12034" width="72.44140625" style="1" customWidth="1"/>
    <col min="12035" max="12288" width="9.109375" style="1"/>
    <col min="12289" max="12289" width="8.109375" style="1" customWidth="1"/>
    <col min="12290" max="12290" width="72.44140625" style="1" customWidth="1"/>
    <col min="12291" max="12544" width="9.109375" style="1"/>
    <col min="12545" max="12545" width="8.109375" style="1" customWidth="1"/>
    <col min="12546" max="12546" width="72.44140625" style="1" customWidth="1"/>
    <col min="12547" max="12800" width="9.109375" style="1"/>
    <col min="12801" max="12801" width="8.109375" style="1" customWidth="1"/>
    <col min="12802" max="12802" width="72.44140625" style="1" customWidth="1"/>
    <col min="12803" max="13056" width="9.109375" style="1"/>
    <col min="13057" max="13057" width="8.109375" style="1" customWidth="1"/>
    <col min="13058" max="13058" width="72.44140625" style="1" customWidth="1"/>
    <col min="13059" max="13312" width="9.109375" style="1"/>
    <col min="13313" max="13313" width="8.109375" style="1" customWidth="1"/>
    <col min="13314" max="13314" width="72.44140625" style="1" customWidth="1"/>
    <col min="13315" max="13568" width="9.109375" style="1"/>
    <col min="13569" max="13569" width="8.109375" style="1" customWidth="1"/>
    <col min="13570" max="13570" width="72.44140625" style="1" customWidth="1"/>
    <col min="13571" max="13824" width="9.109375" style="1"/>
    <col min="13825" max="13825" width="8.109375" style="1" customWidth="1"/>
    <col min="13826" max="13826" width="72.44140625" style="1" customWidth="1"/>
    <col min="13827" max="14080" width="9.109375" style="1"/>
    <col min="14081" max="14081" width="8.109375" style="1" customWidth="1"/>
    <col min="14082" max="14082" width="72.44140625" style="1" customWidth="1"/>
    <col min="14083" max="14336" width="9.109375" style="1"/>
    <col min="14337" max="14337" width="8.109375" style="1" customWidth="1"/>
    <col min="14338" max="14338" width="72.44140625" style="1" customWidth="1"/>
    <col min="14339" max="14592" width="9.109375" style="1"/>
    <col min="14593" max="14593" width="8.109375" style="1" customWidth="1"/>
    <col min="14594" max="14594" width="72.44140625" style="1" customWidth="1"/>
    <col min="14595" max="14848" width="9.109375" style="1"/>
    <col min="14849" max="14849" width="8.109375" style="1" customWidth="1"/>
    <col min="14850" max="14850" width="72.44140625" style="1" customWidth="1"/>
    <col min="14851" max="15104" width="9.109375" style="1"/>
    <col min="15105" max="15105" width="8.109375" style="1" customWidth="1"/>
    <col min="15106" max="15106" width="72.44140625" style="1" customWidth="1"/>
    <col min="15107" max="15360" width="9.109375" style="1"/>
    <col min="15361" max="15361" width="8.109375" style="1" customWidth="1"/>
    <col min="15362" max="15362" width="72.44140625" style="1" customWidth="1"/>
    <col min="15363" max="15616" width="9.109375" style="1"/>
    <col min="15617" max="15617" width="8.109375" style="1" customWidth="1"/>
    <col min="15618" max="15618" width="72.44140625" style="1" customWidth="1"/>
    <col min="15619" max="15872" width="9.109375" style="1"/>
    <col min="15873" max="15873" width="8.109375" style="1" customWidth="1"/>
    <col min="15874" max="15874" width="72.44140625" style="1" customWidth="1"/>
    <col min="15875" max="16128" width="9.109375" style="1"/>
    <col min="16129" max="16129" width="8.109375" style="1" customWidth="1"/>
    <col min="16130" max="16130" width="72.44140625" style="1" customWidth="1"/>
    <col min="16131" max="16384" width="9.109375" style="1"/>
  </cols>
  <sheetData>
    <row r="1" spans="1:4" x14ac:dyDescent="0.25">
      <c r="B1" s="1" t="s">
        <v>358</v>
      </c>
    </row>
    <row r="2" spans="1:4" ht="26.25" customHeight="1" x14ac:dyDescent="0.25">
      <c r="A2" s="2" t="s">
        <v>368</v>
      </c>
      <c r="B2" s="1" t="s">
        <v>359</v>
      </c>
    </row>
    <row r="3" spans="1:4" ht="26.25" customHeight="1" x14ac:dyDescent="0.25">
      <c r="A3" s="2" t="s">
        <v>369</v>
      </c>
      <c r="B3" s="1" t="s">
        <v>370</v>
      </c>
    </row>
    <row r="4" spans="1:4" x14ac:dyDescent="0.25">
      <c r="A4" s="1" t="s">
        <v>371</v>
      </c>
      <c r="B4" s="1" t="s">
        <v>4</v>
      </c>
    </row>
    <row r="5" spans="1:4" ht="26.4" x14ac:dyDescent="0.25">
      <c r="A5" s="260" t="s">
        <v>5</v>
      </c>
      <c r="B5" s="3" t="s">
        <v>360</v>
      </c>
    </row>
    <row r="6" spans="1:4" x14ac:dyDescent="0.25">
      <c r="A6" s="1" t="s">
        <v>372</v>
      </c>
      <c r="B6" s="1" t="s">
        <v>6</v>
      </c>
    </row>
    <row r="7" spans="1:4" ht="15.6" x14ac:dyDescent="0.3">
      <c r="A7" s="1" t="s">
        <v>399</v>
      </c>
      <c r="B7" s="261" t="s">
        <v>377</v>
      </c>
      <c r="C7" s="261"/>
      <c r="D7" s="261"/>
    </row>
    <row r="9" spans="1:4" x14ac:dyDescent="0.25">
      <c r="A9" s="1" t="s">
        <v>400</v>
      </c>
      <c r="B9" s="1" t="s">
        <v>8</v>
      </c>
    </row>
    <row r="10" spans="1:4" x14ac:dyDescent="0.25">
      <c r="A10" s="1" t="s">
        <v>7</v>
      </c>
      <c r="B10" s="1" t="s">
        <v>401</v>
      </c>
    </row>
    <row r="11" spans="1:4" x14ac:dyDescent="0.25">
      <c r="B11" s="3"/>
    </row>
  </sheetData>
  <mergeCells count="1">
    <mergeCell ref="B7:D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8"/>
  <sheetViews>
    <sheetView view="pageLayout" zoomScaleNormal="120" zoomScaleSheetLayoutView="100" workbookViewId="0">
      <selection activeCell="D2" sqref="D2"/>
    </sheetView>
  </sheetViews>
  <sheetFormatPr defaultRowHeight="15.6" x14ac:dyDescent="0.3"/>
  <cols>
    <col min="1" max="1" width="8.109375" style="73" customWidth="1"/>
    <col min="2" max="2" width="78.5546875" style="73" customWidth="1"/>
    <col min="3" max="3" width="18.5546875" style="74" customWidth="1"/>
    <col min="4" max="4" width="7.6640625" style="4" customWidth="1"/>
    <col min="5" max="252" width="9.109375" style="4"/>
    <col min="253" max="253" width="8.109375" style="4" customWidth="1"/>
    <col min="254" max="254" width="78.5546875" style="4" customWidth="1"/>
    <col min="255" max="255" width="18.5546875" style="4" customWidth="1"/>
    <col min="256" max="256" width="7.6640625" style="4" customWidth="1"/>
    <col min="257" max="257" width="9.109375" style="4"/>
    <col min="258" max="258" width="11.6640625" style="4" customWidth="1"/>
    <col min="259" max="508" width="9.109375" style="4"/>
    <col min="509" max="509" width="8.109375" style="4" customWidth="1"/>
    <col min="510" max="510" width="78.5546875" style="4" customWidth="1"/>
    <col min="511" max="511" width="18.5546875" style="4" customWidth="1"/>
    <col min="512" max="512" width="7.6640625" style="4" customWidth="1"/>
    <col min="513" max="513" width="9.109375" style="4"/>
    <col min="514" max="514" width="11.6640625" style="4" customWidth="1"/>
    <col min="515" max="764" width="9.109375" style="4"/>
    <col min="765" max="765" width="8.109375" style="4" customWidth="1"/>
    <col min="766" max="766" width="78.5546875" style="4" customWidth="1"/>
    <col min="767" max="767" width="18.5546875" style="4" customWidth="1"/>
    <col min="768" max="768" width="7.6640625" style="4" customWidth="1"/>
    <col min="769" max="769" width="9.109375" style="4"/>
    <col min="770" max="770" width="11.6640625" style="4" customWidth="1"/>
    <col min="771" max="1020" width="9.109375" style="4"/>
    <col min="1021" max="1021" width="8.109375" style="4" customWidth="1"/>
    <col min="1022" max="1022" width="78.5546875" style="4" customWidth="1"/>
    <col min="1023" max="1023" width="18.5546875" style="4" customWidth="1"/>
    <col min="1024" max="1024" width="7.6640625" style="4" customWidth="1"/>
    <col min="1025" max="1025" width="9.109375" style="4"/>
    <col min="1026" max="1026" width="11.6640625" style="4" customWidth="1"/>
    <col min="1027" max="1276" width="9.109375" style="4"/>
    <col min="1277" max="1277" width="8.109375" style="4" customWidth="1"/>
    <col min="1278" max="1278" width="78.5546875" style="4" customWidth="1"/>
    <col min="1279" max="1279" width="18.5546875" style="4" customWidth="1"/>
    <col min="1280" max="1280" width="7.6640625" style="4" customWidth="1"/>
    <col min="1281" max="1281" width="9.109375" style="4"/>
    <col min="1282" max="1282" width="11.6640625" style="4" customWidth="1"/>
    <col min="1283" max="1532" width="9.109375" style="4"/>
    <col min="1533" max="1533" width="8.109375" style="4" customWidth="1"/>
    <col min="1534" max="1534" width="78.5546875" style="4" customWidth="1"/>
    <col min="1535" max="1535" width="18.5546875" style="4" customWidth="1"/>
    <col min="1536" max="1536" width="7.6640625" style="4" customWidth="1"/>
    <col min="1537" max="1537" width="9.109375" style="4"/>
    <col min="1538" max="1538" width="11.6640625" style="4" customWidth="1"/>
    <col min="1539" max="1788" width="9.109375" style="4"/>
    <col min="1789" max="1789" width="8.109375" style="4" customWidth="1"/>
    <col min="1790" max="1790" width="78.5546875" style="4" customWidth="1"/>
    <col min="1791" max="1791" width="18.5546875" style="4" customWidth="1"/>
    <col min="1792" max="1792" width="7.6640625" style="4" customWidth="1"/>
    <col min="1793" max="1793" width="9.109375" style="4"/>
    <col min="1794" max="1794" width="11.6640625" style="4" customWidth="1"/>
    <col min="1795" max="2044" width="9.109375" style="4"/>
    <col min="2045" max="2045" width="8.109375" style="4" customWidth="1"/>
    <col min="2046" max="2046" width="78.5546875" style="4" customWidth="1"/>
    <col min="2047" max="2047" width="18.5546875" style="4" customWidth="1"/>
    <col min="2048" max="2048" width="7.6640625" style="4" customWidth="1"/>
    <col min="2049" max="2049" width="9.109375" style="4"/>
    <col min="2050" max="2050" width="11.6640625" style="4" customWidth="1"/>
    <col min="2051" max="2300" width="9.109375" style="4"/>
    <col min="2301" max="2301" width="8.109375" style="4" customWidth="1"/>
    <col min="2302" max="2302" width="78.5546875" style="4" customWidth="1"/>
    <col min="2303" max="2303" width="18.5546875" style="4" customWidth="1"/>
    <col min="2304" max="2304" width="7.6640625" style="4" customWidth="1"/>
    <col min="2305" max="2305" width="9.109375" style="4"/>
    <col min="2306" max="2306" width="11.6640625" style="4" customWidth="1"/>
    <col min="2307" max="2556" width="9.109375" style="4"/>
    <col min="2557" max="2557" width="8.109375" style="4" customWidth="1"/>
    <col min="2558" max="2558" width="78.5546875" style="4" customWidth="1"/>
    <col min="2559" max="2559" width="18.5546875" style="4" customWidth="1"/>
    <col min="2560" max="2560" width="7.6640625" style="4" customWidth="1"/>
    <col min="2561" max="2561" width="9.109375" style="4"/>
    <col min="2562" max="2562" width="11.6640625" style="4" customWidth="1"/>
    <col min="2563" max="2812" width="9.109375" style="4"/>
    <col min="2813" max="2813" width="8.109375" style="4" customWidth="1"/>
    <col min="2814" max="2814" width="78.5546875" style="4" customWidth="1"/>
    <col min="2815" max="2815" width="18.5546875" style="4" customWidth="1"/>
    <col min="2816" max="2816" width="7.6640625" style="4" customWidth="1"/>
    <col min="2817" max="2817" width="9.109375" style="4"/>
    <col min="2818" max="2818" width="11.6640625" style="4" customWidth="1"/>
    <col min="2819" max="3068" width="9.109375" style="4"/>
    <col min="3069" max="3069" width="8.109375" style="4" customWidth="1"/>
    <col min="3070" max="3070" width="78.5546875" style="4" customWidth="1"/>
    <col min="3071" max="3071" width="18.5546875" style="4" customWidth="1"/>
    <col min="3072" max="3072" width="7.6640625" style="4" customWidth="1"/>
    <col min="3073" max="3073" width="9.109375" style="4"/>
    <col min="3074" max="3074" width="11.6640625" style="4" customWidth="1"/>
    <col min="3075" max="3324" width="9.109375" style="4"/>
    <col min="3325" max="3325" width="8.109375" style="4" customWidth="1"/>
    <col min="3326" max="3326" width="78.5546875" style="4" customWidth="1"/>
    <col min="3327" max="3327" width="18.5546875" style="4" customWidth="1"/>
    <col min="3328" max="3328" width="7.6640625" style="4" customWidth="1"/>
    <col min="3329" max="3329" width="9.109375" style="4"/>
    <col min="3330" max="3330" width="11.6640625" style="4" customWidth="1"/>
    <col min="3331" max="3580" width="9.109375" style="4"/>
    <col min="3581" max="3581" width="8.109375" style="4" customWidth="1"/>
    <col min="3582" max="3582" width="78.5546875" style="4" customWidth="1"/>
    <col min="3583" max="3583" width="18.5546875" style="4" customWidth="1"/>
    <col min="3584" max="3584" width="7.6640625" style="4" customWidth="1"/>
    <col min="3585" max="3585" width="9.109375" style="4"/>
    <col min="3586" max="3586" width="11.6640625" style="4" customWidth="1"/>
    <col min="3587" max="3836" width="9.109375" style="4"/>
    <col min="3837" max="3837" width="8.109375" style="4" customWidth="1"/>
    <col min="3838" max="3838" width="78.5546875" style="4" customWidth="1"/>
    <col min="3839" max="3839" width="18.5546875" style="4" customWidth="1"/>
    <col min="3840" max="3840" width="7.6640625" style="4" customWidth="1"/>
    <col min="3841" max="3841" width="9.109375" style="4"/>
    <col min="3842" max="3842" width="11.6640625" style="4" customWidth="1"/>
    <col min="3843" max="4092" width="9.109375" style="4"/>
    <col min="4093" max="4093" width="8.109375" style="4" customWidth="1"/>
    <col min="4094" max="4094" width="78.5546875" style="4" customWidth="1"/>
    <col min="4095" max="4095" width="18.5546875" style="4" customWidth="1"/>
    <col min="4096" max="4096" width="7.6640625" style="4" customWidth="1"/>
    <col min="4097" max="4097" width="9.109375" style="4"/>
    <col min="4098" max="4098" width="11.6640625" style="4" customWidth="1"/>
    <col min="4099" max="4348" width="9.109375" style="4"/>
    <col min="4349" max="4349" width="8.109375" style="4" customWidth="1"/>
    <col min="4350" max="4350" width="78.5546875" style="4" customWidth="1"/>
    <col min="4351" max="4351" width="18.5546875" style="4" customWidth="1"/>
    <col min="4352" max="4352" width="7.6640625" style="4" customWidth="1"/>
    <col min="4353" max="4353" width="9.109375" style="4"/>
    <col min="4354" max="4354" width="11.6640625" style="4" customWidth="1"/>
    <col min="4355" max="4604" width="9.109375" style="4"/>
    <col min="4605" max="4605" width="8.109375" style="4" customWidth="1"/>
    <col min="4606" max="4606" width="78.5546875" style="4" customWidth="1"/>
    <col min="4607" max="4607" width="18.5546875" style="4" customWidth="1"/>
    <col min="4608" max="4608" width="7.6640625" style="4" customWidth="1"/>
    <col min="4609" max="4609" width="9.109375" style="4"/>
    <col min="4610" max="4610" width="11.6640625" style="4" customWidth="1"/>
    <col min="4611" max="4860" width="9.109375" style="4"/>
    <col min="4861" max="4861" width="8.109375" style="4" customWidth="1"/>
    <col min="4862" max="4862" width="78.5546875" style="4" customWidth="1"/>
    <col min="4863" max="4863" width="18.5546875" style="4" customWidth="1"/>
    <col min="4864" max="4864" width="7.6640625" style="4" customWidth="1"/>
    <col min="4865" max="4865" width="9.109375" style="4"/>
    <col min="4866" max="4866" width="11.6640625" style="4" customWidth="1"/>
    <col min="4867" max="5116" width="9.109375" style="4"/>
    <col min="5117" max="5117" width="8.109375" style="4" customWidth="1"/>
    <col min="5118" max="5118" width="78.5546875" style="4" customWidth="1"/>
    <col min="5119" max="5119" width="18.5546875" style="4" customWidth="1"/>
    <col min="5120" max="5120" width="7.6640625" style="4" customWidth="1"/>
    <col min="5121" max="5121" width="9.109375" style="4"/>
    <col min="5122" max="5122" width="11.6640625" style="4" customWidth="1"/>
    <col min="5123" max="5372" width="9.109375" style="4"/>
    <col min="5373" max="5373" width="8.109375" style="4" customWidth="1"/>
    <col min="5374" max="5374" width="78.5546875" style="4" customWidth="1"/>
    <col min="5375" max="5375" width="18.5546875" style="4" customWidth="1"/>
    <col min="5376" max="5376" width="7.6640625" style="4" customWidth="1"/>
    <col min="5377" max="5377" width="9.109375" style="4"/>
    <col min="5378" max="5378" width="11.6640625" style="4" customWidth="1"/>
    <col min="5379" max="5628" width="9.109375" style="4"/>
    <col min="5629" max="5629" width="8.109375" style="4" customWidth="1"/>
    <col min="5630" max="5630" width="78.5546875" style="4" customWidth="1"/>
    <col min="5631" max="5631" width="18.5546875" style="4" customWidth="1"/>
    <col min="5632" max="5632" width="7.6640625" style="4" customWidth="1"/>
    <col min="5633" max="5633" width="9.109375" style="4"/>
    <col min="5634" max="5634" width="11.6640625" style="4" customWidth="1"/>
    <col min="5635" max="5884" width="9.109375" style="4"/>
    <col min="5885" max="5885" width="8.109375" style="4" customWidth="1"/>
    <col min="5886" max="5886" width="78.5546875" style="4" customWidth="1"/>
    <col min="5887" max="5887" width="18.5546875" style="4" customWidth="1"/>
    <col min="5888" max="5888" width="7.6640625" style="4" customWidth="1"/>
    <col min="5889" max="5889" width="9.109375" style="4"/>
    <col min="5890" max="5890" width="11.6640625" style="4" customWidth="1"/>
    <col min="5891" max="6140" width="9.109375" style="4"/>
    <col min="6141" max="6141" width="8.109375" style="4" customWidth="1"/>
    <col min="6142" max="6142" width="78.5546875" style="4" customWidth="1"/>
    <col min="6143" max="6143" width="18.5546875" style="4" customWidth="1"/>
    <col min="6144" max="6144" width="7.6640625" style="4" customWidth="1"/>
    <col min="6145" max="6145" width="9.109375" style="4"/>
    <col min="6146" max="6146" width="11.6640625" style="4" customWidth="1"/>
    <col min="6147" max="6396" width="9.109375" style="4"/>
    <col min="6397" max="6397" width="8.109375" style="4" customWidth="1"/>
    <col min="6398" max="6398" width="78.5546875" style="4" customWidth="1"/>
    <col min="6399" max="6399" width="18.5546875" style="4" customWidth="1"/>
    <col min="6400" max="6400" width="7.6640625" style="4" customWidth="1"/>
    <col min="6401" max="6401" width="9.109375" style="4"/>
    <col min="6402" max="6402" width="11.6640625" style="4" customWidth="1"/>
    <col min="6403" max="6652" width="9.109375" style="4"/>
    <col min="6653" max="6653" width="8.109375" style="4" customWidth="1"/>
    <col min="6654" max="6654" width="78.5546875" style="4" customWidth="1"/>
    <col min="6655" max="6655" width="18.5546875" style="4" customWidth="1"/>
    <col min="6656" max="6656" width="7.6640625" style="4" customWidth="1"/>
    <col min="6657" max="6657" width="9.109375" style="4"/>
    <col min="6658" max="6658" width="11.6640625" style="4" customWidth="1"/>
    <col min="6659" max="6908" width="9.109375" style="4"/>
    <col min="6909" max="6909" width="8.109375" style="4" customWidth="1"/>
    <col min="6910" max="6910" width="78.5546875" style="4" customWidth="1"/>
    <col min="6911" max="6911" width="18.5546875" style="4" customWidth="1"/>
    <col min="6912" max="6912" width="7.6640625" style="4" customWidth="1"/>
    <col min="6913" max="6913" width="9.109375" style="4"/>
    <col min="6914" max="6914" width="11.6640625" style="4" customWidth="1"/>
    <col min="6915" max="7164" width="9.109375" style="4"/>
    <col min="7165" max="7165" width="8.109375" style="4" customWidth="1"/>
    <col min="7166" max="7166" width="78.5546875" style="4" customWidth="1"/>
    <col min="7167" max="7167" width="18.5546875" style="4" customWidth="1"/>
    <col min="7168" max="7168" width="7.6640625" style="4" customWidth="1"/>
    <col min="7169" max="7169" width="9.109375" style="4"/>
    <col min="7170" max="7170" width="11.6640625" style="4" customWidth="1"/>
    <col min="7171" max="7420" width="9.109375" style="4"/>
    <col min="7421" max="7421" width="8.109375" style="4" customWidth="1"/>
    <col min="7422" max="7422" width="78.5546875" style="4" customWidth="1"/>
    <col min="7423" max="7423" width="18.5546875" style="4" customWidth="1"/>
    <col min="7424" max="7424" width="7.6640625" style="4" customWidth="1"/>
    <col min="7425" max="7425" width="9.109375" style="4"/>
    <col min="7426" max="7426" width="11.6640625" style="4" customWidth="1"/>
    <col min="7427" max="7676" width="9.109375" style="4"/>
    <col min="7677" max="7677" width="8.109375" style="4" customWidth="1"/>
    <col min="7678" max="7678" width="78.5546875" style="4" customWidth="1"/>
    <col min="7679" max="7679" width="18.5546875" style="4" customWidth="1"/>
    <col min="7680" max="7680" width="7.6640625" style="4" customWidth="1"/>
    <col min="7681" max="7681" width="9.109375" style="4"/>
    <col min="7682" max="7682" width="11.6640625" style="4" customWidth="1"/>
    <col min="7683" max="7932" width="9.109375" style="4"/>
    <col min="7933" max="7933" width="8.109375" style="4" customWidth="1"/>
    <col min="7934" max="7934" width="78.5546875" style="4" customWidth="1"/>
    <col min="7935" max="7935" width="18.5546875" style="4" customWidth="1"/>
    <col min="7936" max="7936" width="7.6640625" style="4" customWidth="1"/>
    <col min="7937" max="7937" width="9.109375" style="4"/>
    <col min="7938" max="7938" width="11.6640625" style="4" customWidth="1"/>
    <col min="7939" max="8188" width="9.109375" style="4"/>
    <col min="8189" max="8189" width="8.109375" style="4" customWidth="1"/>
    <col min="8190" max="8190" width="78.5546875" style="4" customWidth="1"/>
    <col min="8191" max="8191" width="18.5546875" style="4" customWidth="1"/>
    <col min="8192" max="8192" width="7.6640625" style="4" customWidth="1"/>
    <col min="8193" max="8193" width="9.109375" style="4"/>
    <col min="8194" max="8194" width="11.6640625" style="4" customWidth="1"/>
    <col min="8195" max="8444" width="9.109375" style="4"/>
    <col min="8445" max="8445" width="8.109375" style="4" customWidth="1"/>
    <col min="8446" max="8446" width="78.5546875" style="4" customWidth="1"/>
    <col min="8447" max="8447" width="18.5546875" style="4" customWidth="1"/>
    <col min="8448" max="8448" width="7.6640625" style="4" customWidth="1"/>
    <col min="8449" max="8449" width="9.109375" style="4"/>
    <col min="8450" max="8450" width="11.6640625" style="4" customWidth="1"/>
    <col min="8451" max="8700" width="9.109375" style="4"/>
    <col min="8701" max="8701" width="8.109375" style="4" customWidth="1"/>
    <col min="8702" max="8702" width="78.5546875" style="4" customWidth="1"/>
    <col min="8703" max="8703" width="18.5546875" style="4" customWidth="1"/>
    <col min="8704" max="8704" width="7.6640625" style="4" customWidth="1"/>
    <col min="8705" max="8705" width="9.109375" style="4"/>
    <col min="8706" max="8706" width="11.6640625" style="4" customWidth="1"/>
    <col min="8707" max="8956" width="9.109375" style="4"/>
    <col min="8957" max="8957" width="8.109375" style="4" customWidth="1"/>
    <col min="8958" max="8958" width="78.5546875" style="4" customWidth="1"/>
    <col min="8959" max="8959" width="18.5546875" style="4" customWidth="1"/>
    <col min="8960" max="8960" width="7.6640625" style="4" customWidth="1"/>
    <col min="8961" max="8961" width="9.109375" style="4"/>
    <col min="8962" max="8962" width="11.6640625" style="4" customWidth="1"/>
    <col min="8963" max="9212" width="9.109375" style="4"/>
    <col min="9213" max="9213" width="8.109375" style="4" customWidth="1"/>
    <col min="9214" max="9214" width="78.5546875" style="4" customWidth="1"/>
    <col min="9215" max="9215" width="18.5546875" style="4" customWidth="1"/>
    <col min="9216" max="9216" width="7.6640625" style="4" customWidth="1"/>
    <col min="9217" max="9217" width="9.109375" style="4"/>
    <col min="9218" max="9218" width="11.6640625" style="4" customWidth="1"/>
    <col min="9219" max="9468" width="9.109375" style="4"/>
    <col min="9469" max="9469" width="8.109375" style="4" customWidth="1"/>
    <col min="9470" max="9470" width="78.5546875" style="4" customWidth="1"/>
    <col min="9471" max="9471" width="18.5546875" style="4" customWidth="1"/>
    <col min="9472" max="9472" width="7.6640625" style="4" customWidth="1"/>
    <col min="9473" max="9473" width="9.109375" style="4"/>
    <col min="9474" max="9474" width="11.6640625" style="4" customWidth="1"/>
    <col min="9475" max="9724" width="9.109375" style="4"/>
    <col min="9725" max="9725" width="8.109375" style="4" customWidth="1"/>
    <col min="9726" max="9726" width="78.5546875" style="4" customWidth="1"/>
    <col min="9727" max="9727" width="18.5546875" style="4" customWidth="1"/>
    <col min="9728" max="9728" width="7.6640625" style="4" customWidth="1"/>
    <col min="9729" max="9729" width="9.109375" style="4"/>
    <col min="9730" max="9730" width="11.6640625" style="4" customWidth="1"/>
    <col min="9731" max="9980" width="9.109375" style="4"/>
    <col min="9981" max="9981" width="8.109375" style="4" customWidth="1"/>
    <col min="9982" max="9982" width="78.5546875" style="4" customWidth="1"/>
    <col min="9983" max="9983" width="18.5546875" style="4" customWidth="1"/>
    <col min="9984" max="9984" width="7.6640625" style="4" customWidth="1"/>
    <col min="9985" max="9985" width="9.109375" style="4"/>
    <col min="9986" max="9986" width="11.6640625" style="4" customWidth="1"/>
    <col min="9987" max="10236" width="9.109375" style="4"/>
    <col min="10237" max="10237" width="8.109375" style="4" customWidth="1"/>
    <col min="10238" max="10238" width="78.5546875" style="4" customWidth="1"/>
    <col min="10239" max="10239" width="18.5546875" style="4" customWidth="1"/>
    <col min="10240" max="10240" width="7.6640625" style="4" customWidth="1"/>
    <col min="10241" max="10241" width="9.109375" style="4"/>
    <col min="10242" max="10242" width="11.6640625" style="4" customWidth="1"/>
    <col min="10243" max="10492" width="9.109375" style="4"/>
    <col min="10493" max="10493" width="8.109375" style="4" customWidth="1"/>
    <col min="10494" max="10494" width="78.5546875" style="4" customWidth="1"/>
    <col min="10495" max="10495" width="18.5546875" style="4" customWidth="1"/>
    <col min="10496" max="10496" width="7.6640625" style="4" customWidth="1"/>
    <col min="10497" max="10497" width="9.109375" style="4"/>
    <col min="10498" max="10498" width="11.6640625" style="4" customWidth="1"/>
    <col min="10499" max="10748" width="9.109375" style="4"/>
    <col min="10749" max="10749" width="8.109375" style="4" customWidth="1"/>
    <col min="10750" max="10750" width="78.5546875" style="4" customWidth="1"/>
    <col min="10751" max="10751" width="18.5546875" style="4" customWidth="1"/>
    <col min="10752" max="10752" width="7.6640625" style="4" customWidth="1"/>
    <col min="10753" max="10753" width="9.109375" style="4"/>
    <col min="10754" max="10754" width="11.6640625" style="4" customWidth="1"/>
    <col min="10755" max="11004" width="9.109375" style="4"/>
    <col min="11005" max="11005" width="8.109375" style="4" customWidth="1"/>
    <col min="11006" max="11006" width="78.5546875" style="4" customWidth="1"/>
    <col min="11007" max="11007" width="18.5546875" style="4" customWidth="1"/>
    <col min="11008" max="11008" width="7.6640625" style="4" customWidth="1"/>
    <col min="11009" max="11009" width="9.109375" style="4"/>
    <col min="11010" max="11010" width="11.6640625" style="4" customWidth="1"/>
    <col min="11011" max="11260" width="9.109375" style="4"/>
    <col min="11261" max="11261" width="8.109375" style="4" customWidth="1"/>
    <col min="11262" max="11262" width="78.5546875" style="4" customWidth="1"/>
    <col min="11263" max="11263" width="18.5546875" style="4" customWidth="1"/>
    <col min="11264" max="11264" width="7.6640625" style="4" customWidth="1"/>
    <col min="11265" max="11265" width="9.109375" style="4"/>
    <col min="11266" max="11266" width="11.6640625" style="4" customWidth="1"/>
    <col min="11267" max="11516" width="9.109375" style="4"/>
    <col min="11517" max="11517" width="8.109375" style="4" customWidth="1"/>
    <col min="11518" max="11518" width="78.5546875" style="4" customWidth="1"/>
    <col min="11519" max="11519" width="18.5546875" style="4" customWidth="1"/>
    <col min="11520" max="11520" width="7.6640625" style="4" customWidth="1"/>
    <col min="11521" max="11521" width="9.109375" style="4"/>
    <col min="11522" max="11522" width="11.6640625" style="4" customWidth="1"/>
    <col min="11523" max="11772" width="9.109375" style="4"/>
    <col min="11773" max="11773" width="8.109375" style="4" customWidth="1"/>
    <col min="11774" max="11774" width="78.5546875" style="4" customWidth="1"/>
    <col min="11775" max="11775" width="18.5546875" style="4" customWidth="1"/>
    <col min="11776" max="11776" width="7.6640625" style="4" customWidth="1"/>
    <col min="11777" max="11777" width="9.109375" style="4"/>
    <col min="11778" max="11778" width="11.6640625" style="4" customWidth="1"/>
    <col min="11779" max="12028" width="9.109375" style="4"/>
    <col min="12029" max="12029" width="8.109375" style="4" customWidth="1"/>
    <col min="12030" max="12030" width="78.5546875" style="4" customWidth="1"/>
    <col min="12031" max="12031" width="18.5546875" style="4" customWidth="1"/>
    <col min="12032" max="12032" width="7.6640625" style="4" customWidth="1"/>
    <col min="12033" max="12033" width="9.109375" style="4"/>
    <col min="12034" max="12034" width="11.6640625" style="4" customWidth="1"/>
    <col min="12035" max="12284" width="9.109375" style="4"/>
    <col min="12285" max="12285" width="8.109375" style="4" customWidth="1"/>
    <col min="12286" max="12286" width="78.5546875" style="4" customWidth="1"/>
    <col min="12287" max="12287" width="18.5546875" style="4" customWidth="1"/>
    <col min="12288" max="12288" width="7.6640625" style="4" customWidth="1"/>
    <col min="12289" max="12289" width="9.109375" style="4"/>
    <col min="12290" max="12290" width="11.6640625" style="4" customWidth="1"/>
    <col min="12291" max="12540" width="9.109375" style="4"/>
    <col min="12541" max="12541" width="8.109375" style="4" customWidth="1"/>
    <col min="12542" max="12542" width="78.5546875" style="4" customWidth="1"/>
    <col min="12543" max="12543" width="18.5546875" style="4" customWidth="1"/>
    <col min="12544" max="12544" width="7.6640625" style="4" customWidth="1"/>
    <col min="12545" max="12545" width="9.109375" style="4"/>
    <col min="12546" max="12546" width="11.6640625" style="4" customWidth="1"/>
    <col min="12547" max="12796" width="9.109375" style="4"/>
    <col min="12797" max="12797" width="8.109375" style="4" customWidth="1"/>
    <col min="12798" max="12798" width="78.5546875" style="4" customWidth="1"/>
    <col min="12799" max="12799" width="18.5546875" style="4" customWidth="1"/>
    <col min="12800" max="12800" width="7.6640625" style="4" customWidth="1"/>
    <col min="12801" max="12801" width="9.109375" style="4"/>
    <col min="12802" max="12802" width="11.6640625" style="4" customWidth="1"/>
    <col min="12803" max="13052" width="9.109375" style="4"/>
    <col min="13053" max="13053" width="8.109375" style="4" customWidth="1"/>
    <col min="13054" max="13054" width="78.5546875" style="4" customWidth="1"/>
    <col min="13055" max="13055" width="18.5546875" style="4" customWidth="1"/>
    <col min="13056" max="13056" width="7.6640625" style="4" customWidth="1"/>
    <col min="13057" max="13057" width="9.109375" style="4"/>
    <col min="13058" max="13058" width="11.6640625" style="4" customWidth="1"/>
    <col min="13059" max="13308" width="9.109375" style="4"/>
    <col min="13309" max="13309" width="8.109375" style="4" customWidth="1"/>
    <col min="13310" max="13310" width="78.5546875" style="4" customWidth="1"/>
    <col min="13311" max="13311" width="18.5546875" style="4" customWidth="1"/>
    <col min="13312" max="13312" width="7.6640625" style="4" customWidth="1"/>
    <col min="13313" max="13313" width="9.109375" style="4"/>
    <col min="13314" max="13314" width="11.6640625" style="4" customWidth="1"/>
    <col min="13315" max="13564" width="9.109375" style="4"/>
    <col min="13565" max="13565" width="8.109375" style="4" customWidth="1"/>
    <col min="13566" max="13566" width="78.5546875" style="4" customWidth="1"/>
    <col min="13567" max="13567" width="18.5546875" style="4" customWidth="1"/>
    <col min="13568" max="13568" width="7.6640625" style="4" customWidth="1"/>
    <col min="13569" max="13569" width="9.109375" style="4"/>
    <col min="13570" max="13570" width="11.6640625" style="4" customWidth="1"/>
    <col min="13571" max="13820" width="9.109375" style="4"/>
    <col min="13821" max="13821" width="8.109375" style="4" customWidth="1"/>
    <col min="13822" max="13822" width="78.5546875" style="4" customWidth="1"/>
    <col min="13823" max="13823" width="18.5546875" style="4" customWidth="1"/>
    <col min="13824" max="13824" width="7.6640625" style="4" customWidth="1"/>
    <col min="13825" max="13825" width="9.109375" style="4"/>
    <col min="13826" max="13826" width="11.6640625" style="4" customWidth="1"/>
    <col min="13827" max="14076" width="9.109375" style="4"/>
    <col min="14077" max="14077" width="8.109375" style="4" customWidth="1"/>
    <col min="14078" max="14078" width="78.5546875" style="4" customWidth="1"/>
    <col min="14079" max="14079" width="18.5546875" style="4" customWidth="1"/>
    <col min="14080" max="14080" width="7.6640625" style="4" customWidth="1"/>
    <col min="14081" max="14081" width="9.109375" style="4"/>
    <col min="14082" max="14082" width="11.6640625" style="4" customWidth="1"/>
    <col min="14083" max="14332" width="9.109375" style="4"/>
    <col min="14333" max="14333" width="8.109375" style="4" customWidth="1"/>
    <col min="14334" max="14334" width="78.5546875" style="4" customWidth="1"/>
    <col min="14335" max="14335" width="18.5546875" style="4" customWidth="1"/>
    <col min="14336" max="14336" width="7.6640625" style="4" customWidth="1"/>
    <col min="14337" max="14337" width="9.109375" style="4"/>
    <col min="14338" max="14338" width="11.6640625" style="4" customWidth="1"/>
    <col min="14339" max="14588" width="9.109375" style="4"/>
    <col min="14589" max="14589" width="8.109375" style="4" customWidth="1"/>
    <col min="14590" max="14590" width="78.5546875" style="4" customWidth="1"/>
    <col min="14591" max="14591" width="18.5546875" style="4" customWidth="1"/>
    <col min="14592" max="14592" width="7.6640625" style="4" customWidth="1"/>
    <col min="14593" max="14593" width="9.109375" style="4"/>
    <col min="14594" max="14594" width="11.6640625" style="4" customWidth="1"/>
    <col min="14595" max="14844" width="9.109375" style="4"/>
    <col min="14845" max="14845" width="8.109375" style="4" customWidth="1"/>
    <col min="14846" max="14846" width="78.5546875" style="4" customWidth="1"/>
    <col min="14847" max="14847" width="18.5546875" style="4" customWidth="1"/>
    <col min="14848" max="14848" width="7.6640625" style="4" customWidth="1"/>
    <col min="14849" max="14849" width="9.109375" style="4"/>
    <col min="14850" max="14850" width="11.6640625" style="4" customWidth="1"/>
    <col min="14851" max="15100" width="9.109375" style="4"/>
    <col min="15101" max="15101" width="8.109375" style="4" customWidth="1"/>
    <col min="15102" max="15102" width="78.5546875" style="4" customWidth="1"/>
    <col min="15103" max="15103" width="18.5546875" style="4" customWidth="1"/>
    <col min="15104" max="15104" width="7.6640625" style="4" customWidth="1"/>
    <col min="15105" max="15105" width="9.109375" style="4"/>
    <col min="15106" max="15106" width="11.6640625" style="4" customWidth="1"/>
    <col min="15107" max="15356" width="9.109375" style="4"/>
    <col min="15357" max="15357" width="8.109375" style="4" customWidth="1"/>
    <col min="15358" max="15358" width="78.5546875" style="4" customWidth="1"/>
    <col min="15359" max="15359" width="18.5546875" style="4" customWidth="1"/>
    <col min="15360" max="15360" width="7.6640625" style="4" customWidth="1"/>
    <col min="15361" max="15361" width="9.109375" style="4"/>
    <col min="15362" max="15362" width="11.6640625" style="4" customWidth="1"/>
    <col min="15363" max="15612" width="9.109375" style="4"/>
    <col min="15613" max="15613" width="8.109375" style="4" customWidth="1"/>
    <col min="15614" max="15614" width="78.5546875" style="4" customWidth="1"/>
    <col min="15615" max="15615" width="18.5546875" style="4" customWidth="1"/>
    <col min="15616" max="15616" width="7.6640625" style="4" customWidth="1"/>
    <col min="15617" max="15617" width="9.109375" style="4"/>
    <col min="15618" max="15618" width="11.6640625" style="4" customWidth="1"/>
    <col min="15619" max="15868" width="9.109375" style="4"/>
    <col min="15869" max="15869" width="8.109375" style="4" customWidth="1"/>
    <col min="15870" max="15870" width="78.5546875" style="4" customWidth="1"/>
    <col min="15871" max="15871" width="18.5546875" style="4" customWidth="1"/>
    <col min="15872" max="15872" width="7.6640625" style="4" customWidth="1"/>
    <col min="15873" max="15873" width="9.109375" style="4"/>
    <col min="15874" max="15874" width="11.6640625" style="4" customWidth="1"/>
    <col min="15875" max="16124" width="9.109375" style="4"/>
    <col min="16125" max="16125" width="8.109375" style="4" customWidth="1"/>
    <col min="16126" max="16126" width="78.5546875" style="4" customWidth="1"/>
    <col min="16127" max="16127" width="18.5546875" style="4" customWidth="1"/>
    <col min="16128" max="16128" width="7.6640625" style="4" customWidth="1"/>
    <col min="16129" max="16129" width="9.109375" style="4"/>
    <col min="16130" max="16130" width="11.6640625" style="4" customWidth="1"/>
    <col min="16131" max="16384" width="9.109375" style="4"/>
  </cols>
  <sheetData>
    <row r="1" spans="1:3" ht="11.25" customHeight="1" x14ac:dyDescent="0.3">
      <c r="A1" s="263" t="s">
        <v>9</v>
      </c>
      <c r="B1" s="263"/>
      <c r="C1" s="263"/>
    </row>
    <row r="2" spans="1:3" ht="15.9" customHeight="1" thickBot="1" x14ac:dyDescent="0.35">
      <c r="A2" s="262" t="s">
        <v>365</v>
      </c>
      <c r="B2" s="262"/>
      <c r="C2" s="5" t="s">
        <v>10</v>
      </c>
    </row>
    <row r="3" spans="1:3" ht="24.75" customHeight="1" thickBot="1" x14ac:dyDescent="0.35">
      <c r="A3" s="6" t="s">
        <v>11</v>
      </c>
      <c r="B3" s="7" t="s">
        <v>12</v>
      </c>
      <c r="C3" s="8" t="s">
        <v>13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3">
      <c r="A5" s="13" t="s">
        <v>14</v>
      </c>
      <c r="B5" s="14" t="s">
        <v>15</v>
      </c>
      <c r="C5" s="15">
        <f>SUM(C6:C8)</f>
        <v>35546495</v>
      </c>
    </row>
    <row r="6" spans="1:3" s="16" customFormat="1" ht="12" customHeight="1" x14ac:dyDescent="0.25">
      <c r="A6" s="17" t="s">
        <v>16</v>
      </c>
      <c r="B6" s="18" t="s">
        <v>17</v>
      </c>
      <c r="C6" s="19">
        <v>19720048</v>
      </c>
    </row>
    <row r="7" spans="1:3" s="16" customFormat="1" ht="12" customHeight="1" x14ac:dyDescent="0.25">
      <c r="A7" s="20" t="s">
        <v>20</v>
      </c>
      <c r="B7" s="21" t="s">
        <v>21</v>
      </c>
      <c r="C7" s="22">
        <v>14026447</v>
      </c>
    </row>
    <row r="8" spans="1:3" s="16" customFormat="1" ht="12" customHeight="1" thickBot="1" x14ac:dyDescent="0.3">
      <c r="A8" s="20" t="s">
        <v>22</v>
      </c>
      <c r="B8" s="21" t="s">
        <v>23</v>
      </c>
      <c r="C8" s="22">
        <v>1800000</v>
      </c>
    </row>
    <row r="9" spans="1:3" s="16" customFormat="1" ht="12" customHeight="1" thickBot="1" x14ac:dyDescent="0.3">
      <c r="A9" s="13" t="s">
        <v>28</v>
      </c>
      <c r="B9" s="25" t="s">
        <v>29</v>
      </c>
      <c r="C9" s="15">
        <f>SUM(C10:C11)</f>
        <v>27950000</v>
      </c>
    </row>
    <row r="10" spans="1:3" s="16" customFormat="1" ht="12" customHeight="1" x14ac:dyDescent="0.25">
      <c r="A10" s="20" t="s">
        <v>37</v>
      </c>
      <c r="B10" s="21" t="s">
        <v>38</v>
      </c>
      <c r="C10" s="22">
        <v>27950000</v>
      </c>
    </row>
    <row r="11" spans="1:3" s="16" customFormat="1" ht="12" customHeight="1" thickBot="1" x14ac:dyDescent="0.3">
      <c r="A11" s="23" t="s">
        <v>39</v>
      </c>
      <c r="B11" s="24" t="s">
        <v>40</v>
      </c>
      <c r="C11" s="26"/>
    </row>
    <row r="12" spans="1:3" s="16" customFormat="1" ht="12" customHeight="1" thickBot="1" x14ac:dyDescent="0.3">
      <c r="A12" s="13" t="s">
        <v>41</v>
      </c>
      <c r="B12" s="14" t="s">
        <v>42</v>
      </c>
      <c r="C12" s="15">
        <v>0</v>
      </c>
    </row>
    <row r="13" spans="1:3" s="16" customFormat="1" ht="12" customHeight="1" thickBot="1" x14ac:dyDescent="0.3">
      <c r="A13" s="17" t="s">
        <v>43</v>
      </c>
      <c r="B13" s="18" t="s">
        <v>44</v>
      </c>
      <c r="C13" s="19"/>
    </row>
    <row r="14" spans="1:3" s="16" customFormat="1" ht="12" customHeight="1" thickBot="1" x14ac:dyDescent="0.3">
      <c r="A14" s="13" t="s">
        <v>55</v>
      </c>
      <c r="B14" s="14" t="s">
        <v>56</v>
      </c>
      <c r="C14" s="27">
        <f>SUM(C16:C19)</f>
        <v>5000000</v>
      </c>
    </row>
    <row r="15" spans="1:3" s="16" customFormat="1" ht="12" customHeight="1" x14ac:dyDescent="0.25">
      <c r="A15" s="17" t="s">
        <v>57</v>
      </c>
      <c r="B15" s="18" t="s">
        <v>58</v>
      </c>
      <c r="C15" s="28">
        <v>400000</v>
      </c>
    </row>
    <row r="16" spans="1:3" s="16" customFormat="1" ht="12" customHeight="1" x14ac:dyDescent="0.25">
      <c r="A16" s="20" t="s">
        <v>59</v>
      </c>
      <c r="B16" s="21" t="s">
        <v>60</v>
      </c>
      <c r="C16" s="22">
        <v>400000</v>
      </c>
    </row>
    <row r="17" spans="1:3" s="16" customFormat="1" ht="12" customHeight="1" x14ac:dyDescent="0.25">
      <c r="A17" s="20"/>
      <c r="B17" s="21" t="s">
        <v>361</v>
      </c>
      <c r="C17" s="22">
        <v>4000000</v>
      </c>
    </row>
    <row r="18" spans="1:3" s="16" customFormat="1" ht="12" customHeight="1" x14ac:dyDescent="0.25">
      <c r="A18" s="20" t="s">
        <v>63</v>
      </c>
      <c r="B18" s="21" t="s">
        <v>64</v>
      </c>
      <c r="C18" s="22">
        <v>500000</v>
      </c>
    </row>
    <row r="19" spans="1:3" s="16" customFormat="1" ht="12" customHeight="1" thickBot="1" x14ac:dyDescent="0.3">
      <c r="A19" s="23" t="s">
        <v>67</v>
      </c>
      <c r="B19" s="24" t="s">
        <v>68</v>
      </c>
      <c r="C19" s="26">
        <v>100000</v>
      </c>
    </row>
    <row r="20" spans="1:3" s="16" customFormat="1" ht="12" customHeight="1" thickBot="1" x14ac:dyDescent="0.3">
      <c r="A20" s="13" t="s">
        <v>69</v>
      </c>
      <c r="B20" s="14" t="s">
        <v>70</v>
      </c>
      <c r="C20" s="15">
        <f>SUM(C21:C26)</f>
        <v>3240000</v>
      </c>
    </row>
    <row r="21" spans="1:3" s="16" customFormat="1" ht="12" customHeight="1" x14ac:dyDescent="0.25">
      <c r="A21" s="17" t="s">
        <v>71</v>
      </c>
      <c r="B21" s="18" t="s">
        <v>1</v>
      </c>
      <c r="C21" s="19">
        <v>2500000</v>
      </c>
    </row>
    <row r="22" spans="1:3" s="16" customFormat="1" ht="12" customHeight="1" x14ac:dyDescent="0.25">
      <c r="A22" s="20" t="s">
        <v>72</v>
      </c>
      <c r="B22" s="21" t="s">
        <v>2</v>
      </c>
      <c r="C22" s="22">
        <v>500000</v>
      </c>
    </row>
    <row r="23" spans="1:3" s="16" customFormat="1" ht="12" customHeight="1" x14ac:dyDescent="0.25">
      <c r="A23" s="20" t="s">
        <v>73</v>
      </c>
      <c r="B23" s="21" t="s">
        <v>74</v>
      </c>
      <c r="C23" s="22"/>
    </row>
    <row r="24" spans="1:3" s="16" customFormat="1" ht="12" customHeight="1" x14ac:dyDescent="0.25">
      <c r="A24" s="20" t="s">
        <v>75</v>
      </c>
      <c r="B24" s="21" t="s">
        <v>3</v>
      </c>
      <c r="C24" s="22">
        <v>230000</v>
      </c>
    </row>
    <row r="25" spans="1:3" s="16" customFormat="1" ht="12" customHeight="1" x14ac:dyDescent="0.25">
      <c r="A25" s="23"/>
      <c r="B25" s="24" t="s">
        <v>362</v>
      </c>
      <c r="C25" s="26">
        <v>10000</v>
      </c>
    </row>
    <row r="26" spans="1:3" s="16" customFormat="1" ht="12" customHeight="1" thickBot="1" x14ac:dyDescent="0.3">
      <c r="A26" s="23" t="s">
        <v>86</v>
      </c>
      <c r="B26" s="24" t="s">
        <v>87</v>
      </c>
      <c r="C26" s="30"/>
    </row>
    <row r="27" spans="1:3" s="16" customFormat="1" ht="15" customHeight="1" thickBot="1" x14ac:dyDescent="0.3">
      <c r="A27" s="13" t="s">
        <v>88</v>
      </c>
      <c r="B27" s="14" t="s">
        <v>89</v>
      </c>
      <c r="C27" s="15">
        <v>1200000</v>
      </c>
    </row>
    <row r="28" spans="1:3" s="16" customFormat="1" ht="15" customHeight="1" thickBot="1" x14ac:dyDescent="0.3">
      <c r="A28" s="13"/>
      <c r="B28" s="14" t="s">
        <v>363</v>
      </c>
      <c r="C28" s="15">
        <v>1200000</v>
      </c>
    </row>
    <row r="29" spans="1:3" s="16" customFormat="1" ht="12" customHeight="1" thickBot="1" x14ac:dyDescent="0.3">
      <c r="A29" s="13" t="s">
        <v>100</v>
      </c>
      <c r="B29" s="14" t="s">
        <v>101</v>
      </c>
      <c r="C29" s="15">
        <f>SUM(C30:C30)</f>
        <v>0</v>
      </c>
    </row>
    <row r="30" spans="1:3" s="16" customFormat="1" ht="12" customHeight="1" x14ac:dyDescent="0.25">
      <c r="A30" s="20" t="s">
        <v>106</v>
      </c>
      <c r="B30" s="21" t="s">
        <v>107</v>
      </c>
      <c r="C30" s="22"/>
    </row>
    <row r="31" spans="1:3" s="16" customFormat="1" ht="12" customHeight="1" thickBot="1" x14ac:dyDescent="0.3">
      <c r="A31" s="23" t="s">
        <v>108</v>
      </c>
      <c r="B31" s="24" t="s">
        <v>109</v>
      </c>
      <c r="C31" s="26"/>
    </row>
    <row r="32" spans="1:3" s="16" customFormat="1" ht="12" customHeight="1" thickBot="1" x14ac:dyDescent="0.3">
      <c r="A32" s="13" t="s">
        <v>110</v>
      </c>
      <c r="B32" s="25" t="s">
        <v>111</v>
      </c>
      <c r="C32" s="15">
        <f>SUM(C33:C33)</f>
        <v>0</v>
      </c>
    </row>
    <row r="33" spans="1:3" s="16" customFormat="1" ht="12" customHeight="1" x14ac:dyDescent="0.25">
      <c r="A33" s="20" t="s">
        <v>116</v>
      </c>
      <c r="B33" s="21" t="s">
        <v>117</v>
      </c>
      <c r="C33" s="29"/>
    </row>
    <row r="34" spans="1:3" s="16" customFormat="1" ht="12" customHeight="1" thickBot="1" x14ac:dyDescent="0.3">
      <c r="A34" s="23" t="s">
        <v>118</v>
      </c>
      <c r="B34" s="24" t="s">
        <v>119</v>
      </c>
      <c r="C34" s="29"/>
    </row>
    <row r="35" spans="1:3" s="16" customFormat="1" ht="12" customHeight="1" thickBot="1" x14ac:dyDescent="0.3">
      <c r="A35" s="13" t="s">
        <v>120</v>
      </c>
      <c r="B35" s="14" t="s">
        <v>121</v>
      </c>
      <c r="C35" s="27">
        <f>+C5+C9+C12+C14+C20+C27+C29+C32</f>
        <v>72936495</v>
      </c>
    </row>
    <row r="36" spans="1:3" s="16" customFormat="1" ht="12" customHeight="1" thickBot="1" x14ac:dyDescent="0.3">
      <c r="A36" s="32" t="s">
        <v>122</v>
      </c>
      <c r="B36" s="25" t="s">
        <v>123</v>
      </c>
      <c r="C36" s="15">
        <v>0</v>
      </c>
    </row>
    <row r="37" spans="1:3" s="16" customFormat="1" ht="12" customHeight="1" thickBot="1" x14ac:dyDescent="0.3">
      <c r="A37" s="32" t="s">
        <v>130</v>
      </c>
      <c r="B37" s="25" t="s">
        <v>131</v>
      </c>
      <c r="C37" s="15">
        <v>0</v>
      </c>
    </row>
    <row r="38" spans="1:3" s="16" customFormat="1" ht="12" customHeight="1" thickBot="1" x14ac:dyDescent="0.3">
      <c r="A38" s="32" t="s">
        <v>140</v>
      </c>
      <c r="B38" s="25" t="s">
        <v>141</v>
      </c>
      <c r="C38" s="15">
        <f>SUM(C39:C39)</f>
        <v>1340285</v>
      </c>
    </row>
    <row r="39" spans="1:3" s="16" customFormat="1" ht="12" customHeight="1" thickBot="1" x14ac:dyDescent="0.3">
      <c r="A39" s="17" t="s">
        <v>142</v>
      </c>
      <c r="B39" s="18" t="s">
        <v>143</v>
      </c>
      <c r="C39" s="29">
        <v>1340285</v>
      </c>
    </row>
    <row r="40" spans="1:3" s="16" customFormat="1" ht="12" customHeight="1" thickBot="1" x14ac:dyDescent="0.3">
      <c r="A40" s="32" t="s">
        <v>146</v>
      </c>
      <c r="B40" s="25" t="s">
        <v>147</v>
      </c>
      <c r="C40" s="15">
        <f>SUM(C41:C42)</f>
        <v>0</v>
      </c>
    </row>
    <row r="41" spans="1:3" s="16" customFormat="1" ht="12" customHeight="1" x14ac:dyDescent="0.25">
      <c r="A41" s="17" t="s">
        <v>148</v>
      </c>
      <c r="B41" s="18" t="s">
        <v>149</v>
      </c>
      <c r="C41" s="29"/>
    </row>
    <row r="42" spans="1:3" s="16" customFormat="1" ht="12" customHeight="1" thickBot="1" x14ac:dyDescent="0.3">
      <c r="A42" s="20" t="s">
        <v>150</v>
      </c>
      <c r="B42" s="21" t="s">
        <v>151</v>
      </c>
      <c r="C42" s="29"/>
    </row>
    <row r="43" spans="1:3" s="16" customFormat="1" ht="12" customHeight="1" thickBot="1" x14ac:dyDescent="0.3">
      <c r="A43" s="32" t="s">
        <v>154</v>
      </c>
      <c r="B43" s="25" t="s">
        <v>155</v>
      </c>
      <c r="C43" s="15">
        <v>0</v>
      </c>
    </row>
    <row r="44" spans="1:3" s="16" customFormat="1" ht="13.5" customHeight="1" thickBot="1" x14ac:dyDescent="0.3">
      <c r="A44" s="32" t="s">
        <v>164</v>
      </c>
      <c r="B44" s="25" t="s">
        <v>165</v>
      </c>
      <c r="C44" s="33"/>
    </row>
    <row r="45" spans="1:3" s="16" customFormat="1" ht="15.75" customHeight="1" thickBot="1" x14ac:dyDescent="0.3">
      <c r="A45" s="32" t="s">
        <v>166</v>
      </c>
      <c r="B45" s="34" t="s">
        <v>167</v>
      </c>
      <c r="C45" s="27">
        <f>+C36+C37+C38+C40+C43+C44</f>
        <v>1340285</v>
      </c>
    </row>
    <row r="46" spans="1:3" s="16" customFormat="1" ht="16.5" customHeight="1" thickBot="1" x14ac:dyDescent="0.3">
      <c r="A46" s="35" t="s">
        <v>168</v>
      </c>
      <c r="B46" s="36" t="s">
        <v>169</v>
      </c>
      <c r="C46" s="27">
        <f>+C35+C45</f>
        <v>74276780</v>
      </c>
    </row>
    <row r="47" spans="1:3" s="16" customFormat="1" ht="83.25" hidden="1" customHeight="1" x14ac:dyDescent="0.25">
      <c r="A47" s="37"/>
      <c r="B47" s="38"/>
      <c r="C47" s="39"/>
    </row>
    <row r="48" spans="1:3" ht="16.5" customHeight="1" x14ac:dyDescent="0.3">
      <c r="A48" s="264" t="s">
        <v>170</v>
      </c>
      <c r="B48" s="264"/>
      <c r="C48" s="264"/>
    </row>
    <row r="49" spans="1:3" s="41" customFormat="1" ht="16.5" customHeight="1" thickBot="1" x14ac:dyDescent="0.35">
      <c r="A49" s="265" t="s">
        <v>171</v>
      </c>
      <c r="B49" s="265"/>
      <c r="C49" s="40" t="s">
        <v>172</v>
      </c>
    </row>
    <row r="50" spans="1:3" ht="38.1" customHeight="1" thickBot="1" x14ac:dyDescent="0.35">
      <c r="A50" s="6" t="s">
        <v>11</v>
      </c>
      <c r="B50" s="7" t="s">
        <v>173</v>
      </c>
      <c r="C50" s="8" t="s">
        <v>13</v>
      </c>
    </row>
    <row r="51" spans="1:3" s="12" customFormat="1" ht="12" customHeight="1" thickBot="1" x14ac:dyDescent="0.25">
      <c r="A51" s="42">
        <v>1</v>
      </c>
      <c r="B51" s="43">
        <v>2</v>
      </c>
      <c r="C51" s="44">
        <v>3</v>
      </c>
    </row>
    <row r="52" spans="1:3" ht="12" customHeight="1" thickBot="1" x14ac:dyDescent="0.35">
      <c r="A52" s="45" t="s">
        <v>14</v>
      </c>
      <c r="B52" s="46" t="s">
        <v>174</v>
      </c>
      <c r="C52" s="47">
        <f>SUM(C53:C57)</f>
        <v>66721495</v>
      </c>
    </row>
    <row r="53" spans="1:3" ht="12" customHeight="1" x14ac:dyDescent="0.3">
      <c r="A53" s="48" t="s">
        <v>16</v>
      </c>
      <c r="B53" s="49" t="s">
        <v>175</v>
      </c>
      <c r="C53" s="50">
        <v>27566480</v>
      </c>
    </row>
    <row r="54" spans="1:3" ht="12" customHeight="1" x14ac:dyDescent="0.3">
      <c r="A54" s="20" t="s">
        <v>18</v>
      </c>
      <c r="B54" s="51" t="s">
        <v>176</v>
      </c>
      <c r="C54" s="22">
        <v>3143570</v>
      </c>
    </row>
    <row r="55" spans="1:3" ht="12" customHeight="1" x14ac:dyDescent="0.3">
      <c r="A55" s="20" t="s">
        <v>20</v>
      </c>
      <c r="B55" s="51" t="s">
        <v>177</v>
      </c>
      <c r="C55" s="26">
        <v>25311445</v>
      </c>
    </row>
    <row r="56" spans="1:3" ht="12" customHeight="1" x14ac:dyDescent="0.3">
      <c r="A56" s="20" t="s">
        <v>22</v>
      </c>
      <c r="B56" s="52" t="s">
        <v>178</v>
      </c>
      <c r="C56" s="26">
        <v>4800000</v>
      </c>
    </row>
    <row r="57" spans="1:3" ht="12" customHeight="1" x14ac:dyDescent="0.3">
      <c r="A57" s="20" t="s">
        <v>179</v>
      </c>
      <c r="B57" s="53" t="s">
        <v>0</v>
      </c>
      <c r="C57" s="26">
        <v>5900000</v>
      </c>
    </row>
    <row r="58" spans="1:3" ht="12" customHeight="1" x14ac:dyDescent="0.3">
      <c r="A58" s="20" t="s">
        <v>26</v>
      </c>
      <c r="B58" s="51" t="s">
        <v>180</v>
      </c>
      <c r="C58" s="26"/>
    </row>
    <row r="59" spans="1:3" ht="12" customHeight="1" x14ac:dyDescent="0.3">
      <c r="A59" s="20" t="s">
        <v>181</v>
      </c>
      <c r="B59" s="54" t="s">
        <v>182</v>
      </c>
      <c r="C59" s="26"/>
    </row>
    <row r="60" spans="1:3" ht="12" customHeight="1" x14ac:dyDescent="0.3">
      <c r="A60" s="20" t="s">
        <v>183</v>
      </c>
      <c r="B60" s="55" t="s">
        <v>184</v>
      </c>
      <c r="C60" s="26"/>
    </row>
    <row r="61" spans="1:3" ht="12" customHeight="1" x14ac:dyDescent="0.3">
      <c r="A61" s="20" t="s">
        <v>185</v>
      </c>
      <c r="B61" s="55" t="s">
        <v>186</v>
      </c>
      <c r="C61" s="26"/>
    </row>
    <row r="62" spans="1:3" ht="12" customHeight="1" x14ac:dyDescent="0.3">
      <c r="A62" s="20" t="s">
        <v>187</v>
      </c>
      <c r="B62" s="54" t="s">
        <v>188</v>
      </c>
      <c r="C62" s="26">
        <v>5800000</v>
      </c>
    </row>
    <row r="63" spans="1:3" ht="12" customHeight="1" x14ac:dyDescent="0.3">
      <c r="A63" s="20" t="s">
        <v>189</v>
      </c>
      <c r="B63" s="54" t="s">
        <v>190</v>
      </c>
      <c r="C63" s="26"/>
    </row>
    <row r="64" spans="1:3" ht="12" customHeight="1" x14ac:dyDescent="0.3">
      <c r="A64" s="20" t="s">
        <v>191</v>
      </c>
      <c r="B64" s="55" t="s">
        <v>192</v>
      </c>
      <c r="C64" s="26"/>
    </row>
    <row r="65" spans="1:3" ht="12" customHeight="1" x14ac:dyDescent="0.3">
      <c r="A65" s="56" t="s">
        <v>193</v>
      </c>
      <c r="B65" s="57" t="s">
        <v>194</v>
      </c>
      <c r="C65" s="26"/>
    </row>
    <row r="66" spans="1:3" ht="12" customHeight="1" x14ac:dyDescent="0.3">
      <c r="A66" s="20" t="s">
        <v>195</v>
      </c>
      <c r="B66" s="57" t="s">
        <v>196</v>
      </c>
      <c r="C66" s="26"/>
    </row>
    <row r="67" spans="1:3" ht="12" customHeight="1" thickBot="1" x14ac:dyDescent="0.35">
      <c r="A67" s="58" t="s">
        <v>197</v>
      </c>
      <c r="B67" s="59" t="s">
        <v>198</v>
      </c>
      <c r="C67" s="60">
        <v>100000</v>
      </c>
    </row>
    <row r="68" spans="1:3" ht="12" customHeight="1" thickBot="1" x14ac:dyDescent="0.35">
      <c r="A68" s="13" t="s">
        <v>28</v>
      </c>
      <c r="B68" s="61" t="s">
        <v>199</v>
      </c>
      <c r="C68" s="15">
        <f>C69+C70+C71</f>
        <v>6215000</v>
      </c>
    </row>
    <row r="69" spans="1:3" ht="12" customHeight="1" x14ac:dyDescent="0.3">
      <c r="A69" s="17" t="s">
        <v>30</v>
      </c>
      <c r="B69" s="51" t="s">
        <v>200</v>
      </c>
      <c r="C69" s="19">
        <v>2405000</v>
      </c>
    </row>
    <row r="70" spans="1:3" ht="12" customHeight="1" x14ac:dyDescent="0.3">
      <c r="A70" s="17" t="s">
        <v>32</v>
      </c>
      <c r="B70" s="62" t="s">
        <v>201</v>
      </c>
      <c r="C70" s="19"/>
    </row>
    <row r="71" spans="1:3" ht="12" customHeight="1" thickBot="1" x14ac:dyDescent="0.35">
      <c r="A71" s="56"/>
      <c r="B71" s="68" t="s">
        <v>364</v>
      </c>
      <c r="C71" s="222">
        <v>3810000</v>
      </c>
    </row>
    <row r="72" spans="1:3" ht="12" customHeight="1" thickBot="1" x14ac:dyDescent="0.35">
      <c r="A72" s="13" t="s">
        <v>41</v>
      </c>
      <c r="B72" s="66" t="s">
        <v>218</v>
      </c>
      <c r="C72" s="15">
        <f>+C73+C74</f>
        <v>0</v>
      </c>
    </row>
    <row r="73" spans="1:3" ht="12" customHeight="1" x14ac:dyDescent="0.3">
      <c r="A73" s="17" t="s">
        <v>43</v>
      </c>
      <c r="B73" s="67" t="s">
        <v>219</v>
      </c>
      <c r="C73" s="19">
        <v>0</v>
      </c>
    </row>
    <row r="74" spans="1:3" ht="12" customHeight="1" thickBot="1" x14ac:dyDescent="0.35">
      <c r="A74" s="23" t="s">
        <v>45</v>
      </c>
      <c r="B74" s="62" t="s">
        <v>220</v>
      </c>
      <c r="C74" s="26"/>
    </row>
    <row r="75" spans="1:3" ht="12" customHeight="1" thickBot="1" x14ac:dyDescent="0.35">
      <c r="A75" s="13" t="s">
        <v>221</v>
      </c>
      <c r="B75" s="66" t="s">
        <v>222</v>
      </c>
      <c r="C75" s="15">
        <f>+C52+C68+C72</f>
        <v>72936495</v>
      </c>
    </row>
    <row r="76" spans="1:3" ht="10.5" customHeight="1" thickBot="1" x14ac:dyDescent="0.35">
      <c r="A76" s="13" t="s">
        <v>69</v>
      </c>
      <c r="B76" s="66" t="s">
        <v>223</v>
      </c>
      <c r="C76" s="15">
        <v>0</v>
      </c>
    </row>
    <row r="77" spans="1:3" ht="12" customHeight="1" thickBot="1" x14ac:dyDescent="0.35">
      <c r="A77" s="13" t="s">
        <v>88</v>
      </c>
      <c r="B77" s="66" t="s">
        <v>227</v>
      </c>
      <c r="C77" s="15">
        <v>0</v>
      </c>
    </row>
    <row r="78" spans="1:3" ht="12" customHeight="1" thickBot="1" x14ac:dyDescent="0.35">
      <c r="A78" s="13" t="s">
        <v>232</v>
      </c>
      <c r="B78" s="66" t="s">
        <v>233</v>
      </c>
      <c r="C78" s="27">
        <v>0</v>
      </c>
    </row>
    <row r="79" spans="1:3" ht="12" customHeight="1" x14ac:dyDescent="0.3">
      <c r="A79" s="17" t="s">
        <v>102</v>
      </c>
      <c r="B79" s="67" t="s">
        <v>234</v>
      </c>
      <c r="C79" s="63"/>
    </row>
    <row r="80" spans="1:3" ht="12" customHeight="1" thickBot="1" x14ac:dyDescent="0.35">
      <c r="A80" s="17" t="s">
        <v>104</v>
      </c>
      <c r="B80" s="67" t="s">
        <v>235</v>
      </c>
      <c r="C80" s="63"/>
    </row>
    <row r="81" spans="1:4" ht="12" customHeight="1" thickBot="1" x14ac:dyDescent="0.35">
      <c r="A81" s="13" t="s">
        <v>110</v>
      </c>
      <c r="B81" s="66" t="s">
        <v>238</v>
      </c>
      <c r="C81" s="69">
        <v>0</v>
      </c>
    </row>
    <row r="82" spans="1:4" ht="15" customHeight="1" thickBot="1" x14ac:dyDescent="0.35">
      <c r="A82" s="13" t="s">
        <v>120</v>
      </c>
      <c r="B82" s="66" t="s">
        <v>243</v>
      </c>
      <c r="C82" s="70">
        <v>0</v>
      </c>
    </row>
    <row r="83" spans="1:4" s="16" customFormat="1" ht="12.9" customHeight="1" thickBot="1" x14ac:dyDescent="0.3">
      <c r="A83" s="71" t="s">
        <v>244</v>
      </c>
      <c r="B83" s="72" t="s">
        <v>245</v>
      </c>
      <c r="C83" s="70">
        <f>+C75+C82</f>
        <v>72936495</v>
      </c>
    </row>
    <row r="84" spans="1:4" ht="7.5" customHeight="1" x14ac:dyDescent="0.3"/>
    <row r="85" spans="1:4" x14ac:dyDescent="0.3">
      <c r="A85" s="266" t="s">
        <v>246</v>
      </c>
      <c r="B85" s="266"/>
      <c r="C85" s="266"/>
    </row>
    <row r="86" spans="1:4" ht="15" customHeight="1" thickBot="1" x14ac:dyDescent="0.35">
      <c r="A86" s="262" t="s">
        <v>247</v>
      </c>
      <c r="B86" s="262"/>
      <c r="C86" s="5" t="s">
        <v>172</v>
      </c>
    </row>
    <row r="87" spans="1:4" ht="13.5" customHeight="1" thickBot="1" x14ac:dyDescent="0.35">
      <c r="A87" s="13">
        <v>1</v>
      </c>
      <c r="B87" s="61" t="s">
        <v>248</v>
      </c>
      <c r="C87" s="15">
        <f>+C35-C75</f>
        <v>0</v>
      </c>
      <c r="D87" s="75"/>
    </row>
    <row r="88" spans="1:4" ht="27.75" customHeight="1" thickBot="1" x14ac:dyDescent="0.35">
      <c r="A88" s="13" t="s">
        <v>28</v>
      </c>
      <c r="B88" s="61" t="s">
        <v>249</v>
      </c>
      <c r="C88" s="15">
        <f>+C45-C82</f>
        <v>1340285</v>
      </c>
    </row>
  </sheetData>
  <mergeCells count="6">
    <mergeCell ref="A86:B86"/>
    <mergeCell ref="A1:C1"/>
    <mergeCell ref="A2:B2"/>
    <mergeCell ref="A48:C48"/>
    <mergeCell ref="A49:B49"/>
    <mergeCell ref="A85:C85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Mucsi Község Önkormányzat
2018. ÉVI KÖLTSÉGVETÉSÉNEK ÖSSZEVONT MÉRLEGE&amp;10
&amp;R&amp;"Times New Roman CE,Félkövér dőlt" 1. melléklet az 1/2018. (III. 26) önkormányzati rendelethez</oddHeader>
  </headerFooter>
  <rowBreaks count="1" manualBreakCount="1">
    <brk id="4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WhiteSpace="0" topLeftCell="A61" zoomScaleNormal="100" workbookViewId="0">
      <selection activeCell="G20" sqref="G20"/>
    </sheetView>
  </sheetViews>
  <sheetFormatPr defaultRowHeight="15.6" x14ac:dyDescent="0.3"/>
  <cols>
    <col min="1" max="1" width="8.109375" style="73" customWidth="1"/>
    <col min="2" max="2" width="59" style="73" customWidth="1"/>
    <col min="3" max="3" width="18.5546875" style="74" customWidth="1"/>
    <col min="4" max="4" width="7.6640625" style="4" customWidth="1"/>
    <col min="5" max="252" width="8.88671875" style="4"/>
    <col min="253" max="253" width="8.109375" style="4" customWidth="1"/>
    <col min="254" max="254" width="78.5546875" style="4" customWidth="1"/>
    <col min="255" max="255" width="18.5546875" style="4" customWidth="1"/>
    <col min="256" max="256" width="7.6640625" style="4" customWidth="1"/>
    <col min="257" max="257" width="8.88671875" style="4"/>
    <col min="258" max="258" width="11.6640625" style="4" customWidth="1"/>
    <col min="259" max="508" width="8.88671875" style="4"/>
    <col min="509" max="509" width="8.109375" style="4" customWidth="1"/>
    <col min="510" max="510" width="78.5546875" style="4" customWidth="1"/>
    <col min="511" max="511" width="18.5546875" style="4" customWidth="1"/>
    <col min="512" max="512" width="7.6640625" style="4" customWidth="1"/>
    <col min="513" max="513" width="8.88671875" style="4"/>
    <col min="514" max="514" width="11.6640625" style="4" customWidth="1"/>
    <col min="515" max="764" width="8.88671875" style="4"/>
    <col min="765" max="765" width="8.109375" style="4" customWidth="1"/>
    <col min="766" max="766" width="78.5546875" style="4" customWidth="1"/>
    <col min="767" max="767" width="18.5546875" style="4" customWidth="1"/>
    <col min="768" max="768" width="7.6640625" style="4" customWidth="1"/>
    <col min="769" max="769" width="8.88671875" style="4"/>
    <col min="770" max="770" width="11.6640625" style="4" customWidth="1"/>
    <col min="771" max="1020" width="8.88671875" style="4"/>
    <col min="1021" max="1021" width="8.109375" style="4" customWidth="1"/>
    <col min="1022" max="1022" width="78.5546875" style="4" customWidth="1"/>
    <col min="1023" max="1023" width="18.5546875" style="4" customWidth="1"/>
    <col min="1024" max="1024" width="7.6640625" style="4" customWidth="1"/>
    <col min="1025" max="1025" width="8.88671875" style="4"/>
    <col min="1026" max="1026" width="11.6640625" style="4" customWidth="1"/>
    <col min="1027" max="1276" width="8.88671875" style="4"/>
    <col min="1277" max="1277" width="8.109375" style="4" customWidth="1"/>
    <col min="1278" max="1278" width="78.5546875" style="4" customWidth="1"/>
    <col min="1279" max="1279" width="18.5546875" style="4" customWidth="1"/>
    <col min="1280" max="1280" width="7.6640625" style="4" customWidth="1"/>
    <col min="1281" max="1281" width="8.88671875" style="4"/>
    <col min="1282" max="1282" width="11.6640625" style="4" customWidth="1"/>
    <col min="1283" max="1532" width="8.88671875" style="4"/>
    <col min="1533" max="1533" width="8.109375" style="4" customWidth="1"/>
    <col min="1534" max="1534" width="78.5546875" style="4" customWidth="1"/>
    <col min="1535" max="1535" width="18.5546875" style="4" customWidth="1"/>
    <col min="1536" max="1536" width="7.6640625" style="4" customWidth="1"/>
    <col min="1537" max="1537" width="8.88671875" style="4"/>
    <col min="1538" max="1538" width="11.6640625" style="4" customWidth="1"/>
    <col min="1539" max="1788" width="8.88671875" style="4"/>
    <col min="1789" max="1789" width="8.109375" style="4" customWidth="1"/>
    <col min="1790" max="1790" width="78.5546875" style="4" customWidth="1"/>
    <col min="1791" max="1791" width="18.5546875" style="4" customWidth="1"/>
    <col min="1792" max="1792" width="7.6640625" style="4" customWidth="1"/>
    <col min="1793" max="1793" width="8.88671875" style="4"/>
    <col min="1794" max="1794" width="11.6640625" style="4" customWidth="1"/>
    <col min="1795" max="2044" width="8.88671875" style="4"/>
    <col min="2045" max="2045" width="8.109375" style="4" customWidth="1"/>
    <col min="2046" max="2046" width="78.5546875" style="4" customWidth="1"/>
    <col min="2047" max="2047" width="18.5546875" style="4" customWidth="1"/>
    <col min="2048" max="2048" width="7.6640625" style="4" customWidth="1"/>
    <col min="2049" max="2049" width="8.88671875" style="4"/>
    <col min="2050" max="2050" width="11.6640625" style="4" customWidth="1"/>
    <col min="2051" max="2300" width="8.88671875" style="4"/>
    <col min="2301" max="2301" width="8.109375" style="4" customWidth="1"/>
    <col min="2302" max="2302" width="78.5546875" style="4" customWidth="1"/>
    <col min="2303" max="2303" width="18.5546875" style="4" customWidth="1"/>
    <col min="2304" max="2304" width="7.6640625" style="4" customWidth="1"/>
    <col min="2305" max="2305" width="8.88671875" style="4"/>
    <col min="2306" max="2306" width="11.6640625" style="4" customWidth="1"/>
    <col min="2307" max="2556" width="8.88671875" style="4"/>
    <col min="2557" max="2557" width="8.109375" style="4" customWidth="1"/>
    <col min="2558" max="2558" width="78.5546875" style="4" customWidth="1"/>
    <col min="2559" max="2559" width="18.5546875" style="4" customWidth="1"/>
    <col min="2560" max="2560" width="7.6640625" style="4" customWidth="1"/>
    <col min="2561" max="2561" width="8.88671875" style="4"/>
    <col min="2562" max="2562" width="11.6640625" style="4" customWidth="1"/>
    <col min="2563" max="2812" width="8.88671875" style="4"/>
    <col min="2813" max="2813" width="8.109375" style="4" customWidth="1"/>
    <col min="2814" max="2814" width="78.5546875" style="4" customWidth="1"/>
    <col min="2815" max="2815" width="18.5546875" style="4" customWidth="1"/>
    <col min="2816" max="2816" width="7.6640625" style="4" customWidth="1"/>
    <col min="2817" max="2817" width="8.88671875" style="4"/>
    <col min="2818" max="2818" width="11.6640625" style="4" customWidth="1"/>
    <col min="2819" max="3068" width="8.88671875" style="4"/>
    <col min="3069" max="3069" width="8.109375" style="4" customWidth="1"/>
    <col min="3070" max="3070" width="78.5546875" style="4" customWidth="1"/>
    <col min="3071" max="3071" width="18.5546875" style="4" customWidth="1"/>
    <col min="3072" max="3072" width="7.6640625" style="4" customWidth="1"/>
    <col min="3073" max="3073" width="8.88671875" style="4"/>
    <col min="3074" max="3074" width="11.6640625" style="4" customWidth="1"/>
    <col min="3075" max="3324" width="8.88671875" style="4"/>
    <col min="3325" max="3325" width="8.109375" style="4" customWidth="1"/>
    <col min="3326" max="3326" width="78.5546875" style="4" customWidth="1"/>
    <col min="3327" max="3327" width="18.5546875" style="4" customWidth="1"/>
    <col min="3328" max="3328" width="7.6640625" style="4" customWidth="1"/>
    <col min="3329" max="3329" width="8.88671875" style="4"/>
    <col min="3330" max="3330" width="11.6640625" style="4" customWidth="1"/>
    <col min="3331" max="3580" width="8.88671875" style="4"/>
    <col min="3581" max="3581" width="8.109375" style="4" customWidth="1"/>
    <col min="3582" max="3582" width="78.5546875" style="4" customWidth="1"/>
    <col min="3583" max="3583" width="18.5546875" style="4" customWidth="1"/>
    <col min="3584" max="3584" width="7.6640625" style="4" customWidth="1"/>
    <col min="3585" max="3585" width="8.88671875" style="4"/>
    <col min="3586" max="3586" width="11.6640625" style="4" customWidth="1"/>
    <col min="3587" max="3836" width="8.88671875" style="4"/>
    <col min="3837" max="3837" width="8.109375" style="4" customWidth="1"/>
    <col min="3838" max="3838" width="78.5546875" style="4" customWidth="1"/>
    <col min="3839" max="3839" width="18.5546875" style="4" customWidth="1"/>
    <col min="3840" max="3840" width="7.6640625" style="4" customWidth="1"/>
    <col min="3841" max="3841" width="8.88671875" style="4"/>
    <col min="3842" max="3842" width="11.6640625" style="4" customWidth="1"/>
    <col min="3843" max="4092" width="8.88671875" style="4"/>
    <col min="4093" max="4093" width="8.109375" style="4" customWidth="1"/>
    <col min="4094" max="4094" width="78.5546875" style="4" customWidth="1"/>
    <col min="4095" max="4095" width="18.5546875" style="4" customWidth="1"/>
    <col min="4096" max="4096" width="7.6640625" style="4" customWidth="1"/>
    <col min="4097" max="4097" width="8.88671875" style="4"/>
    <col min="4098" max="4098" width="11.6640625" style="4" customWidth="1"/>
    <col min="4099" max="4348" width="8.88671875" style="4"/>
    <col min="4349" max="4349" width="8.109375" style="4" customWidth="1"/>
    <col min="4350" max="4350" width="78.5546875" style="4" customWidth="1"/>
    <col min="4351" max="4351" width="18.5546875" style="4" customWidth="1"/>
    <col min="4352" max="4352" width="7.6640625" style="4" customWidth="1"/>
    <col min="4353" max="4353" width="8.88671875" style="4"/>
    <col min="4354" max="4354" width="11.6640625" style="4" customWidth="1"/>
    <col min="4355" max="4604" width="8.88671875" style="4"/>
    <col min="4605" max="4605" width="8.109375" style="4" customWidth="1"/>
    <col min="4606" max="4606" width="78.5546875" style="4" customWidth="1"/>
    <col min="4607" max="4607" width="18.5546875" style="4" customWidth="1"/>
    <col min="4608" max="4608" width="7.6640625" style="4" customWidth="1"/>
    <col min="4609" max="4609" width="8.88671875" style="4"/>
    <col min="4610" max="4610" width="11.6640625" style="4" customWidth="1"/>
    <col min="4611" max="4860" width="8.88671875" style="4"/>
    <col min="4861" max="4861" width="8.109375" style="4" customWidth="1"/>
    <col min="4862" max="4862" width="78.5546875" style="4" customWidth="1"/>
    <col min="4863" max="4863" width="18.5546875" style="4" customWidth="1"/>
    <col min="4864" max="4864" width="7.6640625" style="4" customWidth="1"/>
    <col min="4865" max="4865" width="8.88671875" style="4"/>
    <col min="4866" max="4866" width="11.6640625" style="4" customWidth="1"/>
    <col min="4867" max="5116" width="8.88671875" style="4"/>
    <col min="5117" max="5117" width="8.109375" style="4" customWidth="1"/>
    <col min="5118" max="5118" width="78.5546875" style="4" customWidth="1"/>
    <col min="5119" max="5119" width="18.5546875" style="4" customWidth="1"/>
    <col min="5120" max="5120" width="7.6640625" style="4" customWidth="1"/>
    <col min="5121" max="5121" width="8.88671875" style="4"/>
    <col min="5122" max="5122" width="11.6640625" style="4" customWidth="1"/>
    <col min="5123" max="5372" width="8.88671875" style="4"/>
    <col min="5373" max="5373" width="8.109375" style="4" customWidth="1"/>
    <col min="5374" max="5374" width="78.5546875" style="4" customWidth="1"/>
    <col min="5375" max="5375" width="18.5546875" style="4" customWidth="1"/>
    <col min="5376" max="5376" width="7.6640625" style="4" customWidth="1"/>
    <col min="5377" max="5377" width="8.88671875" style="4"/>
    <col min="5378" max="5378" width="11.6640625" style="4" customWidth="1"/>
    <col min="5379" max="5628" width="8.88671875" style="4"/>
    <col min="5629" max="5629" width="8.109375" style="4" customWidth="1"/>
    <col min="5630" max="5630" width="78.5546875" style="4" customWidth="1"/>
    <col min="5631" max="5631" width="18.5546875" style="4" customWidth="1"/>
    <col min="5632" max="5632" width="7.6640625" style="4" customWidth="1"/>
    <col min="5633" max="5633" width="8.88671875" style="4"/>
    <col min="5634" max="5634" width="11.6640625" style="4" customWidth="1"/>
    <col min="5635" max="5884" width="8.88671875" style="4"/>
    <col min="5885" max="5885" width="8.109375" style="4" customWidth="1"/>
    <col min="5886" max="5886" width="78.5546875" style="4" customWidth="1"/>
    <col min="5887" max="5887" width="18.5546875" style="4" customWidth="1"/>
    <col min="5888" max="5888" width="7.6640625" style="4" customWidth="1"/>
    <col min="5889" max="5889" width="8.88671875" style="4"/>
    <col min="5890" max="5890" width="11.6640625" style="4" customWidth="1"/>
    <col min="5891" max="6140" width="8.88671875" style="4"/>
    <col min="6141" max="6141" width="8.109375" style="4" customWidth="1"/>
    <col min="6142" max="6142" width="78.5546875" style="4" customWidth="1"/>
    <col min="6143" max="6143" width="18.5546875" style="4" customWidth="1"/>
    <col min="6144" max="6144" width="7.6640625" style="4" customWidth="1"/>
    <col min="6145" max="6145" width="8.88671875" style="4"/>
    <col min="6146" max="6146" width="11.6640625" style="4" customWidth="1"/>
    <col min="6147" max="6396" width="8.88671875" style="4"/>
    <col min="6397" max="6397" width="8.109375" style="4" customWidth="1"/>
    <col min="6398" max="6398" width="78.5546875" style="4" customWidth="1"/>
    <col min="6399" max="6399" width="18.5546875" style="4" customWidth="1"/>
    <col min="6400" max="6400" width="7.6640625" style="4" customWidth="1"/>
    <col min="6401" max="6401" width="8.88671875" style="4"/>
    <col min="6402" max="6402" width="11.6640625" style="4" customWidth="1"/>
    <col min="6403" max="6652" width="8.88671875" style="4"/>
    <col min="6653" max="6653" width="8.109375" style="4" customWidth="1"/>
    <col min="6654" max="6654" width="78.5546875" style="4" customWidth="1"/>
    <col min="6655" max="6655" width="18.5546875" style="4" customWidth="1"/>
    <col min="6656" max="6656" width="7.6640625" style="4" customWidth="1"/>
    <col min="6657" max="6657" width="8.88671875" style="4"/>
    <col min="6658" max="6658" width="11.6640625" style="4" customWidth="1"/>
    <col min="6659" max="6908" width="8.88671875" style="4"/>
    <col min="6909" max="6909" width="8.109375" style="4" customWidth="1"/>
    <col min="6910" max="6910" width="78.5546875" style="4" customWidth="1"/>
    <col min="6911" max="6911" width="18.5546875" style="4" customWidth="1"/>
    <col min="6912" max="6912" width="7.6640625" style="4" customWidth="1"/>
    <col min="6913" max="6913" width="8.88671875" style="4"/>
    <col min="6914" max="6914" width="11.6640625" style="4" customWidth="1"/>
    <col min="6915" max="7164" width="8.88671875" style="4"/>
    <col min="7165" max="7165" width="8.109375" style="4" customWidth="1"/>
    <col min="7166" max="7166" width="78.5546875" style="4" customWidth="1"/>
    <col min="7167" max="7167" width="18.5546875" style="4" customWidth="1"/>
    <col min="7168" max="7168" width="7.6640625" style="4" customWidth="1"/>
    <col min="7169" max="7169" width="8.88671875" style="4"/>
    <col min="7170" max="7170" width="11.6640625" style="4" customWidth="1"/>
    <col min="7171" max="7420" width="8.88671875" style="4"/>
    <col min="7421" max="7421" width="8.109375" style="4" customWidth="1"/>
    <col min="7422" max="7422" width="78.5546875" style="4" customWidth="1"/>
    <col min="7423" max="7423" width="18.5546875" style="4" customWidth="1"/>
    <col min="7424" max="7424" width="7.6640625" style="4" customWidth="1"/>
    <col min="7425" max="7425" width="8.88671875" style="4"/>
    <col min="7426" max="7426" width="11.6640625" style="4" customWidth="1"/>
    <col min="7427" max="7676" width="8.88671875" style="4"/>
    <col min="7677" max="7677" width="8.109375" style="4" customWidth="1"/>
    <col min="7678" max="7678" width="78.5546875" style="4" customWidth="1"/>
    <col min="7679" max="7679" width="18.5546875" style="4" customWidth="1"/>
    <col min="7680" max="7680" width="7.6640625" style="4" customWidth="1"/>
    <col min="7681" max="7681" width="8.88671875" style="4"/>
    <col min="7682" max="7682" width="11.6640625" style="4" customWidth="1"/>
    <col min="7683" max="7932" width="8.88671875" style="4"/>
    <col min="7933" max="7933" width="8.109375" style="4" customWidth="1"/>
    <col min="7934" max="7934" width="78.5546875" style="4" customWidth="1"/>
    <col min="7935" max="7935" width="18.5546875" style="4" customWidth="1"/>
    <col min="7936" max="7936" width="7.6640625" style="4" customWidth="1"/>
    <col min="7937" max="7937" width="8.88671875" style="4"/>
    <col min="7938" max="7938" width="11.6640625" style="4" customWidth="1"/>
    <col min="7939" max="8188" width="8.88671875" style="4"/>
    <col min="8189" max="8189" width="8.109375" style="4" customWidth="1"/>
    <col min="8190" max="8190" width="78.5546875" style="4" customWidth="1"/>
    <col min="8191" max="8191" width="18.5546875" style="4" customWidth="1"/>
    <col min="8192" max="8192" width="7.6640625" style="4" customWidth="1"/>
    <col min="8193" max="8193" width="8.88671875" style="4"/>
    <col min="8194" max="8194" width="11.6640625" style="4" customWidth="1"/>
    <col min="8195" max="8444" width="8.88671875" style="4"/>
    <col min="8445" max="8445" width="8.109375" style="4" customWidth="1"/>
    <col min="8446" max="8446" width="78.5546875" style="4" customWidth="1"/>
    <col min="8447" max="8447" width="18.5546875" style="4" customWidth="1"/>
    <col min="8448" max="8448" width="7.6640625" style="4" customWidth="1"/>
    <col min="8449" max="8449" width="8.88671875" style="4"/>
    <col min="8450" max="8450" width="11.6640625" style="4" customWidth="1"/>
    <col min="8451" max="8700" width="8.88671875" style="4"/>
    <col min="8701" max="8701" width="8.109375" style="4" customWidth="1"/>
    <col min="8702" max="8702" width="78.5546875" style="4" customWidth="1"/>
    <col min="8703" max="8703" width="18.5546875" style="4" customWidth="1"/>
    <col min="8704" max="8704" width="7.6640625" style="4" customWidth="1"/>
    <col min="8705" max="8705" width="8.88671875" style="4"/>
    <col min="8706" max="8706" width="11.6640625" style="4" customWidth="1"/>
    <col min="8707" max="8956" width="8.88671875" style="4"/>
    <col min="8957" max="8957" width="8.109375" style="4" customWidth="1"/>
    <col min="8958" max="8958" width="78.5546875" style="4" customWidth="1"/>
    <col min="8959" max="8959" width="18.5546875" style="4" customWidth="1"/>
    <col min="8960" max="8960" width="7.6640625" style="4" customWidth="1"/>
    <col min="8961" max="8961" width="8.88671875" style="4"/>
    <col min="8962" max="8962" width="11.6640625" style="4" customWidth="1"/>
    <col min="8963" max="9212" width="8.88671875" style="4"/>
    <col min="9213" max="9213" width="8.109375" style="4" customWidth="1"/>
    <col min="9214" max="9214" width="78.5546875" style="4" customWidth="1"/>
    <col min="9215" max="9215" width="18.5546875" style="4" customWidth="1"/>
    <col min="9216" max="9216" width="7.6640625" style="4" customWidth="1"/>
    <col min="9217" max="9217" width="8.88671875" style="4"/>
    <col min="9218" max="9218" width="11.6640625" style="4" customWidth="1"/>
    <col min="9219" max="9468" width="8.88671875" style="4"/>
    <col min="9469" max="9469" width="8.109375" style="4" customWidth="1"/>
    <col min="9470" max="9470" width="78.5546875" style="4" customWidth="1"/>
    <col min="9471" max="9471" width="18.5546875" style="4" customWidth="1"/>
    <col min="9472" max="9472" width="7.6640625" style="4" customWidth="1"/>
    <col min="9473" max="9473" width="8.88671875" style="4"/>
    <col min="9474" max="9474" width="11.6640625" style="4" customWidth="1"/>
    <col min="9475" max="9724" width="8.88671875" style="4"/>
    <col min="9725" max="9725" width="8.109375" style="4" customWidth="1"/>
    <col min="9726" max="9726" width="78.5546875" style="4" customWidth="1"/>
    <col min="9727" max="9727" width="18.5546875" style="4" customWidth="1"/>
    <col min="9728" max="9728" width="7.6640625" style="4" customWidth="1"/>
    <col min="9729" max="9729" width="8.88671875" style="4"/>
    <col min="9730" max="9730" width="11.6640625" style="4" customWidth="1"/>
    <col min="9731" max="9980" width="8.88671875" style="4"/>
    <col min="9981" max="9981" width="8.109375" style="4" customWidth="1"/>
    <col min="9982" max="9982" width="78.5546875" style="4" customWidth="1"/>
    <col min="9983" max="9983" width="18.5546875" style="4" customWidth="1"/>
    <col min="9984" max="9984" width="7.6640625" style="4" customWidth="1"/>
    <col min="9985" max="9985" width="8.88671875" style="4"/>
    <col min="9986" max="9986" width="11.6640625" style="4" customWidth="1"/>
    <col min="9987" max="10236" width="8.88671875" style="4"/>
    <col min="10237" max="10237" width="8.109375" style="4" customWidth="1"/>
    <col min="10238" max="10238" width="78.5546875" style="4" customWidth="1"/>
    <col min="10239" max="10239" width="18.5546875" style="4" customWidth="1"/>
    <col min="10240" max="10240" width="7.6640625" style="4" customWidth="1"/>
    <col min="10241" max="10241" width="8.88671875" style="4"/>
    <col min="10242" max="10242" width="11.6640625" style="4" customWidth="1"/>
    <col min="10243" max="10492" width="8.88671875" style="4"/>
    <col min="10493" max="10493" width="8.109375" style="4" customWidth="1"/>
    <col min="10494" max="10494" width="78.5546875" style="4" customWidth="1"/>
    <col min="10495" max="10495" width="18.5546875" style="4" customWidth="1"/>
    <col min="10496" max="10496" width="7.6640625" style="4" customWidth="1"/>
    <col min="10497" max="10497" width="8.88671875" style="4"/>
    <col min="10498" max="10498" width="11.6640625" style="4" customWidth="1"/>
    <col min="10499" max="10748" width="8.88671875" style="4"/>
    <col min="10749" max="10749" width="8.109375" style="4" customWidth="1"/>
    <col min="10750" max="10750" width="78.5546875" style="4" customWidth="1"/>
    <col min="10751" max="10751" width="18.5546875" style="4" customWidth="1"/>
    <col min="10752" max="10752" width="7.6640625" style="4" customWidth="1"/>
    <col min="10753" max="10753" width="8.88671875" style="4"/>
    <col min="10754" max="10754" width="11.6640625" style="4" customWidth="1"/>
    <col min="10755" max="11004" width="8.88671875" style="4"/>
    <col min="11005" max="11005" width="8.109375" style="4" customWidth="1"/>
    <col min="11006" max="11006" width="78.5546875" style="4" customWidth="1"/>
    <col min="11007" max="11007" width="18.5546875" style="4" customWidth="1"/>
    <col min="11008" max="11008" width="7.6640625" style="4" customWidth="1"/>
    <col min="11009" max="11009" width="8.88671875" style="4"/>
    <col min="11010" max="11010" width="11.6640625" style="4" customWidth="1"/>
    <col min="11011" max="11260" width="8.88671875" style="4"/>
    <col min="11261" max="11261" width="8.109375" style="4" customWidth="1"/>
    <col min="11262" max="11262" width="78.5546875" style="4" customWidth="1"/>
    <col min="11263" max="11263" width="18.5546875" style="4" customWidth="1"/>
    <col min="11264" max="11264" width="7.6640625" style="4" customWidth="1"/>
    <col min="11265" max="11265" width="8.88671875" style="4"/>
    <col min="11266" max="11266" width="11.6640625" style="4" customWidth="1"/>
    <col min="11267" max="11516" width="8.88671875" style="4"/>
    <col min="11517" max="11517" width="8.109375" style="4" customWidth="1"/>
    <col min="11518" max="11518" width="78.5546875" style="4" customWidth="1"/>
    <col min="11519" max="11519" width="18.5546875" style="4" customWidth="1"/>
    <col min="11520" max="11520" width="7.6640625" style="4" customWidth="1"/>
    <col min="11521" max="11521" width="8.88671875" style="4"/>
    <col min="11522" max="11522" width="11.6640625" style="4" customWidth="1"/>
    <col min="11523" max="11772" width="8.88671875" style="4"/>
    <col min="11773" max="11773" width="8.109375" style="4" customWidth="1"/>
    <col min="11774" max="11774" width="78.5546875" style="4" customWidth="1"/>
    <col min="11775" max="11775" width="18.5546875" style="4" customWidth="1"/>
    <col min="11776" max="11776" width="7.6640625" style="4" customWidth="1"/>
    <col min="11777" max="11777" width="8.88671875" style="4"/>
    <col min="11778" max="11778" width="11.6640625" style="4" customWidth="1"/>
    <col min="11779" max="12028" width="8.88671875" style="4"/>
    <col min="12029" max="12029" width="8.109375" style="4" customWidth="1"/>
    <col min="12030" max="12030" width="78.5546875" style="4" customWidth="1"/>
    <col min="12031" max="12031" width="18.5546875" style="4" customWidth="1"/>
    <col min="12032" max="12032" width="7.6640625" style="4" customWidth="1"/>
    <col min="12033" max="12033" width="8.88671875" style="4"/>
    <col min="12034" max="12034" width="11.6640625" style="4" customWidth="1"/>
    <col min="12035" max="12284" width="8.88671875" style="4"/>
    <col min="12285" max="12285" width="8.109375" style="4" customWidth="1"/>
    <col min="12286" max="12286" width="78.5546875" style="4" customWidth="1"/>
    <col min="12287" max="12287" width="18.5546875" style="4" customWidth="1"/>
    <col min="12288" max="12288" width="7.6640625" style="4" customWidth="1"/>
    <col min="12289" max="12289" width="8.88671875" style="4"/>
    <col min="12290" max="12290" width="11.6640625" style="4" customWidth="1"/>
    <col min="12291" max="12540" width="8.88671875" style="4"/>
    <col min="12541" max="12541" width="8.109375" style="4" customWidth="1"/>
    <col min="12542" max="12542" width="78.5546875" style="4" customWidth="1"/>
    <col min="12543" max="12543" width="18.5546875" style="4" customWidth="1"/>
    <col min="12544" max="12544" width="7.6640625" style="4" customWidth="1"/>
    <col min="12545" max="12545" width="8.88671875" style="4"/>
    <col min="12546" max="12546" width="11.6640625" style="4" customWidth="1"/>
    <col min="12547" max="12796" width="8.88671875" style="4"/>
    <col min="12797" max="12797" width="8.109375" style="4" customWidth="1"/>
    <col min="12798" max="12798" width="78.5546875" style="4" customWidth="1"/>
    <col min="12799" max="12799" width="18.5546875" style="4" customWidth="1"/>
    <col min="12800" max="12800" width="7.6640625" style="4" customWidth="1"/>
    <col min="12801" max="12801" width="8.88671875" style="4"/>
    <col min="12802" max="12802" width="11.6640625" style="4" customWidth="1"/>
    <col min="12803" max="13052" width="8.88671875" style="4"/>
    <col min="13053" max="13053" width="8.109375" style="4" customWidth="1"/>
    <col min="13054" max="13054" width="78.5546875" style="4" customWidth="1"/>
    <col min="13055" max="13055" width="18.5546875" style="4" customWidth="1"/>
    <col min="13056" max="13056" width="7.6640625" style="4" customWidth="1"/>
    <col min="13057" max="13057" width="8.88671875" style="4"/>
    <col min="13058" max="13058" width="11.6640625" style="4" customWidth="1"/>
    <col min="13059" max="13308" width="8.88671875" style="4"/>
    <col min="13309" max="13309" width="8.109375" style="4" customWidth="1"/>
    <col min="13310" max="13310" width="78.5546875" style="4" customWidth="1"/>
    <col min="13311" max="13311" width="18.5546875" style="4" customWidth="1"/>
    <col min="13312" max="13312" width="7.6640625" style="4" customWidth="1"/>
    <col min="13313" max="13313" width="8.88671875" style="4"/>
    <col min="13314" max="13314" width="11.6640625" style="4" customWidth="1"/>
    <col min="13315" max="13564" width="8.88671875" style="4"/>
    <col min="13565" max="13565" width="8.109375" style="4" customWidth="1"/>
    <col min="13566" max="13566" width="78.5546875" style="4" customWidth="1"/>
    <col min="13567" max="13567" width="18.5546875" style="4" customWidth="1"/>
    <col min="13568" max="13568" width="7.6640625" style="4" customWidth="1"/>
    <col min="13569" max="13569" width="8.88671875" style="4"/>
    <col min="13570" max="13570" width="11.6640625" style="4" customWidth="1"/>
    <col min="13571" max="13820" width="8.88671875" style="4"/>
    <col min="13821" max="13821" width="8.109375" style="4" customWidth="1"/>
    <col min="13822" max="13822" width="78.5546875" style="4" customWidth="1"/>
    <col min="13823" max="13823" width="18.5546875" style="4" customWidth="1"/>
    <col min="13824" max="13824" width="7.6640625" style="4" customWidth="1"/>
    <col min="13825" max="13825" width="8.88671875" style="4"/>
    <col min="13826" max="13826" width="11.6640625" style="4" customWidth="1"/>
    <col min="13827" max="14076" width="8.88671875" style="4"/>
    <col min="14077" max="14077" width="8.109375" style="4" customWidth="1"/>
    <col min="14078" max="14078" width="78.5546875" style="4" customWidth="1"/>
    <col min="14079" max="14079" width="18.5546875" style="4" customWidth="1"/>
    <col min="14080" max="14080" width="7.6640625" style="4" customWidth="1"/>
    <col min="14081" max="14081" width="8.88671875" style="4"/>
    <col min="14082" max="14082" width="11.6640625" style="4" customWidth="1"/>
    <col min="14083" max="14332" width="8.88671875" style="4"/>
    <col min="14333" max="14333" width="8.109375" style="4" customWidth="1"/>
    <col min="14334" max="14334" width="78.5546875" style="4" customWidth="1"/>
    <col min="14335" max="14335" width="18.5546875" style="4" customWidth="1"/>
    <col min="14336" max="14336" width="7.6640625" style="4" customWidth="1"/>
    <col min="14337" max="14337" width="8.88671875" style="4"/>
    <col min="14338" max="14338" width="11.6640625" style="4" customWidth="1"/>
    <col min="14339" max="14588" width="8.88671875" style="4"/>
    <col min="14589" max="14589" width="8.109375" style="4" customWidth="1"/>
    <col min="14590" max="14590" width="78.5546875" style="4" customWidth="1"/>
    <col min="14591" max="14591" width="18.5546875" style="4" customWidth="1"/>
    <col min="14592" max="14592" width="7.6640625" style="4" customWidth="1"/>
    <col min="14593" max="14593" width="8.88671875" style="4"/>
    <col min="14594" max="14594" width="11.6640625" style="4" customWidth="1"/>
    <col min="14595" max="14844" width="8.88671875" style="4"/>
    <col min="14845" max="14845" width="8.109375" style="4" customWidth="1"/>
    <col min="14846" max="14846" width="78.5546875" style="4" customWidth="1"/>
    <col min="14847" max="14847" width="18.5546875" style="4" customWidth="1"/>
    <col min="14848" max="14848" width="7.6640625" style="4" customWidth="1"/>
    <col min="14849" max="14849" width="8.88671875" style="4"/>
    <col min="14850" max="14850" width="11.6640625" style="4" customWidth="1"/>
    <col min="14851" max="15100" width="8.88671875" style="4"/>
    <col min="15101" max="15101" width="8.109375" style="4" customWidth="1"/>
    <col min="15102" max="15102" width="78.5546875" style="4" customWidth="1"/>
    <col min="15103" max="15103" width="18.5546875" style="4" customWidth="1"/>
    <col min="15104" max="15104" width="7.6640625" style="4" customWidth="1"/>
    <col min="15105" max="15105" width="8.88671875" style="4"/>
    <col min="15106" max="15106" width="11.6640625" style="4" customWidth="1"/>
    <col min="15107" max="15356" width="8.88671875" style="4"/>
    <col min="15357" max="15357" width="8.109375" style="4" customWidth="1"/>
    <col min="15358" max="15358" width="78.5546875" style="4" customWidth="1"/>
    <col min="15359" max="15359" width="18.5546875" style="4" customWidth="1"/>
    <col min="15360" max="15360" width="7.6640625" style="4" customWidth="1"/>
    <col min="15361" max="15361" width="8.88671875" style="4"/>
    <col min="15362" max="15362" width="11.6640625" style="4" customWidth="1"/>
    <col min="15363" max="15612" width="8.88671875" style="4"/>
    <col min="15613" max="15613" width="8.109375" style="4" customWidth="1"/>
    <col min="15614" max="15614" width="78.5546875" style="4" customWidth="1"/>
    <col min="15615" max="15615" width="18.5546875" style="4" customWidth="1"/>
    <col min="15616" max="15616" width="7.6640625" style="4" customWidth="1"/>
    <col min="15617" max="15617" width="8.88671875" style="4"/>
    <col min="15618" max="15618" width="11.6640625" style="4" customWidth="1"/>
    <col min="15619" max="15868" width="8.88671875" style="4"/>
    <col min="15869" max="15869" width="8.109375" style="4" customWidth="1"/>
    <col min="15870" max="15870" width="78.5546875" style="4" customWidth="1"/>
    <col min="15871" max="15871" width="18.5546875" style="4" customWidth="1"/>
    <col min="15872" max="15872" width="7.6640625" style="4" customWidth="1"/>
    <col min="15873" max="15873" width="8.88671875" style="4"/>
    <col min="15874" max="15874" width="11.6640625" style="4" customWidth="1"/>
    <col min="15875" max="16124" width="8.88671875" style="4"/>
    <col min="16125" max="16125" width="8.109375" style="4" customWidth="1"/>
    <col min="16126" max="16126" width="78.5546875" style="4" customWidth="1"/>
    <col min="16127" max="16127" width="18.5546875" style="4" customWidth="1"/>
    <col min="16128" max="16128" width="7.6640625" style="4" customWidth="1"/>
    <col min="16129" max="16129" width="8.88671875" style="4"/>
    <col min="16130" max="16130" width="11.6640625" style="4" customWidth="1"/>
    <col min="16131" max="16384" width="8.88671875" style="4"/>
  </cols>
  <sheetData>
    <row r="1" spans="1:3" ht="27.6" customHeight="1" x14ac:dyDescent="0.3">
      <c r="A1" s="263" t="s">
        <v>9</v>
      </c>
      <c r="B1" s="263"/>
      <c r="C1" s="263"/>
    </row>
    <row r="2" spans="1:3" ht="15.9" customHeight="1" thickBot="1" x14ac:dyDescent="0.35">
      <c r="A2" s="262" t="s">
        <v>366</v>
      </c>
      <c r="B2" s="262"/>
      <c r="C2" s="5" t="s">
        <v>10</v>
      </c>
    </row>
    <row r="3" spans="1:3" ht="24.75" customHeight="1" thickBot="1" x14ac:dyDescent="0.35">
      <c r="A3" s="6" t="s">
        <v>11</v>
      </c>
      <c r="B3" s="7" t="s">
        <v>12</v>
      </c>
      <c r="C3" s="8" t="s">
        <v>13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3">
      <c r="A5" s="13" t="s">
        <v>14</v>
      </c>
      <c r="B5" s="14" t="s">
        <v>15</v>
      </c>
      <c r="C5" s="15">
        <f>SUM(C6:C8)</f>
        <v>0</v>
      </c>
    </row>
    <row r="6" spans="1:3" s="16" customFormat="1" ht="12" customHeight="1" x14ac:dyDescent="0.25">
      <c r="A6" s="17" t="s">
        <v>16</v>
      </c>
      <c r="B6" s="18" t="s">
        <v>17</v>
      </c>
      <c r="C6" s="19">
        <v>0</v>
      </c>
    </row>
    <row r="7" spans="1:3" s="16" customFormat="1" ht="12" customHeight="1" x14ac:dyDescent="0.25">
      <c r="A7" s="20" t="s">
        <v>20</v>
      </c>
      <c r="B7" s="21" t="s">
        <v>21</v>
      </c>
      <c r="C7" s="22">
        <v>0</v>
      </c>
    </row>
    <row r="8" spans="1:3" s="16" customFormat="1" ht="12" customHeight="1" thickBot="1" x14ac:dyDescent="0.3">
      <c r="A8" s="20" t="s">
        <v>22</v>
      </c>
      <c r="B8" s="21" t="s">
        <v>23</v>
      </c>
      <c r="C8" s="22">
        <v>0</v>
      </c>
    </row>
    <row r="9" spans="1:3" s="16" customFormat="1" ht="12" customHeight="1" thickBot="1" x14ac:dyDescent="0.3">
      <c r="A9" s="13" t="s">
        <v>28</v>
      </c>
      <c r="B9" s="25" t="s">
        <v>29</v>
      </c>
      <c r="C9" s="15">
        <f>SUM(C10:C11)</f>
        <v>12000000</v>
      </c>
    </row>
    <row r="10" spans="1:3" s="16" customFormat="1" ht="12" customHeight="1" x14ac:dyDescent="0.25">
      <c r="A10" s="20" t="s">
        <v>37</v>
      </c>
      <c r="B10" s="21" t="s">
        <v>38</v>
      </c>
      <c r="C10" s="22">
        <v>12000000</v>
      </c>
    </row>
    <row r="11" spans="1:3" s="16" customFormat="1" ht="12" customHeight="1" thickBot="1" x14ac:dyDescent="0.3">
      <c r="A11" s="23" t="s">
        <v>39</v>
      </c>
      <c r="B11" s="24" t="s">
        <v>40</v>
      </c>
      <c r="C11" s="26"/>
    </row>
    <row r="12" spans="1:3" s="16" customFormat="1" ht="12" customHeight="1" thickBot="1" x14ac:dyDescent="0.3">
      <c r="A12" s="13" t="s">
        <v>41</v>
      </c>
      <c r="B12" s="14" t="s">
        <v>42</v>
      </c>
      <c r="C12" s="15">
        <v>0</v>
      </c>
    </row>
    <row r="13" spans="1:3" s="16" customFormat="1" ht="12" customHeight="1" thickBot="1" x14ac:dyDescent="0.3">
      <c r="A13" s="17" t="s">
        <v>43</v>
      </c>
      <c r="B13" s="18" t="s">
        <v>44</v>
      </c>
      <c r="C13" s="19"/>
    </row>
    <row r="14" spans="1:3" s="16" customFormat="1" ht="12" customHeight="1" thickBot="1" x14ac:dyDescent="0.3">
      <c r="A14" s="13" t="s">
        <v>55</v>
      </c>
      <c r="B14" s="14" t="s">
        <v>56</v>
      </c>
      <c r="C14" s="27">
        <f>SUM(C16:C19)</f>
        <v>0</v>
      </c>
    </row>
    <row r="15" spans="1:3" s="16" customFormat="1" ht="12" customHeight="1" x14ac:dyDescent="0.25">
      <c r="A15" s="17" t="s">
        <v>57</v>
      </c>
      <c r="B15" s="18" t="s">
        <v>58</v>
      </c>
      <c r="C15" s="28"/>
    </row>
    <row r="16" spans="1:3" s="16" customFormat="1" ht="12" customHeight="1" x14ac:dyDescent="0.25">
      <c r="A16" s="20" t="s">
        <v>59</v>
      </c>
      <c r="B16" s="21" t="s">
        <v>60</v>
      </c>
      <c r="C16" s="22"/>
    </row>
    <row r="17" spans="1:3" s="16" customFormat="1" ht="12" customHeight="1" x14ac:dyDescent="0.25">
      <c r="A17" s="20"/>
      <c r="B17" s="21" t="s">
        <v>361</v>
      </c>
      <c r="C17" s="22"/>
    </row>
    <row r="18" spans="1:3" s="16" customFormat="1" ht="12" customHeight="1" x14ac:dyDescent="0.25">
      <c r="A18" s="20" t="s">
        <v>63</v>
      </c>
      <c r="B18" s="21" t="s">
        <v>64</v>
      </c>
      <c r="C18" s="22"/>
    </row>
    <row r="19" spans="1:3" s="16" customFormat="1" ht="12" customHeight="1" thickBot="1" x14ac:dyDescent="0.3">
      <c r="A19" s="23" t="s">
        <v>67</v>
      </c>
      <c r="B19" s="24" t="s">
        <v>68</v>
      </c>
      <c r="C19" s="26"/>
    </row>
    <row r="20" spans="1:3" s="16" customFormat="1" ht="12" customHeight="1" thickBot="1" x14ac:dyDescent="0.3">
      <c r="A20" s="13" t="s">
        <v>69</v>
      </c>
      <c r="B20" s="14" t="s">
        <v>70</v>
      </c>
      <c r="C20" s="15">
        <f>SUM(C21:C26)</f>
        <v>1462000</v>
      </c>
    </row>
    <row r="21" spans="1:3" s="16" customFormat="1" ht="12" customHeight="1" x14ac:dyDescent="0.25">
      <c r="A21" s="17" t="s">
        <v>71</v>
      </c>
      <c r="B21" s="18" t="s">
        <v>1</v>
      </c>
      <c r="C21" s="19"/>
    </row>
    <row r="22" spans="1:3" s="16" customFormat="1" ht="12" customHeight="1" x14ac:dyDescent="0.25">
      <c r="A22" s="20" t="s">
        <v>72</v>
      </c>
      <c r="B22" s="21" t="s">
        <v>367</v>
      </c>
      <c r="C22" s="22">
        <v>1462000</v>
      </c>
    </row>
    <row r="23" spans="1:3" s="16" customFormat="1" ht="12" customHeight="1" x14ac:dyDescent="0.25">
      <c r="A23" s="20" t="s">
        <v>73</v>
      </c>
      <c r="B23" s="21" t="s">
        <v>74</v>
      </c>
      <c r="C23" s="22"/>
    </row>
    <row r="24" spans="1:3" s="16" customFormat="1" ht="12" customHeight="1" x14ac:dyDescent="0.25">
      <c r="A24" s="20" t="s">
        <v>75</v>
      </c>
      <c r="B24" s="21" t="s">
        <v>3</v>
      </c>
      <c r="C24" s="22"/>
    </row>
    <row r="25" spans="1:3" s="16" customFormat="1" ht="12" customHeight="1" x14ac:dyDescent="0.25">
      <c r="A25" s="23"/>
      <c r="B25" s="24" t="s">
        <v>362</v>
      </c>
      <c r="C25" s="26"/>
    </row>
    <row r="26" spans="1:3" s="16" customFormat="1" ht="12" customHeight="1" thickBot="1" x14ac:dyDescent="0.3">
      <c r="A26" s="23" t="s">
        <v>86</v>
      </c>
      <c r="B26" s="24" t="s">
        <v>87</v>
      </c>
      <c r="C26" s="30"/>
    </row>
    <row r="27" spans="1:3" s="16" customFormat="1" ht="15" customHeight="1" thickBot="1" x14ac:dyDescent="0.3">
      <c r="A27" s="13" t="s">
        <v>88</v>
      </c>
      <c r="B27" s="14" t="s">
        <v>89</v>
      </c>
      <c r="C27" s="15"/>
    </row>
    <row r="28" spans="1:3" s="16" customFormat="1" ht="15" customHeight="1" thickBot="1" x14ac:dyDescent="0.3">
      <c r="A28" s="13"/>
      <c r="B28" s="14" t="s">
        <v>363</v>
      </c>
      <c r="C28" s="15"/>
    </row>
    <row r="29" spans="1:3" s="16" customFormat="1" ht="12" customHeight="1" thickBot="1" x14ac:dyDescent="0.3">
      <c r="A29" s="13" t="s">
        <v>100</v>
      </c>
      <c r="B29" s="14" t="s">
        <v>101</v>
      </c>
      <c r="C29" s="15">
        <f>SUM(C30:C30)</f>
        <v>0</v>
      </c>
    </row>
    <row r="30" spans="1:3" s="16" customFormat="1" ht="12" customHeight="1" x14ac:dyDescent="0.25">
      <c r="A30" s="20" t="s">
        <v>106</v>
      </c>
      <c r="B30" s="21" t="s">
        <v>107</v>
      </c>
      <c r="C30" s="22"/>
    </row>
    <row r="31" spans="1:3" s="16" customFormat="1" ht="12" customHeight="1" thickBot="1" x14ac:dyDescent="0.3">
      <c r="A31" s="23" t="s">
        <v>108</v>
      </c>
      <c r="B31" s="24" t="s">
        <v>109</v>
      </c>
      <c r="C31" s="26"/>
    </row>
    <row r="32" spans="1:3" s="16" customFormat="1" ht="12" customHeight="1" thickBot="1" x14ac:dyDescent="0.3">
      <c r="A32" s="13" t="s">
        <v>110</v>
      </c>
      <c r="B32" s="25" t="s">
        <v>111</v>
      </c>
      <c r="C32" s="15">
        <f>SUM(C33:C33)</f>
        <v>0</v>
      </c>
    </row>
    <row r="33" spans="1:3" s="16" customFormat="1" ht="12" customHeight="1" x14ac:dyDescent="0.25">
      <c r="A33" s="20" t="s">
        <v>116</v>
      </c>
      <c r="B33" s="21" t="s">
        <v>117</v>
      </c>
      <c r="C33" s="29"/>
    </row>
    <row r="34" spans="1:3" s="16" customFormat="1" ht="12" customHeight="1" thickBot="1" x14ac:dyDescent="0.3">
      <c r="A34" s="23" t="s">
        <v>118</v>
      </c>
      <c r="B34" s="24" t="s">
        <v>119</v>
      </c>
      <c r="C34" s="29"/>
    </row>
    <row r="35" spans="1:3" s="16" customFormat="1" ht="12" customHeight="1" thickBot="1" x14ac:dyDescent="0.3">
      <c r="A35" s="13" t="s">
        <v>120</v>
      </c>
      <c r="B35" s="14" t="s">
        <v>121</v>
      </c>
      <c r="C35" s="27">
        <f>C9+C12+C14+C20+C27+C29+C32</f>
        <v>13462000</v>
      </c>
    </row>
    <row r="36" spans="1:3" s="16" customFormat="1" ht="12" customHeight="1" thickBot="1" x14ac:dyDescent="0.3">
      <c r="A36" s="32" t="s">
        <v>122</v>
      </c>
      <c r="B36" s="25" t="s">
        <v>123</v>
      </c>
      <c r="C36" s="15">
        <v>0</v>
      </c>
    </row>
    <row r="37" spans="1:3" s="16" customFormat="1" ht="12" customHeight="1" thickBot="1" x14ac:dyDescent="0.3">
      <c r="A37" s="32" t="s">
        <v>130</v>
      </c>
      <c r="B37" s="25" t="s">
        <v>131</v>
      </c>
      <c r="C37" s="15">
        <v>0</v>
      </c>
    </row>
    <row r="38" spans="1:3" s="16" customFormat="1" ht="12" customHeight="1" thickBot="1" x14ac:dyDescent="0.3">
      <c r="A38" s="32" t="s">
        <v>140</v>
      </c>
      <c r="B38" s="25" t="s">
        <v>141</v>
      </c>
      <c r="C38" s="15">
        <f>SUM(C39:C39)</f>
        <v>0</v>
      </c>
    </row>
    <row r="39" spans="1:3" s="16" customFormat="1" ht="12" customHeight="1" thickBot="1" x14ac:dyDescent="0.3">
      <c r="A39" s="17" t="s">
        <v>142</v>
      </c>
      <c r="B39" s="18" t="s">
        <v>143</v>
      </c>
      <c r="C39" s="29"/>
    </row>
    <row r="40" spans="1:3" s="16" customFormat="1" ht="12" customHeight="1" thickBot="1" x14ac:dyDescent="0.3">
      <c r="A40" s="32" t="s">
        <v>146</v>
      </c>
      <c r="B40" s="25" t="s">
        <v>147</v>
      </c>
      <c r="C40" s="15">
        <f>SUM(C41:C42)</f>
        <v>0</v>
      </c>
    </row>
    <row r="41" spans="1:3" s="16" customFormat="1" ht="12" customHeight="1" x14ac:dyDescent="0.25">
      <c r="A41" s="17" t="s">
        <v>148</v>
      </c>
      <c r="B41" s="18" t="s">
        <v>149</v>
      </c>
      <c r="C41" s="29"/>
    </row>
    <row r="42" spans="1:3" s="16" customFormat="1" ht="12" customHeight="1" thickBot="1" x14ac:dyDescent="0.3">
      <c r="A42" s="20" t="s">
        <v>150</v>
      </c>
      <c r="B42" s="21" t="s">
        <v>151</v>
      </c>
      <c r="C42" s="29"/>
    </row>
    <row r="43" spans="1:3" s="16" customFormat="1" ht="12" customHeight="1" thickBot="1" x14ac:dyDescent="0.3">
      <c r="A43" s="32" t="s">
        <v>154</v>
      </c>
      <c r="B43" s="25" t="s">
        <v>155</v>
      </c>
      <c r="C43" s="15">
        <v>0</v>
      </c>
    </row>
    <row r="44" spans="1:3" s="16" customFormat="1" ht="13.5" customHeight="1" thickBot="1" x14ac:dyDescent="0.3">
      <c r="A44" s="32" t="s">
        <v>164</v>
      </c>
      <c r="B44" s="25" t="s">
        <v>165</v>
      </c>
      <c r="C44" s="33"/>
    </row>
    <row r="45" spans="1:3" s="16" customFormat="1" ht="15.75" customHeight="1" thickBot="1" x14ac:dyDescent="0.3">
      <c r="A45" s="32" t="s">
        <v>166</v>
      </c>
      <c r="B45" s="34" t="s">
        <v>167</v>
      </c>
      <c r="C45" s="27">
        <f>+C36+C37+C38+C40+C43+C44</f>
        <v>0</v>
      </c>
    </row>
    <row r="46" spans="1:3" s="16" customFormat="1" ht="16.5" customHeight="1" thickBot="1" x14ac:dyDescent="0.3">
      <c r="A46" s="35" t="s">
        <v>168</v>
      </c>
      <c r="B46" s="36" t="s">
        <v>169</v>
      </c>
      <c r="C46" s="27">
        <f>+C35+C45</f>
        <v>13462000</v>
      </c>
    </row>
    <row r="47" spans="1:3" s="16" customFormat="1" ht="83.25" hidden="1" customHeight="1" x14ac:dyDescent="0.25">
      <c r="A47" s="37"/>
      <c r="B47" s="38"/>
      <c r="C47" s="39"/>
    </row>
    <row r="48" spans="1:3" ht="16.5" customHeight="1" x14ac:dyDescent="0.3">
      <c r="A48" s="264" t="s">
        <v>170</v>
      </c>
      <c r="B48" s="264"/>
      <c r="C48" s="264"/>
    </row>
    <row r="49" spans="1:3" s="41" customFormat="1" ht="16.5" customHeight="1" thickBot="1" x14ac:dyDescent="0.35">
      <c r="A49" s="265" t="s">
        <v>171</v>
      </c>
      <c r="B49" s="265"/>
      <c r="C49" s="40" t="s">
        <v>172</v>
      </c>
    </row>
    <row r="50" spans="1:3" ht="38.1" customHeight="1" thickBot="1" x14ac:dyDescent="0.35">
      <c r="A50" s="6" t="s">
        <v>11</v>
      </c>
      <c r="B50" s="7" t="s">
        <v>173</v>
      </c>
      <c r="C50" s="8" t="s">
        <v>13</v>
      </c>
    </row>
    <row r="51" spans="1:3" s="12" customFormat="1" ht="12" customHeight="1" thickBot="1" x14ac:dyDescent="0.25">
      <c r="A51" s="42">
        <v>1</v>
      </c>
      <c r="B51" s="43">
        <v>2</v>
      </c>
      <c r="C51" s="44">
        <v>3</v>
      </c>
    </row>
    <row r="52" spans="1:3" ht="12" customHeight="1" thickBot="1" x14ac:dyDescent="0.35">
      <c r="A52" s="45" t="s">
        <v>14</v>
      </c>
      <c r="B52" s="46" t="s">
        <v>174</v>
      </c>
      <c r="C52" s="47">
        <f>SUM(C53:C57)</f>
        <v>13462000</v>
      </c>
    </row>
    <row r="53" spans="1:3" ht="12" customHeight="1" x14ac:dyDescent="0.3">
      <c r="A53" s="48" t="s">
        <v>16</v>
      </c>
      <c r="B53" s="49" t="s">
        <v>175</v>
      </c>
      <c r="C53" s="50">
        <v>4200000</v>
      </c>
    </row>
    <row r="54" spans="1:3" ht="12" customHeight="1" x14ac:dyDescent="0.3">
      <c r="A54" s="20" t="s">
        <v>18</v>
      </c>
      <c r="B54" s="51" t="s">
        <v>176</v>
      </c>
      <c r="C54" s="22">
        <v>819000</v>
      </c>
    </row>
    <row r="55" spans="1:3" ht="12" customHeight="1" x14ac:dyDescent="0.3">
      <c r="A55" s="20" t="s">
        <v>20</v>
      </c>
      <c r="B55" s="51" t="s">
        <v>177</v>
      </c>
      <c r="C55" s="26">
        <v>8443000</v>
      </c>
    </row>
    <row r="56" spans="1:3" ht="12" customHeight="1" x14ac:dyDescent="0.3">
      <c r="A56" s="20" t="s">
        <v>22</v>
      </c>
      <c r="B56" s="52" t="s">
        <v>178</v>
      </c>
      <c r="C56" s="26"/>
    </row>
    <row r="57" spans="1:3" ht="12" customHeight="1" x14ac:dyDescent="0.3">
      <c r="A57" s="20" t="s">
        <v>179</v>
      </c>
      <c r="B57" s="53" t="s">
        <v>0</v>
      </c>
      <c r="C57" s="26"/>
    </row>
    <row r="58" spans="1:3" ht="12" customHeight="1" x14ac:dyDescent="0.3">
      <c r="A58" s="20" t="s">
        <v>26</v>
      </c>
      <c r="B58" s="51" t="s">
        <v>180</v>
      </c>
      <c r="C58" s="26"/>
    </row>
    <row r="59" spans="1:3" ht="12" customHeight="1" x14ac:dyDescent="0.3">
      <c r="A59" s="20" t="s">
        <v>181</v>
      </c>
      <c r="B59" s="54" t="s">
        <v>182</v>
      </c>
      <c r="C59" s="26"/>
    </row>
    <row r="60" spans="1:3" ht="12" customHeight="1" x14ac:dyDescent="0.3">
      <c r="A60" s="20" t="s">
        <v>183</v>
      </c>
      <c r="B60" s="55" t="s">
        <v>184</v>
      </c>
      <c r="C60" s="26"/>
    </row>
    <row r="61" spans="1:3" ht="12" customHeight="1" x14ac:dyDescent="0.3">
      <c r="A61" s="20" t="s">
        <v>185</v>
      </c>
      <c r="B61" s="55" t="s">
        <v>186</v>
      </c>
      <c r="C61" s="26"/>
    </row>
    <row r="62" spans="1:3" ht="12" customHeight="1" x14ac:dyDescent="0.3">
      <c r="A62" s="20" t="s">
        <v>187</v>
      </c>
      <c r="B62" s="54" t="s">
        <v>188</v>
      </c>
      <c r="C62" s="26"/>
    </row>
    <row r="63" spans="1:3" ht="12" customHeight="1" x14ac:dyDescent="0.3">
      <c r="A63" s="20" t="s">
        <v>189</v>
      </c>
      <c r="B63" s="54" t="s">
        <v>190</v>
      </c>
      <c r="C63" s="26"/>
    </row>
    <row r="64" spans="1:3" ht="12" customHeight="1" x14ac:dyDescent="0.3">
      <c r="A64" s="20" t="s">
        <v>191</v>
      </c>
      <c r="B64" s="55" t="s">
        <v>192</v>
      </c>
      <c r="C64" s="26"/>
    </row>
    <row r="65" spans="1:3" ht="12" customHeight="1" x14ac:dyDescent="0.3">
      <c r="A65" s="56" t="s">
        <v>193</v>
      </c>
      <c r="B65" s="57" t="s">
        <v>194</v>
      </c>
      <c r="C65" s="26"/>
    </row>
    <row r="66" spans="1:3" ht="12" customHeight="1" x14ac:dyDescent="0.3">
      <c r="A66" s="20" t="s">
        <v>195</v>
      </c>
      <c r="B66" s="57" t="s">
        <v>196</v>
      </c>
      <c r="C66" s="26"/>
    </row>
    <row r="67" spans="1:3" ht="12" customHeight="1" thickBot="1" x14ac:dyDescent="0.35">
      <c r="A67" s="58" t="s">
        <v>197</v>
      </c>
      <c r="B67" s="59" t="s">
        <v>198</v>
      </c>
      <c r="C67" s="60"/>
    </row>
    <row r="68" spans="1:3" ht="12" customHeight="1" thickBot="1" x14ac:dyDescent="0.35">
      <c r="A68" s="13" t="s">
        <v>28</v>
      </c>
      <c r="B68" s="61" t="s">
        <v>199</v>
      </c>
      <c r="C68" s="15">
        <f>C69+C70+C71</f>
        <v>0</v>
      </c>
    </row>
    <row r="69" spans="1:3" ht="12" customHeight="1" x14ac:dyDescent="0.3">
      <c r="A69" s="17" t="s">
        <v>30</v>
      </c>
      <c r="B69" s="51" t="s">
        <v>200</v>
      </c>
      <c r="C69" s="19"/>
    </row>
    <row r="70" spans="1:3" ht="12" customHeight="1" x14ac:dyDescent="0.3">
      <c r="A70" s="17" t="s">
        <v>32</v>
      </c>
      <c r="B70" s="62" t="s">
        <v>201</v>
      </c>
      <c r="C70" s="19"/>
    </row>
    <row r="71" spans="1:3" ht="12" customHeight="1" thickBot="1" x14ac:dyDescent="0.35">
      <c r="A71" s="56"/>
      <c r="B71" s="68" t="s">
        <v>364</v>
      </c>
      <c r="C71" s="222"/>
    </row>
    <row r="72" spans="1:3" ht="12" customHeight="1" thickBot="1" x14ac:dyDescent="0.35">
      <c r="A72" s="13" t="s">
        <v>41</v>
      </c>
      <c r="B72" s="66" t="s">
        <v>218</v>
      </c>
      <c r="C72" s="15">
        <f>+C73+C74</f>
        <v>0</v>
      </c>
    </row>
    <row r="73" spans="1:3" ht="12" customHeight="1" x14ac:dyDescent="0.3">
      <c r="A73" s="17" t="s">
        <v>43</v>
      </c>
      <c r="B73" s="67" t="s">
        <v>219</v>
      </c>
      <c r="C73" s="19">
        <v>0</v>
      </c>
    </row>
    <row r="74" spans="1:3" ht="12" customHeight="1" thickBot="1" x14ac:dyDescent="0.35">
      <c r="A74" s="23" t="s">
        <v>45</v>
      </c>
      <c r="B74" s="62" t="s">
        <v>220</v>
      </c>
      <c r="C74" s="26"/>
    </row>
    <row r="75" spans="1:3" ht="12" customHeight="1" thickBot="1" x14ac:dyDescent="0.35">
      <c r="A75" s="13" t="s">
        <v>221</v>
      </c>
      <c r="B75" s="66" t="s">
        <v>222</v>
      </c>
      <c r="C75" s="15">
        <f>+C52+C68+C72</f>
        <v>13462000</v>
      </c>
    </row>
    <row r="76" spans="1:3" ht="10.5" customHeight="1" thickBot="1" x14ac:dyDescent="0.35">
      <c r="A76" s="13" t="s">
        <v>69</v>
      </c>
      <c r="B76" s="66" t="s">
        <v>223</v>
      </c>
      <c r="C76" s="15">
        <v>0</v>
      </c>
    </row>
    <row r="77" spans="1:3" ht="12" customHeight="1" thickBot="1" x14ac:dyDescent="0.35">
      <c r="A77" s="13" t="s">
        <v>88</v>
      </c>
      <c r="B77" s="66" t="s">
        <v>227</v>
      </c>
      <c r="C77" s="15">
        <v>0</v>
      </c>
    </row>
    <row r="78" spans="1:3" ht="12" customHeight="1" thickBot="1" x14ac:dyDescent="0.35">
      <c r="A78" s="13" t="s">
        <v>232</v>
      </c>
      <c r="B78" s="66" t="s">
        <v>233</v>
      </c>
      <c r="C78" s="27">
        <v>0</v>
      </c>
    </row>
    <row r="79" spans="1:3" ht="12" customHeight="1" x14ac:dyDescent="0.3">
      <c r="A79" s="17" t="s">
        <v>102</v>
      </c>
      <c r="B79" s="67" t="s">
        <v>234</v>
      </c>
      <c r="C79" s="63"/>
    </row>
    <row r="80" spans="1:3" ht="12" customHeight="1" thickBot="1" x14ac:dyDescent="0.35">
      <c r="A80" s="17" t="s">
        <v>104</v>
      </c>
      <c r="B80" s="67" t="s">
        <v>235</v>
      </c>
      <c r="C80" s="63"/>
    </row>
    <row r="81" spans="1:4" ht="12" customHeight="1" thickBot="1" x14ac:dyDescent="0.35">
      <c r="A81" s="13" t="s">
        <v>110</v>
      </c>
      <c r="B81" s="66" t="s">
        <v>238</v>
      </c>
      <c r="C81" s="69">
        <v>0</v>
      </c>
    </row>
    <row r="82" spans="1:4" ht="15" customHeight="1" thickBot="1" x14ac:dyDescent="0.35">
      <c r="A82" s="13" t="s">
        <v>120</v>
      </c>
      <c r="B82" s="66" t="s">
        <v>243</v>
      </c>
      <c r="C82" s="70">
        <v>0</v>
      </c>
    </row>
    <row r="83" spans="1:4" s="16" customFormat="1" ht="12.9" customHeight="1" thickBot="1" x14ac:dyDescent="0.3">
      <c r="A83" s="71" t="s">
        <v>244</v>
      </c>
      <c r="B83" s="72" t="s">
        <v>245</v>
      </c>
      <c r="C83" s="70">
        <f>+C75+C82</f>
        <v>13462000</v>
      </c>
    </row>
    <row r="84" spans="1:4" ht="7.5" customHeight="1" x14ac:dyDescent="0.3"/>
    <row r="85" spans="1:4" x14ac:dyDescent="0.3">
      <c r="A85" s="266" t="s">
        <v>246</v>
      </c>
      <c r="B85" s="266"/>
      <c r="C85" s="266"/>
    </row>
    <row r="86" spans="1:4" ht="15" customHeight="1" thickBot="1" x14ac:dyDescent="0.35">
      <c r="A86" s="262" t="s">
        <v>247</v>
      </c>
      <c r="B86" s="262"/>
      <c r="C86" s="5" t="s">
        <v>172</v>
      </c>
    </row>
    <row r="87" spans="1:4" ht="13.5" customHeight="1" thickBot="1" x14ac:dyDescent="0.35">
      <c r="A87" s="13">
        <v>1</v>
      </c>
      <c r="B87" s="61" t="s">
        <v>248</v>
      </c>
      <c r="C87" s="15">
        <f>+C35-C75</f>
        <v>0</v>
      </c>
      <c r="D87" s="75"/>
    </row>
    <row r="88" spans="1:4" ht="27.75" customHeight="1" thickBot="1" x14ac:dyDescent="0.35">
      <c r="A88" s="13" t="s">
        <v>28</v>
      </c>
      <c r="B88" s="61" t="s">
        <v>249</v>
      </c>
      <c r="C88" s="15">
        <f>+C45-C82</f>
        <v>0</v>
      </c>
    </row>
  </sheetData>
  <mergeCells count="6">
    <mergeCell ref="A86:B86"/>
    <mergeCell ref="A1:C1"/>
    <mergeCell ref="A2:B2"/>
    <mergeCell ref="A48:C48"/>
    <mergeCell ref="A49:B49"/>
    <mergeCell ref="A85:C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zoomScaleNormal="100" workbookViewId="0">
      <selection activeCell="D9" sqref="D9"/>
    </sheetView>
  </sheetViews>
  <sheetFormatPr defaultRowHeight="14.4" x14ac:dyDescent="0.3"/>
  <cols>
    <col min="1" max="1" width="6.109375" customWidth="1"/>
    <col min="2" max="2" width="39.88671875" customWidth="1"/>
    <col min="3" max="3" width="16.88671875" customWidth="1"/>
    <col min="4" max="4" width="39.33203125" customWidth="1"/>
    <col min="5" max="5" width="18.33203125" customWidth="1"/>
  </cols>
  <sheetData>
    <row r="1" spans="1:5" ht="31.2" x14ac:dyDescent="0.3">
      <c r="B1" s="110" t="s">
        <v>299</v>
      </c>
      <c r="C1" s="111"/>
      <c r="D1" s="111"/>
      <c r="E1" s="220" t="s">
        <v>411</v>
      </c>
    </row>
    <row r="2" spans="1:5" ht="15" thickBot="1" x14ac:dyDescent="0.35">
      <c r="A2" t="s">
        <v>300</v>
      </c>
      <c r="B2" s="267" t="s">
        <v>301</v>
      </c>
      <c r="C2" s="267"/>
      <c r="D2" s="267" t="s">
        <v>302</v>
      </c>
      <c r="E2" s="267"/>
    </row>
    <row r="3" spans="1:5" ht="15" thickBot="1" x14ac:dyDescent="0.35">
      <c r="A3" s="76">
        <v>1</v>
      </c>
      <c r="B3" s="77">
        <v>2</v>
      </c>
      <c r="C3" s="78" t="s">
        <v>41</v>
      </c>
      <c r="D3" s="77" t="s">
        <v>221</v>
      </c>
      <c r="E3" s="79" t="s">
        <v>69</v>
      </c>
    </row>
    <row r="4" spans="1:5" x14ac:dyDescent="0.3">
      <c r="A4" s="80" t="s">
        <v>14</v>
      </c>
      <c r="B4" s="81" t="s">
        <v>250</v>
      </c>
      <c r="C4" s="82">
        <v>35546495</v>
      </c>
      <c r="D4" s="81" t="s">
        <v>251</v>
      </c>
      <c r="E4" s="50">
        <v>27566480</v>
      </c>
    </row>
    <row r="5" spans="1:5" x14ac:dyDescent="0.3">
      <c r="A5" s="83" t="s">
        <v>28</v>
      </c>
      <c r="B5" s="84" t="s">
        <v>252</v>
      </c>
      <c r="C5" s="22">
        <v>27950000</v>
      </c>
      <c r="D5" s="84" t="s">
        <v>176</v>
      </c>
      <c r="E5" s="22">
        <v>3143570</v>
      </c>
    </row>
    <row r="6" spans="1:5" x14ac:dyDescent="0.3">
      <c r="A6" s="83" t="s">
        <v>41</v>
      </c>
      <c r="B6" s="84" t="s">
        <v>253</v>
      </c>
      <c r="C6" s="85"/>
      <c r="D6" s="84" t="s">
        <v>254</v>
      </c>
      <c r="E6" s="26">
        <v>25311445</v>
      </c>
    </row>
    <row r="7" spans="1:5" x14ac:dyDescent="0.3">
      <c r="A7" s="83" t="s">
        <v>221</v>
      </c>
      <c r="B7" s="84" t="s">
        <v>255</v>
      </c>
      <c r="C7" s="85">
        <v>5000000</v>
      </c>
      <c r="D7" s="84" t="s">
        <v>178</v>
      </c>
      <c r="E7" s="26">
        <v>4800000</v>
      </c>
    </row>
    <row r="8" spans="1:5" x14ac:dyDescent="0.3">
      <c r="A8" s="83" t="s">
        <v>69</v>
      </c>
      <c r="B8" s="87" t="s">
        <v>256</v>
      </c>
      <c r="C8" s="85">
        <v>0</v>
      </c>
      <c r="D8" s="84" t="s">
        <v>0</v>
      </c>
      <c r="E8" s="26">
        <v>5900000</v>
      </c>
    </row>
    <row r="9" spans="1:5" x14ac:dyDescent="0.3">
      <c r="A9" s="83" t="s">
        <v>88</v>
      </c>
      <c r="B9" s="84" t="s">
        <v>257</v>
      </c>
      <c r="C9" s="88"/>
      <c r="D9" s="84" t="s">
        <v>258</v>
      </c>
      <c r="E9" s="86">
        <v>0</v>
      </c>
    </row>
    <row r="10" spans="1:5" x14ac:dyDescent="0.3">
      <c r="A10" s="83" t="s">
        <v>232</v>
      </c>
      <c r="B10" s="84" t="s">
        <v>87</v>
      </c>
      <c r="C10" s="85">
        <v>3240000</v>
      </c>
      <c r="D10" s="89"/>
      <c r="E10" s="86"/>
    </row>
    <row r="11" spans="1:5" x14ac:dyDescent="0.3">
      <c r="A11" s="83" t="s">
        <v>110</v>
      </c>
      <c r="B11" s="89"/>
      <c r="C11" s="85"/>
      <c r="D11" s="89"/>
      <c r="E11" s="86"/>
    </row>
    <row r="12" spans="1:5" x14ac:dyDescent="0.3">
      <c r="A12" s="83" t="s">
        <v>120</v>
      </c>
      <c r="B12" s="90"/>
      <c r="C12" s="88"/>
      <c r="D12" s="89"/>
      <c r="E12" s="86"/>
    </row>
    <row r="13" spans="1:5" x14ac:dyDescent="0.3">
      <c r="A13" s="83" t="s">
        <v>244</v>
      </c>
      <c r="B13" s="89"/>
      <c r="C13" s="85"/>
      <c r="D13" s="89"/>
      <c r="E13" s="86"/>
    </row>
    <row r="14" spans="1:5" x14ac:dyDescent="0.3">
      <c r="A14" s="83" t="s">
        <v>259</v>
      </c>
      <c r="B14" s="89"/>
      <c r="C14" s="85"/>
      <c r="D14" s="89"/>
      <c r="E14" s="86"/>
    </row>
    <row r="15" spans="1:5" ht="15" thickBot="1" x14ac:dyDescent="0.35">
      <c r="A15" s="83" t="s">
        <v>260</v>
      </c>
      <c r="B15" s="91"/>
      <c r="C15" s="92"/>
      <c r="D15" s="89"/>
      <c r="E15" s="93"/>
    </row>
    <row r="16" spans="1:5" ht="15" thickBot="1" x14ac:dyDescent="0.35">
      <c r="A16" s="94" t="s">
        <v>261</v>
      </c>
      <c r="B16" s="95" t="s">
        <v>262</v>
      </c>
      <c r="C16" s="96">
        <f>+C4+C5+C7+C8+C10+C11+C12+C13+C14+C15</f>
        <v>71736495</v>
      </c>
      <c r="D16" s="95" t="s">
        <v>263</v>
      </c>
      <c r="E16" s="97">
        <f>SUM(E4:E15)</f>
        <v>66721495</v>
      </c>
    </row>
    <row r="17" spans="1:5" x14ac:dyDescent="0.3">
      <c r="A17" s="98" t="s">
        <v>264</v>
      </c>
      <c r="B17" s="99" t="s">
        <v>265</v>
      </c>
      <c r="C17" s="100">
        <f>+C18+C19+C20+C21</f>
        <v>1340285</v>
      </c>
      <c r="D17" s="101" t="s">
        <v>266</v>
      </c>
      <c r="E17" s="102"/>
    </row>
    <row r="18" spans="1:5" x14ac:dyDescent="0.3">
      <c r="A18" s="103" t="s">
        <v>267</v>
      </c>
      <c r="B18" s="101" t="s">
        <v>268</v>
      </c>
      <c r="C18" s="29">
        <v>1340285</v>
      </c>
      <c r="D18" s="101" t="s">
        <v>269</v>
      </c>
      <c r="E18" s="105"/>
    </row>
    <row r="19" spans="1:5" x14ac:dyDescent="0.3">
      <c r="A19" s="103" t="s">
        <v>270</v>
      </c>
      <c r="B19" s="101" t="s">
        <v>271</v>
      </c>
      <c r="C19" s="104"/>
      <c r="D19" s="101" t="s">
        <v>272</v>
      </c>
      <c r="E19" s="105"/>
    </row>
    <row r="20" spans="1:5" x14ac:dyDescent="0.3">
      <c r="A20" s="103" t="s">
        <v>273</v>
      </c>
      <c r="B20" s="101" t="s">
        <v>274</v>
      </c>
      <c r="C20" s="104"/>
      <c r="D20" s="101" t="s">
        <v>275</v>
      </c>
      <c r="E20" s="105"/>
    </row>
    <row r="21" spans="1:5" x14ac:dyDescent="0.3">
      <c r="A21" s="103" t="s">
        <v>276</v>
      </c>
      <c r="B21" s="101" t="s">
        <v>277</v>
      </c>
      <c r="C21" s="104"/>
      <c r="D21" s="99" t="s">
        <v>278</v>
      </c>
      <c r="E21" s="105"/>
    </row>
    <row r="22" spans="1:5" x14ac:dyDescent="0.3">
      <c r="A22" s="103" t="s">
        <v>279</v>
      </c>
      <c r="B22" s="101" t="s">
        <v>280</v>
      </c>
      <c r="C22" s="106">
        <f>+C23+C24</f>
        <v>0</v>
      </c>
      <c r="D22" s="101" t="s">
        <v>281</v>
      </c>
      <c r="E22" s="105"/>
    </row>
    <row r="23" spans="1:5" x14ac:dyDescent="0.3">
      <c r="A23" s="98" t="s">
        <v>282</v>
      </c>
      <c r="B23" s="99" t="s">
        <v>283</v>
      </c>
      <c r="C23" s="107"/>
      <c r="D23" s="81" t="s">
        <v>284</v>
      </c>
      <c r="E23" s="102"/>
    </row>
    <row r="24" spans="1:5" ht="15" thickBot="1" x14ac:dyDescent="0.35">
      <c r="A24" s="103" t="s">
        <v>285</v>
      </c>
      <c r="B24" s="101" t="s">
        <v>286</v>
      </c>
      <c r="C24" s="104"/>
      <c r="D24" s="89"/>
      <c r="E24" s="105"/>
    </row>
    <row r="25" spans="1:5" ht="21" thickBot="1" x14ac:dyDescent="0.35">
      <c r="A25" s="94" t="s">
        <v>287</v>
      </c>
      <c r="B25" s="95" t="s">
        <v>288</v>
      </c>
      <c r="C25" s="96">
        <f>+C17+C22</f>
        <v>1340285</v>
      </c>
      <c r="D25" s="95" t="s">
        <v>289</v>
      </c>
      <c r="E25" s="97">
        <f>SUM(E17:E24)</f>
        <v>0</v>
      </c>
    </row>
    <row r="26" spans="1:5" ht="15" thickBot="1" x14ac:dyDescent="0.35">
      <c r="A26" s="94" t="s">
        <v>290</v>
      </c>
      <c r="B26" s="108" t="s">
        <v>291</v>
      </c>
      <c r="C26" s="109">
        <f>+C16+C25</f>
        <v>73076780</v>
      </c>
      <c r="D26" s="108" t="s">
        <v>292</v>
      </c>
      <c r="E26" s="109">
        <f>+E16+E25</f>
        <v>66721495</v>
      </c>
    </row>
    <row r="27" spans="1:5" ht="15" thickBot="1" x14ac:dyDescent="0.35">
      <c r="A27" s="94" t="s">
        <v>293</v>
      </c>
      <c r="B27" s="108" t="s">
        <v>294</v>
      </c>
      <c r="C27" s="109" t="str">
        <f>IF(C16-E16&lt;0,E16-C16,"-")</f>
        <v>-</v>
      </c>
      <c r="D27" s="108" t="s">
        <v>295</v>
      </c>
      <c r="E27" s="109">
        <f>IF(C16-E16&gt;0,C16-E16,"-")</f>
        <v>5015000</v>
      </c>
    </row>
    <row r="28" spans="1:5" ht="15" thickBot="1" x14ac:dyDescent="0.35">
      <c r="A28" s="94" t="s">
        <v>296</v>
      </c>
      <c r="B28" s="108" t="s">
        <v>297</v>
      </c>
      <c r="C28" s="109" t="str">
        <f>IF(C16+C17-E26&lt;0,E26-(C16+C17),"-")</f>
        <v>-</v>
      </c>
      <c r="D28" s="108" t="s">
        <v>298</v>
      </c>
      <c r="E28" s="109">
        <f>IF(C16+C17-E26&gt;0,C16+C17-E26,"-")</f>
        <v>6355285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F6" sqref="F6"/>
    </sheetView>
  </sheetViews>
  <sheetFormatPr defaultRowHeight="13.8" x14ac:dyDescent="0.25"/>
  <cols>
    <col min="1" max="1" width="4.88671875" style="112" customWidth="1"/>
    <col min="2" max="2" width="63.109375" style="112" customWidth="1"/>
    <col min="3" max="3" width="16.6640625" style="112" customWidth="1"/>
    <col min="4" max="256" width="9.109375" style="112"/>
    <col min="257" max="257" width="4.88671875" style="112" customWidth="1"/>
    <col min="258" max="258" width="58.88671875" style="112" customWidth="1"/>
    <col min="259" max="259" width="16.6640625" style="112" customWidth="1"/>
    <col min="260" max="512" width="9.109375" style="112"/>
    <col min="513" max="513" width="4.88671875" style="112" customWidth="1"/>
    <col min="514" max="514" width="58.88671875" style="112" customWidth="1"/>
    <col min="515" max="515" width="16.6640625" style="112" customWidth="1"/>
    <col min="516" max="768" width="9.109375" style="112"/>
    <col min="769" max="769" width="4.88671875" style="112" customWidth="1"/>
    <col min="770" max="770" width="58.88671875" style="112" customWidth="1"/>
    <col min="771" max="771" width="16.6640625" style="112" customWidth="1"/>
    <col min="772" max="1024" width="9.109375" style="112"/>
    <col min="1025" max="1025" width="4.88671875" style="112" customWidth="1"/>
    <col min="1026" max="1026" width="58.88671875" style="112" customWidth="1"/>
    <col min="1027" max="1027" width="16.6640625" style="112" customWidth="1"/>
    <col min="1028" max="1280" width="9.109375" style="112"/>
    <col min="1281" max="1281" width="4.88671875" style="112" customWidth="1"/>
    <col min="1282" max="1282" width="58.88671875" style="112" customWidth="1"/>
    <col min="1283" max="1283" width="16.6640625" style="112" customWidth="1"/>
    <col min="1284" max="1536" width="9.109375" style="112"/>
    <col min="1537" max="1537" width="4.88671875" style="112" customWidth="1"/>
    <col min="1538" max="1538" width="58.88671875" style="112" customWidth="1"/>
    <col min="1539" max="1539" width="16.6640625" style="112" customWidth="1"/>
    <col min="1540" max="1792" width="9.109375" style="112"/>
    <col min="1793" max="1793" width="4.88671875" style="112" customWidth="1"/>
    <col min="1794" max="1794" width="58.88671875" style="112" customWidth="1"/>
    <col min="1795" max="1795" width="16.6640625" style="112" customWidth="1"/>
    <col min="1796" max="2048" width="9.109375" style="112"/>
    <col min="2049" max="2049" width="4.88671875" style="112" customWidth="1"/>
    <col min="2050" max="2050" width="58.88671875" style="112" customWidth="1"/>
    <col min="2051" max="2051" width="16.6640625" style="112" customWidth="1"/>
    <col min="2052" max="2304" width="9.109375" style="112"/>
    <col min="2305" max="2305" width="4.88671875" style="112" customWidth="1"/>
    <col min="2306" max="2306" width="58.88671875" style="112" customWidth="1"/>
    <col min="2307" max="2307" width="16.6640625" style="112" customWidth="1"/>
    <col min="2308" max="2560" width="9.109375" style="112"/>
    <col min="2561" max="2561" width="4.88671875" style="112" customWidth="1"/>
    <col min="2562" max="2562" width="58.88671875" style="112" customWidth="1"/>
    <col min="2563" max="2563" width="16.6640625" style="112" customWidth="1"/>
    <col min="2564" max="2816" width="9.109375" style="112"/>
    <col min="2817" max="2817" width="4.88671875" style="112" customWidth="1"/>
    <col min="2818" max="2818" width="58.88671875" style="112" customWidth="1"/>
    <col min="2819" max="2819" width="16.6640625" style="112" customWidth="1"/>
    <col min="2820" max="3072" width="9.109375" style="112"/>
    <col min="3073" max="3073" width="4.88671875" style="112" customWidth="1"/>
    <col min="3074" max="3074" width="58.88671875" style="112" customWidth="1"/>
    <col min="3075" max="3075" width="16.6640625" style="112" customWidth="1"/>
    <col min="3076" max="3328" width="9.109375" style="112"/>
    <col min="3329" max="3329" width="4.88671875" style="112" customWidth="1"/>
    <col min="3330" max="3330" width="58.88671875" style="112" customWidth="1"/>
    <col min="3331" max="3331" width="16.6640625" style="112" customWidth="1"/>
    <col min="3332" max="3584" width="9.109375" style="112"/>
    <col min="3585" max="3585" width="4.88671875" style="112" customWidth="1"/>
    <col min="3586" max="3586" width="58.88671875" style="112" customWidth="1"/>
    <col min="3587" max="3587" width="16.6640625" style="112" customWidth="1"/>
    <col min="3588" max="3840" width="9.109375" style="112"/>
    <col min="3841" max="3841" width="4.88671875" style="112" customWidth="1"/>
    <col min="3842" max="3842" width="58.88671875" style="112" customWidth="1"/>
    <col min="3843" max="3843" width="16.6640625" style="112" customWidth="1"/>
    <col min="3844" max="4096" width="9.109375" style="112"/>
    <col min="4097" max="4097" width="4.88671875" style="112" customWidth="1"/>
    <col min="4098" max="4098" width="58.88671875" style="112" customWidth="1"/>
    <col min="4099" max="4099" width="16.6640625" style="112" customWidth="1"/>
    <col min="4100" max="4352" width="9.109375" style="112"/>
    <col min="4353" max="4353" width="4.88671875" style="112" customWidth="1"/>
    <col min="4354" max="4354" width="58.88671875" style="112" customWidth="1"/>
    <col min="4355" max="4355" width="16.6640625" style="112" customWidth="1"/>
    <col min="4356" max="4608" width="9.109375" style="112"/>
    <col min="4609" max="4609" width="4.88671875" style="112" customWidth="1"/>
    <col min="4610" max="4610" width="58.88671875" style="112" customWidth="1"/>
    <col min="4611" max="4611" width="16.6640625" style="112" customWidth="1"/>
    <col min="4612" max="4864" width="9.109375" style="112"/>
    <col min="4865" max="4865" width="4.88671875" style="112" customWidth="1"/>
    <col min="4866" max="4866" width="58.88671875" style="112" customWidth="1"/>
    <col min="4867" max="4867" width="16.6640625" style="112" customWidth="1"/>
    <col min="4868" max="5120" width="9.109375" style="112"/>
    <col min="5121" max="5121" width="4.88671875" style="112" customWidth="1"/>
    <col min="5122" max="5122" width="58.88671875" style="112" customWidth="1"/>
    <col min="5123" max="5123" width="16.6640625" style="112" customWidth="1"/>
    <col min="5124" max="5376" width="9.109375" style="112"/>
    <col min="5377" max="5377" width="4.88671875" style="112" customWidth="1"/>
    <col min="5378" max="5378" width="58.88671875" style="112" customWidth="1"/>
    <col min="5379" max="5379" width="16.6640625" style="112" customWidth="1"/>
    <col min="5380" max="5632" width="9.109375" style="112"/>
    <col min="5633" max="5633" width="4.88671875" style="112" customWidth="1"/>
    <col min="5634" max="5634" width="58.88671875" style="112" customWidth="1"/>
    <col min="5635" max="5635" width="16.6640625" style="112" customWidth="1"/>
    <col min="5636" max="5888" width="9.109375" style="112"/>
    <col min="5889" max="5889" width="4.88671875" style="112" customWidth="1"/>
    <col min="5890" max="5890" width="58.88671875" style="112" customWidth="1"/>
    <col min="5891" max="5891" width="16.6640625" style="112" customWidth="1"/>
    <col min="5892" max="6144" width="9.109375" style="112"/>
    <col min="6145" max="6145" width="4.88671875" style="112" customWidth="1"/>
    <col min="6146" max="6146" width="58.88671875" style="112" customWidth="1"/>
    <col min="6147" max="6147" width="16.6640625" style="112" customWidth="1"/>
    <col min="6148" max="6400" width="9.109375" style="112"/>
    <col min="6401" max="6401" width="4.88671875" style="112" customWidth="1"/>
    <col min="6402" max="6402" width="58.88671875" style="112" customWidth="1"/>
    <col min="6403" max="6403" width="16.6640625" style="112" customWidth="1"/>
    <col min="6404" max="6656" width="9.109375" style="112"/>
    <col min="6657" max="6657" width="4.88671875" style="112" customWidth="1"/>
    <col min="6658" max="6658" width="58.88671875" style="112" customWidth="1"/>
    <col min="6659" max="6659" width="16.6640625" style="112" customWidth="1"/>
    <col min="6660" max="6912" width="9.109375" style="112"/>
    <col min="6913" max="6913" width="4.88671875" style="112" customWidth="1"/>
    <col min="6914" max="6914" width="58.88671875" style="112" customWidth="1"/>
    <col min="6915" max="6915" width="16.6640625" style="112" customWidth="1"/>
    <col min="6916" max="7168" width="9.109375" style="112"/>
    <col min="7169" max="7169" width="4.88671875" style="112" customWidth="1"/>
    <col min="7170" max="7170" width="58.88671875" style="112" customWidth="1"/>
    <col min="7171" max="7171" width="16.6640625" style="112" customWidth="1"/>
    <col min="7172" max="7424" width="9.109375" style="112"/>
    <col min="7425" max="7425" width="4.88671875" style="112" customWidth="1"/>
    <col min="7426" max="7426" width="58.88671875" style="112" customWidth="1"/>
    <col min="7427" max="7427" width="16.6640625" style="112" customWidth="1"/>
    <col min="7428" max="7680" width="9.109375" style="112"/>
    <col min="7681" max="7681" width="4.88671875" style="112" customWidth="1"/>
    <col min="7682" max="7682" width="58.88671875" style="112" customWidth="1"/>
    <col min="7683" max="7683" width="16.6640625" style="112" customWidth="1"/>
    <col min="7684" max="7936" width="9.109375" style="112"/>
    <col min="7937" max="7937" width="4.88671875" style="112" customWidth="1"/>
    <col min="7938" max="7938" width="58.88671875" style="112" customWidth="1"/>
    <col min="7939" max="7939" width="16.6640625" style="112" customWidth="1"/>
    <col min="7940" max="8192" width="9.109375" style="112"/>
    <col min="8193" max="8193" width="4.88671875" style="112" customWidth="1"/>
    <col min="8194" max="8194" width="58.88671875" style="112" customWidth="1"/>
    <col min="8195" max="8195" width="16.6640625" style="112" customWidth="1"/>
    <col min="8196" max="8448" width="9.109375" style="112"/>
    <col min="8449" max="8449" width="4.88671875" style="112" customWidth="1"/>
    <col min="8450" max="8450" width="58.88671875" style="112" customWidth="1"/>
    <col min="8451" max="8451" width="16.6640625" style="112" customWidth="1"/>
    <col min="8452" max="8704" width="9.109375" style="112"/>
    <col min="8705" max="8705" width="4.88671875" style="112" customWidth="1"/>
    <col min="8706" max="8706" width="58.88671875" style="112" customWidth="1"/>
    <col min="8707" max="8707" width="16.6640625" style="112" customWidth="1"/>
    <col min="8708" max="8960" width="9.109375" style="112"/>
    <col min="8961" max="8961" width="4.88671875" style="112" customWidth="1"/>
    <col min="8962" max="8962" width="58.88671875" style="112" customWidth="1"/>
    <col min="8963" max="8963" width="16.6640625" style="112" customWidth="1"/>
    <col min="8964" max="9216" width="9.109375" style="112"/>
    <col min="9217" max="9217" width="4.88671875" style="112" customWidth="1"/>
    <col min="9218" max="9218" width="58.88671875" style="112" customWidth="1"/>
    <col min="9219" max="9219" width="16.6640625" style="112" customWidth="1"/>
    <col min="9220" max="9472" width="9.109375" style="112"/>
    <col min="9473" max="9473" width="4.88671875" style="112" customWidth="1"/>
    <col min="9474" max="9474" width="58.88671875" style="112" customWidth="1"/>
    <col min="9475" max="9475" width="16.6640625" style="112" customWidth="1"/>
    <col min="9476" max="9728" width="9.109375" style="112"/>
    <col min="9729" max="9729" width="4.88671875" style="112" customWidth="1"/>
    <col min="9730" max="9730" width="58.88671875" style="112" customWidth="1"/>
    <col min="9731" max="9731" width="16.6640625" style="112" customWidth="1"/>
    <col min="9732" max="9984" width="9.109375" style="112"/>
    <col min="9985" max="9985" width="4.88671875" style="112" customWidth="1"/>
    <col min="9986" max="9986" width="58.88671875" style="112" customWidth="1"/>
    <col min="9987" max="9987" width="16.6640625" style="112" customWidth="1"/>
    <col min="9988" max="10240" width="9.109375" style="112"/>
    <col min="10241" max="10241" width="4.88671875" style="112" customWidth="1"/>
    <col min="10242" max="10242" width="58.88671875" style="112" customWidth="1"/>
    <col min="10243" max="10243" width="16.6640625" style="112" customWidth="1"/>
    <col min="10244" max="10496" width="9.109375" style="112"/>
    <col min="10497" max="10497" width="4.88671875" style="112" customWidth="1"/>
    <col min="10498" max="10498" width="58.88671875" style="112" customWidth="1"/>
    <col min="10499" max="10499" width="16.6640625" style="112" customWidth="1"/>
    <col min="10500" max="10752" width="9.109375" style="112"/>
    <col min="10753" max="10753" width="4.88671875" style="112" customWidth="1"/>
    <col min="10754" max="10754" width="58.88671875" style="112" customWidth="1"/>
    <col min="10755" max="10755" width="16.6640625" style="112" customWidth="1"/>
    <col min="10756" max="11008" width="9.109375" style="112"/>
    <col min="11009" max="11009" width="4.88671875" style="112" customWidth="1"/>
    <col min="11010" max="11010" width="58.88671875" style="112" customWidth="1"/>
    <col min="11011" max="11011" width="16.6640625" style="112" customWidth="1"/>
    <col min="11012" max="11264" width="9.109375" style="112"/>
    <col min="11265" max="11265" width="4.88671875" style="112" customWidth="1"/>
    <col min="11266" max="11266" width="58.88671875" style="112" customWidth="1"/>
    <col min="11267" max="11267" width="16.6640625" style="112" customWidth="1"/>
    <col min="11268" max="11520" width="9.109375" style="112"/>
    <col min="11521" max="11521" width="4.88671875" style="112" customWidth="1"/>
    <col min="11522" max="11522" width="58.88671875" style="112" customWidth="1"/>
    <col min="11523" max="11523" width="16.6640625" style="112" customWidth="1"/>
    <col min="11524" max="11776" width="9.109375" style="112"/>
    <col min="11777" max="11777" width="4.88671875" style="112" customWidth="1"/>
    <col min="11778" max="11778" width="58.88671875" style="112" customWidth="1"/>
    <col min="11779" max="11779" width="16.6640625" style="112" customWidth="1"/>
    <col min="11780" max="12032" width="9.109375" style="112"/>
    <col min="12033" max="12033" width="4.88671875" style="112" customWidth="1"/>
    <col min="12034" max="12034" width="58.88671875" style="112" customWidth="1"/>
    <col min="12035" max="12035" width="16.6640625" style="112" customWidth="1"/>
    <col min="12036" max="12288" width="9.109375" style="112"/>
    <col min="12289" max="12289" width="4.88671875" style="112" customWidth="1"/>
    <col min="12290" max="12290" width="58.88671875" style="112" customWidth="1"/>
    <col min="12291" max="12291" width="16.6640625" style="112" customWidth="1"/>
    <col min="12292" max="12544" width="9.109375" style="112"/>
    <col min="12545" max="12545" width="4.88671875" style="112" customWidth="1"/>
    <col min="12546" max="12546" width="58.88671875" style="112" customWidth="1"/>
    <col min="12547" max="12547" width="16.6640625" style="112" customWidth="1"/>
    <col min="12548" max="12800" width="9.109375" style="112"/>
    <col min="12801" max="12801" width="4.88671875" style="112" customWidth="1"/>
    <col min="12802" max="12802" width="58.88671875" style="112" customWidth="1"/>
    <col min="12803" max="12803" width="16.6640625" style="112" customWidth="1"/>
    <col min="12804" max="13056" width="9.109375" style="112"/>
    <col min="13057" max="13057" width="4.88671875" style="112" customWidth="1"/>
    <col min="13058" max="13058" width="58.88671875" style="112" customWidth="1"/>
    <col min="13059" max="13059" width="16.6640625" style="112" customWidth="1"/>
    <col min="13060" max="13312" width="9.109375" style="112"/>
    <col min="13313" max="13313" width="4.88671875" style="112" customWidth="1"/>
    <col min="13314" max="13314" width="58.88671875" style="112" customWidth="1"/>
    <col min="13315" max="13315" width="16.6640625" style="112" customWidth="1"/>
    <col min="13316" max="13568" width="9.109375" style="112"/>
    <col min="13569" max="13569" width="4.88671875" style="112" customWidth="1"/>
    <col min="13570" max="13570" width="58.88671875" style="112" customWidth="1"/>
    <col min="13571" max="13571" width="16.6640625" style="112" customWidth="1"/>
    <col min="13572" max="13824" width="9.109375" style="112"/>
    <col min="13825" max="13825" width="4.88671875" style="112" customWidth="1"/>
    <col min="13826" max="13826" width="58.88671875" style="112" customWidth="1"/>
    <col min="13827" max="13827" width="16.6640625" style="112" customWidth="1"/>
    <col min="13828" max="14080" width="9.109375" style="112"/>
    <col min="14081" max="14081" width="4.88671875" style="112" customWidth="1"/>
    <col min="14082" max="14082" width="58.88671875" style="112" customWidth="1"/>
    <col min="14083" max="14083" width="16.6640625" style="112" customWidth="1"/>
    <col min="14084" max="14336" width="9.109375" style="112"/>
    <col min="14337" max="14337" width="4.88671875" style="112" customWidth="1"/>
    <col min="14338" max="14338" width="58.88671875" style="112" customWidth="1"/>
    <col min="14339" max="14339" width="16.6640625" style="112" customWidth="1"/>
    <col min="14340" max="14592" width="9.109375" style="112"/>
    <col min="14593" max="14593" width="4.88671875" style="112" customWidth="1"/>
    <col min="14594" max="14594" width="58.88671875" style="112" customWidth="1"/>
    <col min="14595" max="14595" width="16.6640625" style="112" customWidth="1"/>
    <col min="14596" max="14848" width="9.109375" style="112"/>
    <col min="14849" max="14849" width="4.88671875" style="112" customWidth="1"/>
    <col min="14850" max="14850" width="58.88671875" style="112" customWidth="1"/>
    <col min="14851" max="14851" width="16.6640625" style="112" customWidth="1"/>
    <col min="14852" max="15104" width="9.109375" style="112"/>
    <col min="15105" max="15105" width="4.88671875" style="112" customWidth="1"/>
    <col min="15106" max="15106" width="58.88671875" style="112" customWidth="1"/>
    <col min="15107" max="15107" width="16.6640625" style="112" customWidth="1"/>
    <col min="15108" max="15360" width="9.109375" style="112"/>
    <col min="15361" max="15361" width="4.88671875" style="112" customWidth="1"/>
    <col min="15362" max="15362" width="58.88671875" style="112" customWidth="1"/>
    <col min="15363" max="15363" width="16.6640625" style="112" customWidth="1"/>
    <col min="15364" max="15616" width="9.109375" style="112"/>
    <col min="15617" max="15617" width="4.88671875" style="112" customWidth="1"/>
    <col min="15618" max="15618" width="58.88671875" style="112" customWidth="1"/>
    <col min="15619" max="15619" width="16.6640625" style="112" customWidth="1"/>
    <col min="15620" max="15872" width="9.109375" style="112"/>
    <col min="15873" max="15873" width="4.88671875" style="112" customWidth="1"/>
    <col min="15874" max="15874" width="58.88671875" style="112" customWidth="1"/>
    <col min="15875" max="15875" width="16.6640625" style="112" customWidth="1"/>
    <col min="15876" max="16128" width="9.109375" style="112"/>
    <col min="16129" max="16129" width="4.88671875" style="112" customWidth="1"/>
    <col min="16130" max="16130" width="58.88671875" style="112" customWidth="1"/>
    <col min="16131" max="16131" width="16.6640625" style="112" customWidth="1"/>
    <col min="16132" max="16384" width="9.109375" style="112"/>
  </cols>
  <sheetData>
    <row r="1" spans="1:4" ht="80.400000000000006" customHeight="1" x14ac:dyDescent="0.25">
      <c r="A1" s="268" t="s">
        <v>360</v>
      </c>
      <c r="B1" s="268"/>
      <c r="C1" s="268"/>
    </row>
    <row r="2" spans="1:4" ht="15.9" customHeight="1" thickBot="1" x14ac:dyDescent="0.35">
      <c r="A2" s="113"/>
      <c r="B2" s="113"/>
      <c r="C2" s="114" t="s">
        <v>313</v>
      </c>
      <c r="D2" s="115"/>
    </row>
    <row r="3" spans="1:4" ht="26.25" customHeight="1" thickBot="1" x14ac:dyDescent="0.3">
      <c r="A3" s="116" t="s">
        <v>303</v>
      </c>
      <c r="B3" s="117" t="s">
        <v>304</v>
      </c>
      <c r="C3" s="118" t="s">
        <v>13</v>
      </c>
    </row>
    <row r="4" spans="1:4" ht="14.4" thickBot="1" x14ac:dyDescent="0.3">
      <c r="A4" s="119">
        <v>1</v>
      </c>
      <c r="B4" s="120">
        <v>2</v>
      </c>
      <c r="C4" s="121">
        <v>3</v>
      </c>
    </row>
    <row r="5" spans="1:4" x14ac:dyDescent="0.25">
      <c r="A5" s="122" t="s">
        <v>14</v>
      </c>
      <c r="B5" s="123" t="s">
        <v>305</v>
      </c>
      <c r="C5" s="124">
        <v>4400000</v>
      </c>
    </row>
    <row r="6" spans="1:4" ht="24" x14ac:dyDescent="0.25">
      <c r="A6" s="125" t="s">
        <v>28</v>
      </c>
      <c r="B6" s="126" t="s">
        <v>306</v>
      </c>
      <c r="C6" s="127"/>
    </row>
    <row r="7" spans="1:4" x14ac:dyDescent="0.25">
      <c r="A7" s="125" t="s">
        <v>41</v>
      </c>
      <c r="B7" s="128" t="s">
        <v>307</v>
      </c>
      <c r="C7" s="127"/>
    </row>
    <row r="8" spans="1:4" ht="24" x14ac:dyDescent="0.25">
      <c r="A8" s="125" t="s">
        <v>221</v>
      </c>
      <c r="B8" s="128" t="s">
        <v>308</v>
      </c>
      <c r="C8" s="127">
        <v>1200000</v>
      </c>
    </row>
    <row r="9" spans="1:4" x14ac:dyDescent="0.25">
      <c r="A9" s="129" t="s">
        <v>69</v>
      </c>
      <c r="B9" s="128" t="s">
        <v>309</v>
      </c>
      <c r="C9" s="130">
        <v>100000</v>
      </c>
    </row>
    <row r="10" spans="1:4" ht="14.4" thickBot="1" x14ac:dyDescent="0.3">
      <c r="A10" s="125" t="s">
        <v>88</v>
      </c>
      <c r="B10" s="131" t="s">
        <v>310</v>
      </c>
      <c r="C10" s="127"/>
    </row>
    <row r="11" spans="1:4" ht="14.4" thickBot="1" x14ac:dyDescent="0.3">
      <c r="A11" s="269" t="s">
        <v>311</v>
      </c>
      <c r="B11" s="270"/>
      <c r="C11" s="132">
        <f>SUM(C5:C10)</f>
        <v>5700000</v>
      </c>
    </row>
    <row r="12" spans="1:4" ht="23.25" customHeight="1" x14ac:dyDescent="0.25">
      <c r="A12" s="271" t="s">
        <v>312</v>
      </c>
      <c r="B12" s="271"/>
      <c r="C12" s="271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 3. melléklet az 1./2018. (III. 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view="pageLayout" topLeftCell="A4" zoomScaleNormal="100" workbookViewId="0">
      <selection activeCell="B28" sqref="B28"/>
    </sheetView>
  </sheetViews>
  <sheetFormatPr defaultRowHeight="14.4" x14ac:dyDescent="0.3"/>
  <cols>
    <col min="1" max="1" width="14" customWidth="1"/>
    <col min="2" max="2" width="55.44140625" customWidth="1"/>
    <col min="3" max="3" width="16.5546875" customWidth="1"/>
  </cols>
  <sheetData>
    <row r="1" spans="1:3" x14ac:dyDescent="0.3">
      <c r="C1" t="s">
        <v>375</v>
      </c>
    </row>
    <row r="2" spans="1:3" ht="15" thickBot="1" x14ac:dyDescent="0.35"/>
    <row r="3" spans="1:3" x14ac:dyDescent="0.3">
      <c r="A3" s="133" t="s">
        <v>314</v>
      </c>
      <c r="B3" s="134" t="s">
        <v>315</v>
      </c>
      <c r="C3" s="135" t="s">
        <v>316</v>
      </c>
    </row>
    <row r="4" spans="1:3" ht="15" thickBot="1" x14ac:dyDescent="0.35">
      <c r="A4" s="136" t="s">
        <v>354</v>
      </c>
      <c r="B4" s="137" t="s">
        <v>317</v>
      </c>
      <c r="C4" s="138">
        <v>1</v>
      </c>
    </row>
    <row r="5" spans="1:3" ht="15" thickBot="1" x14ac:dyDescent="0.35">
      <c r="A5" s="139"/>
      <c r="B5" s="137" t="s">
        <v>374</v>
      </c>
      <c r="C5" s="140" t="s">
        <v>313</v>
      </c>
    </row>
    <row r="6" spans="1:3" ht="15" thickBot="1" x14ac:dyDescent="0.35">
      <c r="A6" s="141" t="s">
        <v>318</v>
      </c>
      <c r="B6" s="142" t="s">
        <v>319</v>
      </c>
      <c r="C6" s="143" t="s">
        <v>320</v>
      </c>
    </row>
    <row r="7" spans="1:3" ht="15" thickBot="1" x14ac:dyDescent="0.35">
      <c r="A7" s="144">
        <v>1</v>
      </c>
      <c r="B7" s="145">
        <v>2</v>
      </c>
      <c r="C7" s="146">
        <v>3</v>
      </c>
    </row>
    <row r="8" spans="1:3" ht="15" thickBot="1" x14ac:dyDescent="0.35">
      <c r="A8" s="147"/>
      <c r="B8" s="148" t="s">
        <v>321</v>
      </c>
      <c r="C8" s="149"/>
    </row>
    <row r="9" spans="1:3" ht="15" thickBot="1" x14ac:dyDescent="0.35">
      <c r="A9" s="42" t="s">
        <v>14</v>
      </c>
      <c r="B9" s="14" t="s">
        <v>15</v>
      </c>
      <c r="C9" s="15">
        <f>+C10+C11+C12+C13+C14+C15</f>
        <v>35546495</v>
      </c>
    </row>
    <row r="10" spans="1:3" x14ac:dyDescent="0.3">
      <c r="A10" s="150" t="s">
        <v>16</v>
      </c>
      <c r="B10" s="151" t="s">
        <v>17</v>
      </c>
      <c r="C10" s="19">
        <v>19720048</v>
      </c>
    </row>
    <row r="11" spans="1:3" x14ac:dyDescent="0.3">
      <c r="A11" s="152" t="s">
        <v>18</v>
      </c>
      <c r="B11" s="153" t="s">
        <v>19</v>
      </c>
      <c r="C11" s="22"/>
    </row>
    <row r="12" spans="1:3" x14ac:dyDescent="0.3">
      <c r="A12" s="152" t="s">
        <v>20</v>
      </c>
      <c r="B12" s="153" t="s">
        <v>21</v>
      </c>
      <c r="C12" s="22">
        <v>14026447</v>
      </c>
    </row>
    <row r="13" spans="1:3" x14ac:dyDescent="0.3">
      <c r="A13" s="152" t="s">
        <v>22</v>
      </c>
      <c r="B13" s="153" t="s">
        <v>23</v>
      </c>
      <c r="C13" s="22">
        <v>1800000</v>
      </c>
    </row>
    <row r="14" spans="1:3" x14ac:dyDescent="0.3">
      <c r="A14" s="152" t="s">
        <v>24</v>
      </c>
      <c r="B14" s="153" t="s">
        <v>25</v>
      </c>
      <c r="C14" s="154"/>
    </row>
    <row r="15" spans="1:3" ht="15" thickBot="1" x14ac:dyDescent="0.35">
      <c r="A15" s="155" t="s">
        <v>26</v>
      </c>
      <c r="B15" s="156" t="s">
        <v>27</v>
      </c>
      <c r="C15" s="157"/>
    </row>
    <row r="16" spans="1:3" ht="15" thickBot="1" x14ac:dyDescent="0.35">
      <c r="A16" s="42" t="s">
        <v>28</v>
      </c>
      <c r="B16" s="158" t="s">
        <v>29</v>
      </c>
      <c r="C16" s="15">
        <f>+C17+C18+C19+C20+C21</f>
        <v>27950000</v>
      </c>
    </row>
    <row r="17" spans="1:3" x14ac:dyDescent="0.3">
      <c r="A17" s="150" t="s">
        <v>30</v>
      </c>
      <c r="B17" s="151" t="s">
        <v>31</v>
      </c>
      <c r="C17" s="19"/>
    </row>
    <row r="18" spans="1:3" x14ac:dyDescent="0.3">
      <c r="A18" s="152" t="s">
        <v>32</v>
      </c>
      <c r="B18" s="153" t="s">
        <v>33</v>
      </c>
      <c r="C18" s="22"/>
    </row>
    <row r="19" spans="1:3" x14ac:dyDescent="0.3">
      <c r="A19" s="152" t="s">
        <v>34</v>
      </c>
      <c r="B19" s="153" t="s">
        <v>373</v>
      </c>
      <c r="C19" s="22">
        <v>27950000</v>
      </c>
    </row>
    <row r="20" spans="1:3" x14ac:dyDescent="0.3">
      <c r="A20" s="152" t="s">
        <v>35</v>
      </c>
      <c r="B20" s="153" t="s">
        <v>36</v>
      </c>
      <c r="C20" s="22"/>
    </row>
    <row r="21" spans="1:3" x14ac:dyDescent="0.3">
      <c r="A21" s="152" t="s">
        <v>37</v>
      </c>
      <c r="B21" s="153" t="s">
        <v>38</v>
      </c>
      <c r="C21" s="22"/>
    </row>
    <row r="22" spans="1:3" ht="15" thickBot="1" x14ac:dyDescent="0.35">
      <c r="A22" s="155" t="s">
        <v>39</v>
      </c>
      <c r="B22" s="156" t="s">
        <v>40</v>
      </c>
      <c r="C22" s="26"/>
    </row>
    <row r="23" spans="1:3" ht="15" thickBot="1" x14ac:dyDescent="0.35">
      <c r="A23" s="42" t="s">
        <v>41</v>
      </c>
      <c r="B23" s="14" t="s">
        <v>42</v>
      </c>
      <c r="C23" s="15">
        <f>+C24+C25+C26+C27+C28</f>
        <v>0</v>
      </c>
    </row>
    <row r="24" spans="1:3" x14ac:dyDescent="0.3">
      <c r="A24" s="150" t="s">
        <v>43</v>
      </c>
      <c r="B24" s="151" t="s">
        <v>44</v>
      </c>
      <c r="C24" s="19"/>
    </row>
    <row r="25" spans="1:3" x14ac:dyDescent="0.3">
      <c r="A25" s="152" t="s">
        <v>45</v>
      </c>
      <c r="B25" s="153" t="s">
        <v>46</v>
      </c>
      <c r="C25" s="22"/>
    </row>
    <row r="26" spans="1:3" x14ac:dyDescent="0.3">
      <c r="A26" s="152" t="s">
        <v>47</v>
      </c>
      <c r="B26" s="153" t="s">
        <v>48</v>
      </c>
      <c r="C26" s="22"/>
    </row>
    <row r="27" spans="1:3" x14ac:dyDescent="0.3">
      <c r="A27" s="152" t="s">
        <v>49</v>
      </c>
      <c r="B27" s="153" t="s">
        <v>50</v>
      </c>
      <c r="C27" s="22"/>
    </row>
    <row r="28" spans="1:3" x14ac:dyDescent="0.3">
      <c r="A28" s="152" t="s">
        <v>51</v>
      </c>
      <c r="B28" s="153" t="s">
        <v>52</v>
      </c>
      <c r="C28" s="22"/>
    </row>
    <row r="29" spans="1:3" ht="15" thickBot="1" x14ac:dyDescent="0.35">
      <c r="A29" s="155" t="s">
        <v>53</v>
      </c>
      <c r="B29" s="156" t="s">
        <v>54</v>
      </c>
      <c r="C29" s="26"/>
    </row>
    <row r="30" spans="1:3" ht="15" thickBot="1" x14ac:dyDescent="0.35">
      <c r="A30" s="42" t="s">
        <v>55</v>
      </c>
      <c r="B30" s="14" t="s">
        <v>56</v>
      </c>
      <c r="C30" s="27">
        <f>+C31+C34+C35+C36</f>
        <v>5000000</v>
      </c>
    </row>
    <row r="31" spans="1:3" x14ac:dyDescent="0.3">
      <c r="A31" s="150" t="s">
        <v>57</v>
      </c>
      <c r="B31" s="151" t="s">
        <v>58</v>
      </c>
      <c r="C31" s="28">
        <v>4400000</v>
      </c>
    </row>
    <row r="32" spans="1:3" ht="19.5" customHeight="1" x14ac:dyDescent="0.3">
      <c r="A32" s="152" t="s">
        <v>59</v>
      </c>
      <c r="B32" s="153" t="s">
        <v>60</v>
      </c>
      <c r="C32" s="22">
        <v>400000</v>
      </c>
    </row>
    <row r="33" spans="1:3" ht="20.25" customHeight="1" x14ac:dyDescent="0.3">
      <c r="A33" s="152" t="s">
        <v>61</v>
      </c>
      <c r="B33" s="153" t="s">
        <v>62</v>
      </c>
      <c r="C33" s="22">
        <v>4000000</v>
      </c>
    </row>
    <row r="34" spans="1:3" x14ac:dyDescent="0.3">
      <c r="A34" s="152" t="s">
        <v>63</v>
      </c>
      <c r="B34" s="153" t="s">
        <v>64</v>
      </c>
      <c r="C34" s="22">
        <v>500000</v>
      </c>
    </row>
    <row r="35" spans="1:3" x14ac:dyDescent="0.3">
      <c r="A35" s="152" t="s">
        <v>65</v>
      </c>
      <c r="B35" s="153" t="s">
        <v>66</v>
      </c>
      <c r="C35" s="22"/>
    </row>
    <row r="36" spans="1:3" ht="15" thickBot="1" x14ac:dyDescent="0.35">
      <c r="A36" s="155" t="s">
        <v>67</v>
      </c>
      <c r="B36" s="156" t="s">
        <v>68</v>
      </c>
      <c r="C36" s="26">
        <v>100000</v>
      </c>
    </row>
    <row r="37" spans="1:3" ht="15" thickBot="1" x14ac:dyDescent="0.35">
      <c r="A37" s="42" t="s">
        <v>69</v>
      </c>
      <c r="B37" s="14" t="s">
        <v>70</v>
      </c>
      <c r="C37" s="15">
        <f>SUM(C38:C47)</f>
        <v>3240000</v>
      </c>
    </row>
    <row r="38" spans="1:3" x14ac:dyDescent="0.3">
      <c r="A38" s="150" t="s">
        <v>71</v>
      </c>
      <c r="B38" s="151" t="s">
        <v>1</v>
      </c>
      <c r="C38" s="19">
        <v>2500000</v>
      </c>
    </row>
    <row r="39" spans="1:3" x14ac:dyDescent="0.3">
      <c r="A39" s="152" t="s">
        <v>72</v>
      </c>
      <c r="B39" s="153" t="s">
        <v>2</v>
      </c>
      <c r="C39" s="22">
        <v>500000</v>
      </c>
    </row>
    <row r="40" spans="1:3" x14ac:dyDescent="0.3">
      <c r="A40" s="152" t="s">
        <v>73</v>
      </c>
      <c r="B40" s="153" t="s">
        <v>74</v>
      </c>
      <c r="C40" s="22"/>
    </row>
    <row r="41" spans="1:3" x14ac:dyDescent="0.3">
      <c r="A41" s="152" t="s">
        <v>75</v>
      </c>
      <c r="B41" s="153" t="s">
        <v>3</v>
      </c>
      <c r="C41" s="22">
        <v>230000</v>
      </c>
    </row>
    <row r="42" spans="1:3" x14ac:dyDescent="0.3">
      <c r="A42" s="152" t="s">
        <v>76</v>
      </c>
      <c r="B42" s="153" t="s">
        <v>77</v>
      </c>
      <c r="C42" s="22"/>
    </row>
    <row r="43" spans="1:3" x14ac:dyDescent="0.3">
      <c r="A43" s="152" t="s">
        <v>78</v>
      </c>
      <c r="B43" s="153" t="s">
        <v>79</v>
      </c>
      <c r="C43" s="22"/>
    </row>
    <row r="44" spans="1:3" x14ac:dyDescent="0.3">
      <c r="A44" s="152" t="s">
        <v>80</v>
      </c>
      <c r="B44" s="153" t="s">
        <v>81</v>
      </c>
      <c r="C44" s="22"/>
    </row>
    <row r="45" spans="1:3" x14ac:dyDescent="0.3">
      <c r="A45" s="152" t="s">
        <v>82</v>
      </c>
      <c r="B45" s="153" t="s">
        <v>83</v>
      </c>
      <c r="C45" s="22">
        <v>10000</v>
      </c>
    </row>
    <row r="46" spans="1:3" x14ac:dyDescent="0.3">
      <c r="A46" s="152" t="s">
        <v>84</v>
      </c>
      <c r="B46" s="153" t="s">
        <v>85</v>
      </c>
      <c r="C46" s="29"/>
    </row>
    <row r="47" spans="1:3" ht="15" thickBot="1" x14ac:dyDescent="0.35">
      <c r="A47" s="155" t="s">
        <v>86</v>
      </c>
      <c r="B47" s="156" t="s">
        <v>87</v>
      </c>
      <c r="C47" s="30"/>
    </row>
    <row r="48" spans="1:3" ht="15" thickBot="1" x14ac:dyDescent="0.35">
      <c r="A48" s="42" t="s">
        <v>88</v>
      </c>
      <c r="B48" s="14" t="s">
        <v>89</v>
      </c>
      <c r="C48" s="15">
        <f>SUM(C49:C53)</f>
        <v>0</v>
      </c>
    </row>
    <row r="49" spans="1:3" x14ac:dyDescent="0.3">
      <c r="A49" s="150" t="s">
        <v>90</v>
      </c>
      <c r="B49" s="151" t="s">
        <v>91</v>
      </c>
      <c r="C49" s="31"/>
    </row>
    <row r="50" spans="1:3" x14ac:dyDescent="0.3">
      <c r="A50" s="152" t="s">
        <v>92</v>
      </c>
      <c r="B50" s="153" t="s">
        <v>93</v>
      </c>
      <c r="C50" s="29"/>
    </row>
    <row r="51" spans="1:3" x14ac:dyDescent="0.3">
      <c r="A51" s="152" t="s">
        <v>94</v>
      </c>
      <c r="B51" s="153" t="s">
        <v>95</v>
      </c>
      <c r="C51" s="29"/>
    </row>
    <row r="52" spans="1:3" x14ac:dyDescent="0.3">
      <c r="A52" s="152" t="s">
        <v>96</v>
      </c>
      <c r="B52" s="153" t="s">
        <v>97</v>
      </c>
      <c r="C52" s="29"/>
    </row>
    <row r="53" spans="1:3" ht="15" thickBot="1" x14ac:dyDescent="0.35">
      <c r="A53" s="155" t="s">
        <v>98</v>
      </c>
      <c r="B53" s="156" t="s">
        <v>99</v>
      </c>
      <c r="C53" s="30"/>
    </row>
    <row r="54" spans="1:3" ht="15" thickBot="1" x14ac:dyDescent="0.35">
      <c r="A54" s="42" t="s">
        <v>100</v>
      </c>
      <c r="B54" s="14" t="s">
        <v>101</v>
      </c>
      <c r="C54" s="15">
        <f>SUM(C55:C57)</f>
        <v>0</v>
      </c>
    </row>
    <row r="55" spans="1:3" x14ac:dyDescent="0.3">
      <c r="A55" s="150" t="s">
        <v>102</v>
      </c>
      <c r="B55" s="151" t="s">
        <v>103</v>
      </c>
      <c r="C55" s="19"/>
    </row>
    <row r="56" spans="1:3" x14ac:dyDescent="0.3">
      <c r="A56" s="152" t="s">
        <v>104</v>
      </c>
      <c r="B56" s="153" t="s">
        <v>105</v>
      </c>
      <c r="C56" s="22"/>
    </row>
    <row r="57" spans="1:3" x14ac:dyDescent="0.3">
      <c r="A57" s="152" t="s">
        <v>106</v>
      </c>
      <c r="B57" s="153" t="s">
        <v>107</v>
      </c>
      <c r="C57" s="22"/>
    </row>
    <row r="58" spans="1:3" ht="15" thickBot="1" x14ac:dyDescent="0.35">
      <c r="A58" s="155" t="s">
        <v>108</v>
      </c>
      <c r="B58" s="156" t="s">
        <v>109</v>
      </c>
      <c r="C58" s="26"/>
    </row>
    <row r="59" spans="1:3" ht="15" thickBot="1" x14ac:dyDescent="0.35">
      <c r="A59" s="42" t="s">
        <v>110</v>
      </c>
      <c r="B59" s="158" t="s">
        <v>111</v>
      </c>
      <c r="C59" s="15">
        <f>SUM(C60:C62)</f>
        <v>0</v>
      </c>
    </row>
    <row r="60" spans="1:3" x14ac:dyDescent="0.3">
      <c r="A60" s="150" t="s">
        <v>112</v>
      </c>
      <c r="B60" s="151" t="s">
        <v>113</v>
      </c>
      <c r="C60" s="29"/>
    </row>
    <row r="61" spans="1:3" x14ac:dyDescent="0.3">
      <c r="A61" s="152" t="s">
        <v>114</v>
      </c>
      <c r="B61" s="153" t="s">
        <v>115</v>
      </c>
      <c r="C61" s="29"/>
    </row>
    <row r="62" spans="1:3" x14ac:dyDescent="0.3">
      <c r="A62" s="152" t="s">
        <v>116</v>
      </c>
      <c r="B62" s="153" t="s">
        <v>117</v>
      </c>
      <c r="C62" s="29"/>
    </row>
    <row r="63" spans="1:3" ht="15" thickBot="1" x14ac:dyDescent="0.35">
      <c r="A63" s="155" t="s">
        <v>118</v>
      </c>
      <c r="B63" s="156" t="s">
        <v>119</v>
      </c>
      <c r="C63" s="29"/>
    </row>
    <row r="64" spans="1:3" ht="15" thickBot="1" x14ac:dyDescent="0.35">
      <c r="A64" s="42" t="s">
        <v>120</v>
      </c>
      <c r="B64" s="14" t="s">
        <v>121</v>
      </c>
      <c r="C64" s="27">
        <f>+C9+C16+C23+C30+C37+C48+C54+C59</f>
        <v>71736495</v>
      </c>
    </row>
    <row r="65" spans="1:3" ht="15" thickBot="1" x14ac:dyDescent="0.35">
      <c r="A65" s="159" t="s">
        <v>322</v>
      </c>
      <c r="B65" s="158" t="s">
        <v>123</v>
      </c>
      <c r="C65" s="15">
        <f>SUM(C66:C68)</f>
        <v>0</v>
      </c>
    </row>
    <row r="66" spans="1:3" x14ac:dyDescent="0.3">
      <c r="A66" s="150" t="s">
        <v>124</v>
      </c>
      <c r="B66" s="151" t="s">
        <v>125</v>
      </c>
      <c r="C66" s="29"/>
    </row>
    <row r="67" spans="1:3" x14ac:dyDescent="0.3">
      <c r="A67" s="152" t="s">
        <v>126</v>
      </c>
      <c r="B67" s="153" t="s">
        <v>127</v>
      </c>
      <c r="C67" s="29"/>
    </row>
    <row r="68" spans="1:3" ht="15" thickBot="1" x14ac:dyDescent="0.35">
      <c r="A68" s="155" t="s">
        <v>128</v>
      </c>
      <c r="B68" s="160" t="s">
        <v>129</v>
      </c>
      <c r="C68" s="29"/>
    </row>
    <row r="69" spans="1:3" ht="15" thickBot="1" x14ac:dyDescent="0.35">
      <c r="A69" s="159" t="s">
        <v>130</v>
      </c>
      <c r="B69" s="158" t="s">
        <v>131</v>
      </c>
      <c r="C69" s="15">
        <f>SUM(C70:C73)</f>
        <v>0</v>
      </c>
    </row>
    <row r="70" spans="1:3" x14ac:dyDescent="0.3">
      <c r="A70" s="150" t="s">
        <v>132</v>
      </c>
      <c r="B70" s="151" t="s">
        <v>133</v>
      </c>
      <c r="C70" s="29"/>
    </row>
    <row r="71" spans="1:3" x14ac:dyDescent="0.3">
      <c r="A71" s="152" t="s">
        <v>134</v>
      </c>
      <c r="B71" s="153" t="s">
        <v>135</v>
      </c>
      <c r="C71" s="29"/>
    </row>
    <row r="72" spans="1:3" x14ac:dyDescent="0.3">
      <c r="A72" s="152" t="s">
        <v>136</v>
      </c>
      <c r="B72" s="153" t="s">
        <v>137</v>
      </c>
      <c r="C72" s="29"/>
    </row>
    <row r="73" spans="1:3" ht="15" thickBot="1" x14ac:dyDescent="0.35">
      <c r="A73" s="155" t="s">
        <v>138</v>
      </c>
      <c r="B73" s="156" t="s">
        <v>139</v>
      </c>
      <c r="C73" s="29"/>
    </row>
    <row r="74" spans="1:3" ht="15" thickBot="1" x14ac:dyDescent="0.35">
      <c r="A74" s="159" t="s">
        <v>140</v>
      </c>
      <c r="B74" s="158" t="s">
        <v>141</v>
      </c>
      <c r="C74" s="15">
        <f>SUM(C75:C76)</f>
        <v>0</v>
      </c>
    </row>
    <row r="75" spans="1:3" x14ac:dyDescent="0.3">
      <c r="A75" s="150" t="s">
        <v>142</v>
      </c>
      <c r="B75" s="151" t="s">
        <v>143</v>
      </c>
      <c r="C75" s="29"/>
    </row>
    <row r="76" spans="1:3" ht="15" thickBot="1" x14ac:dyDescent="0.35">
      <c r="A76" s="155" t="s">
        <v>144</v>
      </c>
      <c r="B76" s="156" t="s">
        <v>145</v>
      </c>
      <c r="C76" s="29"/>
    </row>
    <row r="77" spans="1:3" ht="15" thickBot="1" x14ac:dyDescent="0.35">
      <c r="A77" s="159" t="s">
        <v>146</v>
      </c>
      <c r="B77" s="158" t="s">
        <v>147</v>
      </c>
      <c r="C77" s="15">
        <f>SUM(C78:C80)</f>
        <v>0</v>
      </c>
    </row>
    <row r="78" spans="1:3" x14ac:dyDescent="0.3">
      <c r="A78" s="150" t="s">
        <v>148</v>
      </c>
      <c r="B78" s="151" t="s">
        <v>149</v>
      </c>
      <c r="C78" s="29"/>
    </row>
    <row r="79" spans="1:3" x14ac:dyDescent="0.3">
      <c r="A79" s="152" t="s">
        <v>150</v>
      </c>
      <c r="B79" s="153" t="s">
        <v>151</v>
      </c>
      <c r="C79" s="29"/>
    </row>
    <row r="80" spans="1:3" ht="15" thickBot="1" x14ac:dyDescent="0.35">
      <c r="A80" s="155" t="s">
        <v>152</v>
      </c>
      <c r="B80" s="156" t="s">
        <v>153</v>
      </c>
      <c r="C80" s="29"/>
    </row>
    <row r="81" spans="1:3" ht="15" thickBot="1" x14ac:dyDescent="0.35">
      <c r="A81" s="159" t="s">
        <v>154</v>
      </c>
      <c r="B81" s="158" t="s">
        <v>155</v>
      </c>
      <c r="C81" s="15">
        <f>SUM(C82:C85)</f>
        <v>0</v>
      </c>
    </row>
    <row r="82" spans="1:3" x14ac:dyDescent="0.3">
      <c r="A82" s="161" t="s">
        <v>156</v>
      </c>
      <c r="B82" s="151" t="s">
        <v>157</v>
      </c>
      <c r="C82" s="29"/>
    </row>
    <row r="83" spans="1:3" x14ac:dyDescent="0.3">
      <c r="A83" s="162" t="s">
        <v>158</v>
      </c>
      <c r="B83" s="153" t="s">
        <v>159</v>
      </c>
      <c r="C83" s="29"/>
    </row>
    <row r="84" spans="1:3" x14ac:dyDescent="0.3">
      <c r="A84" s="162" t="s">
        <v>160</v>
      </c>
      <c r="B84" s="153" t="s">
        <v>161</v>
      </c>
      <c r="C84" s="29"/>
    </row>
    <row r="85" spans="1:3" ht="15" thickBot="1" x14ac:dyDescent="0.35">
      <c r="A85" s="163" t="s">
        <v>162</v>
      </c>
      <c r="B85" s="156" t="s">
        <v>163</v>
      </c>
      <c r="C85" s="29"/>
    </row>
    <row r="86" spans="1:3" ht="15" thickBot="1" x14ac:dyDescent="0.35">
      <c r="A86" s="159" t="s">
        <v>164</v>
      </c>
      <c r="B86" s="158" t="s">
        <v>165</v>
      </c>
      <c r="C86" s="33"/>
    </row>
    <row r="87" spans="1:3" ht="15" thickBot="1" x14ac:dyDescent="0.35">
      <c r="A87" s="159" t="s">
        <v>166</v>
      </c>
      <c r="B87" s="164" t="s">
        <v>167</v>
      </c>
      <c r="C87" s="27">
        <f>+C65+C69+C74+C77+C81+C86</f>
        <v>0</v>
      </c>
    </row>
    <row r="88" spans="1:3" ht="15" thickBot="1" x14ac:dyDescent="0.35">
      <c r="A88" s="165" t="s">
        <v>168</v>
      </c>
      <c r="B88" s="166" t="s">
        <v>323</v>
      </c>
      <c r="C88" s="27">
        <f>+C64+C87</f>
        <v>71736495</v>
      </c>
    </row>
    <row r="89" spans="1:3" x14ac:dyDescent="0.3">
      <c r="A89" s="167"/>
      <c r="B89" s="168"/>
      <c r="C89" s="169"/>
    </row>
    <row r="90" spans="1:3" ht="15" thickBot="1" x14ac:dyDescent="0.35">
      <c r="A90" s="170"/>
      <c r="B90" s="171"/>
      <c r="C90" s="172"/>
    </row>
    <row r="91" spans="1:3" ht="15" thickBot="1" x14ac:dyDescent="0.35">
      <c r="A91" s="173"/>
      <c r="B91" s="174" t="s">
        <v>324</v>
      </c>
      <c r="C91" s="175"/>
    </row>
    <row r="92" spans="1:3" ht="15" thickBot="1" x14ac:dyDescent="0.35">
      <c r="A92" s="9" t="s">
        <v>14</v>
      </c>
      <c r="B92" s="46" t="s">
        <v>174</v>
      </c>
      <c r="C92" s="47">
        <f>SUM(C93:C97)</f>
        <v>66721495</v>
      </c>
    </row>
    <row r="93" spans="1:3" x14ac:dyDescent="0.3">
      <c r="A93" s="176" t="s">
        <v>16</v>
      </c>
      <c r="B93" s="49" t="s">
        <v>175</v>
      </c>
      <c r="C93" s="50">
        <v>27566480</v>
      </c>
    </row>
    <row r="94" spans="1:3" x14ac:dyDescent="0.3">
      <c r="A94" s="152" t="s">
        <v>18</v>
      </c>
      <c r="B94" s="51" t="s">
        <v>176</v>
      </c>
      <c r="C94" s="22">
        <v>3143570</v>
      </c>
    </row>
    <row r="95" spans="1:3" x14ac:dyDescent="0.3">
      <c r="A95" s="152" t="s">
        <v>20</v>
      </c>
      <c r="B95" s="51" t="s">
        <v>177</v>
      </c>
      <c r="C95" s="26">
        <v>25311445</v>
      </c>
    </row>
    <row r="96" spans="1:3" x14ac:dyDescent="0.3">
      <c r="A96" s="152" t="s">
        <v>22</v>
      </c>
      <c r="B96" s="52" t="s">
        <v>178</v>
      </c>
      <c r="C96" s="26">
        <v>4800000</v>
      </c>
    </row>
    <row r="97" spans="1:3" x14ac:dyDescent="0.3">
      <c r="A97" s="152" t="s">
        <v>179</v>
      </c>
      <c r="B97" s="53" t="s">
        <v>0</v>
      </c>
      <c r="C97" s="26">
        <v>5900000</v>
      </c>
    </row>
    <row r="98" spans="1:3" x14ac:dyDescent="0.3">
      <c r="A98" s="152" t="s">
        <v>26</v>
      </c>
      <c r="B98" s="51" t="s">
        <v>180</v>
      </c>
      <c r="C98" s="26"/>
    </row>
    <row r="99" spans="1:3" x14ac:dyDescent="0.3">
      <c r="A99" s="152" t="s">
        <v>181</v>
      </c>
      <c r="B99" s="54" t="s">
        <v>182</v>
      </c>
      <c r="C99" s="26"/>
    </row>
    <row r="100" spans="1:3" x14ac:dyDescent="0.3">
      <c r="A100" s="152" t="s">
        <v>183</v>
      </c>
      <c r="B100" s="55" t="s">
        <v>184</v>
      </c>
      <c r="C100" s="26"/>
    </row>
    <row r="101" spans="1:3" x14ac:dyDescent="0.3">
      <c r="A101" s="152" t="s">
        <v>185</v>
      </c>
      <c r="B101" s="55" t="s">
        <v>186</v>
      </c>
      <c r="C101" s="26"/>
    </row>
    <row r="102" spans="1:3" x14ac:dyDescent="0.3">
      <c r="A102" s="152" t="s">
        <v>187</v>
      </c>
      <c r="B102" s="54" t="s">
        <v>188</v>
      </c>
      <c r="C102" s="26"/>
    </row>
    <row r="103" spans="1:3" x14ac:dyDescent="0.3">
      <c r="A103" s="152" t="s">
        <v>189</v>
      </c>
      <c r="B103" s="54" t="s">
        <v>190</v>
      </c>
      <c r="C103" s="26"/>
    </row>
    <row r="104" spans="1:3" x14ac:dyDescent="0.3">
      <c r="A104" s="152" t="s">
        <v>191</v>
      </c>
      <c r="B104" s="55" t="s">
        <v>192</v>
      </c>
      <c r="C104" s="26"/>
    </row>
    <row r="105" spans="1:3" x14ac:dyDescent="0.3">
      <c r="A105" s="177" t="s">
        <v>193</v>
      </c>
      <c r="B105" s="57" t="s">
        <v>194</v>
      </c>
      <c r="C105" s="26"/>
    </row>
    <row r="106" spans="1:3" x14ac:dyDescent="0.3">
      <c r="A106" s="152" t="s">
        <v>195</v>
      </c>
      <c r="B106" s="57" t="s">
        <v>196</v>
      </c>
      <c r="C106" s="26"/>
    </row>
    <row r="107" spans="1:3" ht="15" thickBot="1" x14ac:dyDescent="0.35">
      <c r="A107" s="178" t="s">
        <v>197</v>
      </c>
      <c r="B107" s="59" t="s">
        <v>198</v>
      </c>
      <c r="C107" s="60"/>
    </row>
    <row r="108" spans="1:3" ht="15" thickBot="1" x14ac:dyDescent="0.35">
      <c r="A108" s="42" t="s">
        <v>28</v>
      </c>
      <c r="B108" s="61" t="s">
        <v>199</v>
      </c>
      <c r="C108" s="15">
        <f>+C109+C111+C113</f>
        <v>6215000</v>
      </c>
    </row>
    <row r="109" spans="1:3" x14ac:dyDescent="0.3">
      <c r="A109" s="150" t="s">
        <v>30</v>
      </c>
      <c r="B109" s="51" t="s">
        <v>200</v>
      </c>
      <c r="C109" s="19">
        <v>2405000</v>
      </c>
    </row>
    <row r="110" spans="1:3" x14ac:dyDescent="0.3">
      <c r="A110" s="150" t="s">
        <v>32</v>
      </c>
      <c r="B110" s="62" t="s">
        <v>201</v>
      </c>
      <c r="C110" s="19"/>
    </row>
    <row r="111" spans="1:3" x14ac:dyDescent="0.3">
      <c r="A111" s="150" t="s">
        <v>34</v>
      </c>
      <c r="B111" s="62" t="s">
        <v>202</v>
      </c>
      <c r="C111" s="22">
        <v>3810000</v>
      </c>
    </row>
    <row r="112" spans="1:3" x14ac:dyDescent="0.3">
      <c r="A112" s="150" t="s">
        <v>35</v>
      </c>
      <c r="B112" s="62" t="s">
        <v>203</v>
      </c>
      <c r="C112" s="63"/>
    </row>
    <row r="113" spans="1:3" x14ac:dyDescent="0.3">
      <c r="A113" s="150" t="s">
        <v>37</v>
      </c>
      <c r="B113" s="179" t="s">
        <v>204</v>
      </c>
      <c r="C113" s="63"/>
    </row>
    <row r="114" spans="1:3" x14ac:dyDescent="0.3">
      <c r="A114" s="150" t="s">
        <v>39</v>
      </c>
      <c r="B114" s="180" t="s">
        <v>205</v>
      </c>
      <c r="C114" s="63"/>
    </row>
    <row r="115" spans="1:3" x14ac:dyDescent="0.3">
      <c r="A115" s="150" t="s">
        <v>206</v>
      </c>
      <c r="B115" s="64" t="s">
        <v>207</v>
      </c>
      <c r="C115" s="63"/>
    </row>
    <row r="116" spans="1:3" x14ac:dyDescent="0.3">
      <c r="A116" s="150" t="s">
        <v>208</v>
      </c>
      <c r="B116" s="55" t="s">
        <v>186</v>
      </c>
      <c r="C116" s="63"/>
    </row>
    <row r="117" spans="1:3" x14ac:dyDescent="0.3">
      <c r="A117" s="150" t="s">
        <v>209</v>
      </c>
      <c r="B117" s="55" t="s">
        <v>210</v>
      </c>
      <c r="C117" s="63"/>
    </row>
    <row r="118" spans="1:3" x14ac:dyDescent="0.3">
      <c r="A118" s="150" t="s">
        <v>211</v>
      </c>
      <c r="B118" s="55" t="s">
        <v>212</v>
      </c>
      <c r="C118" s="63"/>
    </row>
    <row r="119" spans="1:3" x14ac:dyDescent="0.3">
      <c r="A119" s="150" t="s">
        <v>213</v>
      </c>
      <c r="B119" s="55" t="s">
        <v>192</v>
      </c>
      <c r="C119" s="63"/>
    </row>
    <row r="120" spans="1:3" x14ac:dyDescent="0.3">
      <c r="A120" s="150" t="s">
        <v>214</v>
      </c>
      <c r="B120" s="55" t="s">
        <v>215</v>
      </c>
      <c r="C120" s="63"/>
    </row>
    <row r="121" spans="1:3" ht="15" thickBot="1" x14ac:dyDescent="0.35">
      <c r="A121" s="177" t="s">
        <v>216</v>
      </c>
      <c r="B121" s="55" t="s">
        <v>217</v>
      </c>
      <c r="C121" s="65"/>
    </row>
    <row r="122" spans="1:3" ht="15" thickBot="1" x14ac:dyDescent="0.35">
      <c r="A122" s="42" t="s">
        <v>41</v>
      </c>
      <c r="B122" s="66" t="s">
        <v>218</v>
      </c>
      <c r="C122" s="15">
        <f>+C123+C124</f>
        <v>0</v>
      </c>
    </row>
    <row r="123" spans="1:3" x14ac:dyDescent="0.3">
      <c r="A123" s="150" t="s">
        <v>43</v>
      </c>
      <c r="B123" s="67" t="s">
        <v>219</v>
      </c>
      <c r="C123" s="19"/>
    </row>
    <row r="124" spans="1:3" ht="15" thickBot="1" x14ac:dyDescent="0.35">
      <c r="A124" s="155" t="s">
        <v>45</v>
      </c>
      <c r="B124" s="62" t="s">
        <v>220</v>
      </c>
      <c r="C124" s="26"/>
    </row>
    <row r="125" spans="1:3" ht="15" thickBot="1" x14ac:dyDescent="0.35">
      <c r="A125" s="42" t="s">
        <v>221</v>
      </c>
      <c r="B125" s="66" t="s">
        <v>222</v>
      </c>
      <c r="C125" s="15">
        <f>C92+C108+C122</f>
        <v>72936495</v>
      </c>
    </row>
    <row r="126" spans="1:3" ht="15" thickBot="1" x14ac:dyDescent="0.35">
      <c r="A126" s="42" t="s">
        <v>69</v>
      </c>
      <c r="B126" s="66" t="s">
        <v>223</v>
      </c>
      <c r="C126" s="15">
        <f>+C127+C128+C129</f>
        <v>0</v>
      </c>
    </row>
    <row r="127" spans="1:3" x14ac:dyDescent="0.3">
      <c r="A127" s="150" t="s">
        <v>71</v>
      </c>
      <c r="B127" s="67" t="s">
        <v>224</v>
      </c>
      <c r="C127" s="63"/>
    </row>
    <row r="128" spans="1:3" x14ac:dyDescent="0.3">
      <c r="A128" s="150" t="s">
        <v>72</v>
      </c>
      <c r="B128" s="67" t="s">
        <v>225</v>
      </c>
      <c r="C128" s="63"/>
    </row>
    <row r="129" spans="1:3" ht="15" thickBot="1" x14ac:dyDescent="0.35">
      <c r="A129" s="177" t="s">
        <v>73</v>
      </c>
      <c r="B129" s="68" t="s">
        <v>226</v>
      </c>
      <c r="C129" s="63"/>
    </row>
    <row r="130" spans="1:3" ht="15" thickBot="1" x14ac:dyDescent="0.35">
      <c r="A130" s="42" t="s">
        <v>88</v>
      </c>
      <c r="B130" s="66" t="s">
        <v>227</v>
      </c>
      <c r="C130" s="15">
        <f>+C131+C132+C133+C134</f>
        <v>0</v>
      </c>
    </row>
    <row r="131" spans="1:3" x14ac:dyDescent="0.3">
      <c r="A131" s="150" t="s">
        <v>90</v>
      </c>
      <c r="B131" s="67" t="s">
        <v>228</v>
      </c>
      <c r="C131" s="63"/>
    </row>
    <row r="132" spans="1:3" x14ac:dyDescent="0.3">
      <c r="A132" s="150" t="s">
        <v>92</v>
      </c>
      <c r="B132" s="67" t="s">
        <v>229</v>
      </c>
      <c r="C132" s="63"/>
    </row>
    <row r="133" spans="1:3" x14ac:dyDescent="0.3">
      <c r="A133" s="150" t="s">
        <v>94</v>
      </c>
      <c r="B133" s="67" t="s">
        <v>230</v>
      </c>
      <c r="C133" s="63"/>
    </row>
    <row r="134" spans="1:3" ht="15" thickBot="1" x14ac:dyDescent="0.35">
      <c r="A134" s="177" t="s">
        <v>96</v>
      </c>
      <c r="B134" s="68" t="s">
        <v>231</v>
      </c>
      <c r="C134" s="63"/>
    </row>
    <row r="135" spans="1:3" ht="15" thickBot="1" x14ac:dyDescent="0.35">
      <c r="A135" s="42" t="s">
        <v>232</v>
      </c>
      <c r="B135" s="66" t="s">
        <v>233</v>
      </c>
      <c r="C135" s="27">
        <f>+C136+C137+C138+C139</f>
        <v>0</v>
      </c>
    </row>
    <row r="136" spans="1:3" x14ac:dyDescent="0.3">
      <c r="A136" s="150" t="s">
        <v>102</v>
      </c>
      <c r="B136" s="67" t="s">
        <v>234</v>
      </c>
      <c r="C136" s="63"/>
    </row>
    <row r="137" spans="1:3" x14ac:dyDescent="0.3">
      <c r="A137" s="150" t="s">
        <v>104</v>
      </c>
      <c r="B137" s="67" t="s">
        <v>235</v>
      </c>
      <c r="C137" s="63"/>
    </row>
    <row r="138" spans="1:3" x14ac:dyDescent="0.3">
      <c r="A138" s="150" t="s">
        <v>106</v>
      </c>
      <c r="B138" s="67" t="s">
        <v>236</v>
      </c>
      <c r="C138" s="63"/>
    </row>
    <row r="139" spans="1:3" ht="15" thickBot="1" x14ac:dyDescent="0.35">
      <c r="A139" s="177" t="s">
        <v>108</v>
      </c>
      <c r="B139" s="68" t="s">
        <v>237</v>
      </c>
      <c r="C139" s="63"/>
    </row>
    <row r="140" spans="1:3" ht="15" thickBot="1" x14ac:dyDescent="0.35">
      <c r="A140" s="42" t="s">
        <v>110</v>
      </c>
      <c r="B140" s="66" t="s">
        <v>238</v>
      </c>
      <c r="C140" s="181">
        <f>+C141+C142+C143+C144</f>
        <v>0</v>
      </c>
    </row>
    <row r="141" spans="1:3" x14ac:dyDescent="0.3">
      <c r="A141" s="150" t="s">
        <v>112</v>
      </c>
      <c r="B141" s="67" t="s">
        <v>239</v>
      </c>
      <c r="C141" s="63"/>
    </row>
    <row r="142" spans="1:3" x14ac:dyDescent="0.3">
      <c r="A142" s="150" t="s">
        <v>114</v>
      </c>
      <c r="B142" s="67" t="s">
        <v>240</v>
      </c>
      <c r="C142" s="63"/>
    </row>
    <row r="143" spans="1:3" x14ac:dyDescent="0.3">
      <c r="A143" s="150" t="s">
        <v>116</v>
      </c>
      <c r="B143" s="67" t="s">
        <v>241</v>
      </c>
      <c r="C143" s="63"/>
    </row>
    <row r="144" spans="1:3" ht="15" thickBot="1" x14ac:dyDescent="0.35">
      <c r="A144" s="150" t="s">
        <v>118</v>
      </c>
      <c r="B144" s="67" t="s">
        <v>242</v>
      </c>
      <c r="C144" s="63"/>
    </row>
    <row r="145" spans="1:3" ht="15" thickBot="1" x14ac:dyDescent="0.35">
      <c r="A145" s="42" t="s">
        <v>120</v>
      </c>
      <c r="B145" s="66" t="s">
        <v>243</v>
      </c>
      <c r="C145" s="182">
        <f>+C126+C130+C135+C140</f>
        <v>0</v>
      </c>
    </row>
    <row r="146" spans="1:3" ht="15" thickBot="1" x14ac:dyDescent="0.35">
      <c r="A146" s="183" t="s">
        <v>244</v>
      </c>
      <c r="B146" s="184" t="s">
        <v>245</v>
      </c>
      <c r="C146" s="182">
        <f>+C125+C145</f>
        <v>72936495</v>
      </c>
    </row>
    <row r="147" spans="1:3" ht="15" thickBot="1" x14ac:dyDescent="0.35">
      <c r="A147" s="185"/>
      <c r="B147" s="186"/>
      <c r="C147" s="187"/>
    </row>
    <row r="148" spans="1:3" ht="15" thickBot="1" x14ac:dyDescent="0.35">
      <c r="A148" s="188" t="s">
        <v>325</v>
      </c>
      <c r="B148" s="189"/>
      <c r="C148" s="190">
        <v>27</v>
      </c>
    </row>
    <row r="149" spans="1:3" ht="15" thickBot="1" x14ac:dyDescent="0.35">
      <c r="A149" s="188" t="s">
        <v>326</v>
      </c>
      <c r="B149" s="189"/>
      <c r="C149" s="190">
        <v>22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9" workbookViewId="0">
      <selection activeCell="B27" sqref="B27"/>
    </sheetView>
  </sheetViews>
  <sheetFormatPr defaultRowHeight="14.4" x14ac:dyDescent="0.3"/>
  <cols>
    <col min="1" max="1" width="5" style="223" customWidth="1"/>
    <col min="2" max="2" width="47" style="224" customWidth="1"/>
    <col min="3" max="4" width="15.109375" style="224" customWidth="1"/>
    <col min="5" max="256" width="9.109375" style="224"/>
    <col min="257" max="257" width="5" style="224" customWidth="1"/>
    <col min="258" max="258" width="47" style="224" customWidth="1"/>
    <col min="259" max="260" width="15.109375" style="224" customWidth="1"/>
    <col min="261" max="512" width="9.109375" style="224"/>
    <col min="513" max="513" width="5" style="224" customWidth="1"/>
    <col min="514" max="514" width="47" style="224" customWidth="1"/>
    <col min="515" max="516" width="15.109375" style="224" customWidth="1"/>
    <col min="517" max="768" width="9.109375" style="224"/>
    <col min="769" max="769" width="5" style="224" customWidth="1"/>
    <col min="770" max="770" width="47" style="224" customWidth="1"/>
    <col min="771" max="772" width="15.109375" style="224" customWidth="1"/>
    <col min="773" max="1024" width="9.109375" style="224"/>
    <col min="1025" max="1025" width="5" style="224" customWidth="1"/>
    <col min="1026" max="1026" width="47" style="224" customWidth="1"/>
    <col min="1027" max="1028" width="15.109375" style="224" customWidth="1"/>
    <col min="1029" max="1280" width="9.109375" style="224"/>
    <col min="1281" max="1281" width="5" style="224" customWidth="1"/>
    <col min="1282" max="1282" width="47" style="224" customWidth="1"/>
    <col min="1283" max="1284" width="15.109375" style="224" customWidth="1"/>
    <col min="1285" max="1536" width="9.109375" style="224"/>
    <col min="1537" max="1537" width="5" style="224" customWidth="1"/>
    <col min="1538" max="1538" width="47" style="224" customWidth="1"/>
    <col min="1539" max="1540" width="15.109375" style="224" customWidth="1"/>
    <col min="1541" max="1792" width="9.109375" style="224"/>
    <col min="1793" max="1793" width="5" style="224" customWidth="1"/>
    <col min="1794" max="1794" width="47" style="224" customWidth="1"/>
    <col min="1795" max="1796" width="15.109375" style="224" customWidth="1"/>
    <col min="1797" max="2048" width="9.109375" style="224"/>
    <col min="2049" max="2049" width="5" style="224" customWidth="1"/>
    <col min="2050" max="2050" width="47" style="224" customWidth="1"/>
    <col min="2051" max="2052" width="15.109375" style="224" customWidth="1"/>
    <col min="2053" max="2304" width="9.109375" style="224"/>
    <col min="2305" max="2305" width="5" style="224" customWidth="1"/>
    <col min="2306" max="2306" width="47" style="224" customWidth="1"/>
    <col min="2307" max="2308" width="15.109375" style="224" customWidth="1"/>
    <col min="2309" max="2560" width="9.109375" style="224"/>
    <col min="2561" max="2561" width="5" style="224" customWidth="1"/>
    <col min="2562" max="2562" width="47" style="224" customWidth="1"/>
    <col min="2563" max="2564" width="15.109375" style="224" customWidth="1"/>
    <col min="2565" max="2816" width="9.109375" style="224"/>
    <col min="2817" max="2817" width="5" style="224" customWidth="1"/>
    <col min="2818" max="2818" width="47" style="224" customWidth="1"/>
    <col min="2819" max="2820" width="15.109375" style="224" customWidth="1"/>
    <col min="2821" max="3072" width="9.109375" style="224"/>
    <col min="3073" max="3073" width="5" style="224" customWidth="1"/>
    <col min="3074" max="3074" width="47" style="224" customWidth="1"/>
    <col min="3075" max="3076" width="15.109375" style="224" customWidth="1"/>
    <col min="3077" max="3328" width="9.109375" style="224"/>
    <col min="3329" max="3329" width="5" style="224" customWidth="1"/>
    <col min="3330" max="3330" width="47" style="224" customWidth="1"/>
    <col min="3331" max="3332" width="15.109375" style="224" customWidth="1"/>
    <col min="3333" max="3584" width="9.109375" style="224"/>
    <col min="3585" max="3585" width="5" style="224" customWidth="1"/>
    <col min="3586" max="3586" width="47" style="224" customWidth="1"/>
    <col min="3587" max="3588" width="15.109375" style="224" customWidth="1"/>
    <col min="3589" max="3840" width="9.109375" style="224"/>
    <col min="3841" max="3841" width="5" style="224" customWidth="1"/>
    <col min="3842" max="3842" width="47" style="224" customWidth="1"/>
    <col min="3843" max="3844" width="15.109375" style="224" customWidth="1"/>
    <col min="3845" max="4096" width="9.109375" style="224"/>
    <col min="4097" max="4097" width="5" style="224" customWidth="1"/>
    <col min="4098" max="4098" width="47" style="224" customWidth="1"/>
    <col min="4099" max="4100" width="15.109375" style="224" customWidth="1"/>
    <col min="4101" max="4352" width="9.109375" style="224"/>
    <col min="4353" max="4353" width="5" style="224" customWidth="1"/>
    <col min="4354" max="4354" width="47" style="224" customWidth="1"/>
    <col min="4355" max="4356" width="15.109375" style="224" customWidth="1"/>
    <col min="4357" max="4608" width="9.109375" style="224"/>
    <col min="4609" max="4609" width="5" style="224" customWidth="1"/>
    <col min="4610" max="4610" width="47" style="224" customWidth="1"/>
    <col min="4611" max="4612" width="15.109375" style="224" customWidth="1"/>
    <col min="4613" max="4864" width="9.109375" style="224"/>
    <col min="4865" max="4865" width="5" style="224" customWidth="1"/>
    <col min="4866" max="4866" width="47" style="224" customWidth="1"/>
    <col min="4867" max="4868" width="15.109375" style="224" customWidth="1"/>
    <col min="4869" max="5120" width="9.109375" style="224"/>
    <col min="5121" max="5121" width="5" style="224" customWidth="1"/>
    <col min="5122" max="5122" width="47" style="224" customWidth="1"/>
    <col min="5123" max="5124" width="15.109375" style="224" customWidth="1"/>
    <col min="5125" max="5376" width="9.109375" style="224"/>
    <col min="5377" max="5377" width="5" style="224" customWidth="1"/>
    <col min="5378" max="5378" width="47" style="224" customWidth="1"/>
    <col min="5379" max="5380" width="15.109375" style="224" customWidth="1"/>
    <col min="5381" max="5632" width="9.109375" style="224"/>
    <col min="5633" max="5633" width="5" style="224" customWidth="1"/>
    <col min="5634" max="5634" width="47" style="224" customWidth="1"/>
    <col min="5635" max="5636" width="15.109375" style="224" customWidth="1"/>
    <col min="5637" max="5888" width="9.109375" style="224"/>
    <col min="5889" max="5889" width="5" style="224" customWidth="1"/>
    <col min="5890" max="5890" width="47" style="224" customWidth="1"/>
    <col min="5891" max="5892" width="15.109375" style="224" customWidth="1"/>
    <col min="5893" max="6144" width="9.109375" style="224"/>
    <col min="6145" max="6145" width="5" style="224" customWidth="1"/>
    <col min="6146" max="6146" width="47" style="224" customWidth="1"/>
    <col min="6147" max="6148" width="15.109375" style="224" customWidth="1"/>
    <col min="6149" max="6400" width="9.109375" style="224"/>
    <col min="6401" max="6401" width="5" style="224" customWidth="1"/>
    <col min="6402" max="6402" width="47" style="224" customWidth="1"/>
    <col min="6403" max="6404" width="15.109375" style="224" customWidth="1"/>
    <col min="6405" max="6656" width="9.109375" style="224"/>
    <col min="6657" max="6657" width="5" style="224" customWidth="1"/>
    <col min="6658" max="6658" width="47" style="224" customWidth="1"/>
    <col min="6659" max="6660" width="15.109375" style="224" customWidth="1"/>
    <col min="6661" max="6912" width="9.109375" style="224"/>
    <col min="6913" max="6913" width="5" style="224" customWidth="1"/>
    <col min="6914" max="6914" width="47" style="224" customWidth="1"/>
    <col min="6915" max="6916" width="15.109375" style="224" customWidth="1"/>
    <col min="6917" max="7168" width="9.109375" style="224"/>
    <col min="7169" max="7169" width="5" style="224" customWidth="1"/>
    <col min="7170" max="7170" width="47" style="224" customWidth="1"/>
    <col min="7171" max="7172" width="15.109375" style="224" customWidth="1"/>
    <col min="7173" max="7424" width="9.109375" style="224"/>
    <col min="7425" max="7425" width="5" style="224" customWidth="1"/>
    <col min="7426" max="7426" width="47" style="224" customWidth="1"/>
    <col min="7427" max="7428" width="15.109375" style="224" customWidth="1"/>
    <col min="7429" max="7680" width="9.109375" style="224"/>
    <col min="7681" max="7681" width="5" style="224" customWidth="1"/>
    <col min="7682" max="7682" width="47" style="224" customWidth="1"/>
    <col min="7683" max="7684" width="15.109375" style="224" customWidth="1"/>
    <col min="7685" max="7936" width="9.109375" style="224"/>
    <col min="7937" max="7937" width="5" style="224" customWidth="1"/>
    <col min="7938" max="7938" width="47" style="224" customWidth="1"/>
    <col min="7939" max="7940" width="15.109375" style="224" customWidth="1"/>
    <col min="7941" max="8192" width="9.109375" style="224"/>
    <col min="8193" max="8193" width="5" style="224" customWidth="1"/>
    <col min="8194" max="8194" width="47" style="224" customWidth="1"/>
    <col min="8195" max="8196" width="15.109375" style="224" customWidth="1"/>
    <col min="8197" max="8448" width="9.109375" style="224"/>
    <col min="8449" max="8449" width="5" style="224" customWidth="1"/>
    <col min="8450" max="8450" width="47" style="224" customWidth="1"/>
    <col min="8451" max="8452" width="15.109375" style="224" customWidth="1"/>
    <col min="8453" max="8704" width="9.109375" style="224"/>
    <col min="8705" max="8705" width="5" style="224" customWidth="1"/>
    <col min="8706" max="8706" width="47" style="224" customWidth="1"/>
    <col min="8707" max="8708" width="15.109375" style="224" customWidth="1"/>
    <col min="8709" max="8960" width="9.109375" style="224"/>
    <col min="8961" max="8961" width="5" style="224" customWidth="1"/>
    <col min="8962" max="8962" width="47" style="224" customWidth="1"/>
    <col min="8963" max="8964" width="15.109375" style="224" customWidth="1"/>
    <col min="8965" max="9216" width="9.109375" style="224"/>
    <col min="9217" max="9217" width="5" style="224" customWidth="1"/>
    <col min="9218" max="9218" width="47" style="224" customWidth="1"/>
    <col min="9219" max="9220" width="15.109375" style="224" customWidth="1"/>
    <col min="9221" max="9472" width="9.109375" style="224"/>
    <col min="9473" max="9473" width="5" style="224" customWidth="1"/>
    <col min="9474" max="9474" width="47" style="224" customWidth="1"/>
    <col min="9475" max="9476" width="15.109375" style="224" customWidth="1"/>
    <col min="9477" max="9728" width="9.109375" style="224"/>
    <col min="9729" max="9729" width="5" style="224" customWidth="1"/>
    <col min="9730" max="9730" width="47" style="224" customWidth="1"/>
    <col min="9731" max="9732" width="15.109375" style="224" customWidth="1"/>
    <col min="9733" max="9984" width="9.109375" style="224"/>
    <col min="9985" max="9985" width="5" style="224" customWidth="1"/>
    <col min="9986" max="9986" width="47" style="224" customWidth="1"/>
    <col min="9987" max="9988" width="15.109375" style="224" customWidth="1"/>
    <col min="9989" max="10240" width="9.109375" style="224"/>
    <col min="10241" max="10241" width="5" style="224" customWidth="1"/>
    <col min="10242" max="10242" width="47" style="224" customWidth="1"/>
    <col min="10243" max="10244" width="15.109375" style="224" customWidth="1"/>
    <col min="10245" max="10496" width="9.109375" style="224"/>
    <col min="10497" max="10497" width="5" style="224" customWidth="1"/>
    <col min="10498" max="10498" width="47" style="224" customWidth="1"/>
    <col min="10499" max="10500" width="15.109375" style="224" customWidth="1"/>
    <col min="10501" max="10752" width="9.109375" style="224"/>
    <col min="10753" max="10753" width="5" style="224" customWidth="1"/>
    <col min="10754" max="10754" width="47" style="224" customWidth="1"/>
    <col min="10755" max="10756" width="15.109375" style="224" customWidth="1"/>
    <col min="10757" max="11008" width="9.109375" style="224"/>
    <col min="11009" max="11009" width="5" style="224" customWidth="1"/>
    <col min="11010" max="11010" width="47" style="224" customWidth="1"/>
    <col min="11011" max="11012" width="15.109375" style="224" customWidth="1"/>
    <col min="11013" max="11264" width="9.109375" style="224"/>
    <col min="11265" max="11265" width="5" style="224" customWidth="1"/>
    <col min="11266" max="11266" width="47" style="224" customWidth="1"/>
    <col min="11267" max="11268" width="15.109375" style="224" customWidth="1"/>
    <col min="11269" max="11520" width="9.109375" style="224"/>
    <col min="11521" max="11521" width="5" style="224" customWidth="1"/>
    <col min="11522" max="11522" width="47" style="224" customWidth="1"/>
    <col min="11523" max="11524" width="15.109375" style="224" customWidth="1"/>
    <col min="11525" max="11776" width="9.109375" style="224"/>
    <col min="11777" max="11777" width="5" style="224" customWidth="1"/>
    <col min="11778" max="11778" width="47" style="224" customWidth="1"/>
    <col min="11779" max="11780" width="15.109375" style="224" customWidth="1"/>
    <col min="11781" max="12032" width="9.109375" style="224"/>
    <col min="12033" max="12033" width="5" style="224" customWidth="1"/>
    <col min="12034" max="12034" width="47" style="224" customWidth="1"/>
    <col min="12035" max="12036" width="15.109375" style="224" customWidth="1"/>
    <col min="12037" max="12288" width="9.109375" style="224"/>
    <col min="12289" max="12289" width="5" style="224" customWidth="1"/>
    <col min="12290" max="12290" width="47" style="224" customWidth="1"/>
    <col min="12291" max="12292" width="15.109375" style="224" customWidth="1"/>
    <col min="12293" max="12544" width="9.109375" style="224"/>
    <col min="12545" max="12545" width="5" style="224" customWidth="1"/>
    <col min="12546" max="12546" width="47" style="224" customWidth="1"/>
    <col min="12547" max="12548" width="15.109375" style="224" customWidth="1"/>
    <col min="12549" max="12800" width="9.109375" style="224"/>
    <col min="12801" max="12801" width="5" style="224" customWidth="1"/>
    <col min="12802" max="12802" width="47" style="224" customWidth="1"/>
    <col min="12803" max="12804" width="15.109375" style="224" customWidth="1"/>
    <col min="12805" max="13056" width="9.109375" style="224"/>
    <col min="13057" max="13057" width="5" style="224" customWidth="1"/>
    <col min="13058" max="13058" width="47" style="224" customWidth="1"/>
    <col min="13059" max="13060" width="15.109375" style="224" customWidth="1"/>
    <col min="13061" max="13312" width="9.109375" style="224"/>
    <col min="13313" max="13313" width="5" style="224" customWidth="1"/>
    <col min="13314" max="13314" width="47" style="224" customWidth="1"/>
    <col min="13315" max="13316" width="15.109375" style="224" customWidth="1"/>
    <col min="13317" max="13568" width="9.109375" style="224"/>
    <col min="13569" max="13569" width="5" style="224" customWidth="1"/>
    <col min="13570" max="13570" width="47" style="224" customWidth="1"/>
    <col min="13571" max="13572" width="15.109375" style="224" customWidth="1"/>
    <col min="13573" max="13824" width="9.109375" style="224"/>
    <col min="13825" max="13825" width="5" style="224" customWidth="1"/>
    <col min="13826" max="13826" width="47" style="224" customWidth="1"/>
    <col min="13827" max="13828" width="15.109375" style="224" customWidth="1"/>
    <col min="13829" max="14080" width="9.109375" style="224"/>
    <col min="14081" max="14081" width="5" style="224" customWidth="1"/>
    <col min="14082" max="14082" width="47" style="224" customWidth="1"/>
    <col min="14083" max="14084" width="15.109375" style="224" customWidth="1"/>
    <col min="14085" max="14336" width="9.109375" style="224"/>
    <col min="14337" max="14337" width="5" style="224" customWidth="1"/>
    <col min="14338" max="14338" width="47" style="224" customWidth="1"/>
    <col min="14339" max="14340" width="15.109375" style="224" customWidth="1"/>
    <col min="14341" max="14592" width="9.109375" style="224"/>
    <col min="14593" max="14593" width="5" style="224" customWidth="1"/>
    <col min="14594" max="14594" width="47" style="224" customWidth="1"/>
    <col min="14595" max="14596" width="15.109375" style="224" customWidth="1"/>
    <col min="14597" max="14848" width="9.109375" style="224"/>
    <col min="14849" max="14849" width="5" style="224" customWidth="1"/>
    <col min="14850" max="14850" width="47" style="224" customWidth="1"/>
    <col min="14851" max="14852" width="15.109375" style="224" customWidth="1"/>
    <col min="14853" max="15104" width="9.109375" style="224"/>
    <col min="15105" max="15105" width="5" style="224" customWidth="1"/>
    <col min="15106" max="15106" width="47" style="224" customWidth="1"/>
    <col min="15107" max="15108" width="15.109375" style="224" customWidth="1"/>
    <col min="15109" max="15360" width="9.109375" style="224"/>
    <col min="15361" max="15361" width="5" style="224" customWidth="1"/>
    <col min="15362" max="15362" width="47" style="224" customWidth="1"/>
    <col min="15363" max="15364" width="15.109375" style="224" customWidth="1"/>
    <col min="15365" max="15616" width="9.109375" style="224"/>
    <col min="15617" max="15617" width="5" style="224" customWidth="1"/>
    <col min="15618" max="15618" width="47" style="224" customWidth="1"/>
    <col min="15619" max="15620" width="15.109375" style="224" customWidth="1"/>
    <col min="15621" max="15872" width="9.109375" style="224"/>
    <col min="15873" max="15873" width="5" style="224" customWidth="1"/>
    <col min="15874" max="15874" width="47" style="224" customWidth="1"/>
    <col min="15875" max="15876" width="15.109375" style="224" customWidth="1"/>
    <col min="15877" max="16128" width="9.109375" style="224"/>
    <col min="16129" max="16129" width="5" style="224" customWidth="1"/>
    <col min="16130" max="16130" width="47" style="224" customWidth="1"/>
    <col min="16131" max="16132" width="15.109375" style="224" customWidth="1"/>
    <col min="16133" max="16384" width="9.109375" style="224"/>
  </cols>
  <sheetData>
    <row r="1" spans="1:4" ht="31.5" customHeight="1" x14ac:dyDescent="0.3">
      <c r="B1" s="272" t="s">
        <v>377</v>
      </c>
      <c r="C1" s="272"/>
      <c r="D1" s="272"/>
    </row>
    <row r="2" spans="1:4" s="227" customFormat="1" ht="16.2" thickBot="1" x14ac:dyDescent="0.35">
      <c r="A2" s="225"/>
      <c r="B2" s="226"/>
      <c r="D2" s="228" t="s">
        <v>378</v>
      </c>
    </row>
    <row r="3" spans="1:4" s="232" customFormat="1" ht="48" customHeight="1" thickBot="1" x14ac:dyDescent="0.35">
      <c r="A3" s="229" t="s">
        <v>303</v>
      </c>
      <c r="B3" s="230" t="s">
        <v>12</v>
      </c>
      <c r="C3" s="230" t="s">
        <v>379</v>
      </c>
      <c r="D3" s="231" t="s">
        <v>380</v>
      </c>
    </row>
    <row r="4" spans="1:4" s="232" customFormat="1" ht="14.1" customHeight="1" thickBot="1" x14ac:dyDescent="0.35">
      <c r="A4" s="233">
        <v>1</v>
      </c>
      <c r="B4" s="145">
        <v>2</v>
      </c>
      <c r="C4" s="145">
        <v>3</v>
      </c>
      <c r="D4" s="146">
        <v>4</v>
      </c>
    </row>
    <row r="5" spans="1:4" ht="18" customHeight="1" x14ac:dyDescent="0.3">
      <c r="A5" s="234" t="s">
        <v>14</v>
      </c>
      <c r="B5" s="235" t="s">
        <v>381</v>
      </c>
      <c r="C5" s="236"/>
      <c r="D5" s="237"/>
    </row>
    <row r="6" spans="1:4" ht="18" customHeight="1" x14ac:dyDescent="0.3">
      <c r="A6" s="238" t="s">
        <v>28</v>
      </c>
      <c r="B6" s="239" t="s">
        <v>382</v>
      </c>
      <c r="C6" s="240"/>
      <c r="D6" s="105"/>
    </row>
    <row r="7" spans="1:4" ht="18" customHeight="1" x14ac:dyDescent="0.3">
      <c r="A7" s="238" t="s">
        <v>41</v>
      </c>
      <c r="B7" s="239" t="s">
        <v>383</v>
      </c>
      <c r="C7" s="240"/>
      <c r="D7" s="105"/>
    </row>
    <row r="8" spans="1:4" ht="18" customHeight="1" x14ac:dyDescent="0.3">
      <c r="A8" s="238" t="s">
        <v>221</v>
      </c>
      <c r="B8" s="239" t="s">
        <v>384</v>
      </c>
      <c r="C8" s="240"/>
      <c r="D8" s="105"/>
    </row>
    <row r="9" spans="1:4" ht="18" customHeight="1" x14ac:dyDescent="0.3">
      <c r="A9" s="238" t="s">
        <v>69</v>
      </c>
      <c r="B9" s="239" t="s">
        <v>385</v>
      </c>
      <c r="C9" s="240"/>
      <c r="D9" s="105"/>
    </row>
    <row r="10" spans="1:4" ht="18" customHeight="1" x14ac:dyDescent="0.3">
      <c r="A10" s="238" t="s">
        <v>88</v>
      </c>
      <c r="B10" s="239" t="s">
        <v>386</v>
      </c>
      <c r="C10" s="240"/>
      <c r="D10" s="105"/>
    </row>
    <row r="11" spans="1:4" ht="18" customHeight="1" x14ac:dyDescent="0.3">
      <c r="A11" s="238" t="s">
        <v>232</v>
      </c>
      <c r="B11" s="241" t="s">
        <v>387</v>
      </c>
      <c r="C11" s="240"/>
      <c r="D11" s="105"/>
    </row>
    <row r="12" spans="1:4" ht="18" customHeight="1" x14ac:dyDescent="0.3">
      <c r="A12" s="238" t="s">
        <v>120</v>
      </c>
      <c r="B12" s="241" t="s">
        <v>388</v>
      </c>
      <c r="C12" s="240"/>
      <c r="D12" s="105"/>
    </row>
    <row r="13" spans="1:4" ht="18" customHeight="1" x14ac:dyDescent="0.3">
      <c r="A13" s="238" t="s">
        <v>244</v>
      </c>
      <c r="B13" s="241" t="s">
        <v>389</v>
      </c>
      <c r="C13" s="240"/>
      <c r="D13" s="105"/>
    </row>
    <row r="14" spans="1:4" ht="18" customHeight="1" x14ac:dyDescent="0.3">
      <c r="A14" s="238" t="s">
        <v>259</v>
      </c>
      <c r="B14" s="241" t="s">
        <v>390</v>
      </c>
      <c r="C14" s="240"/>
      <c r="D14" s="105"/>
    </row>
    <row r="15" spans="1:4" ht="22.5" customHeight="1" x14ac:dyDescent="0.3">
      <c r="A15" s="238" t="s">
        <v>260</v>
      </c>
      <c r="B15" s="241" t="s">
        <v>391</v>
      </c>
      <c r="C15" s="240"/>
      <c r="D15" s="105"/>
    </row>
    <row r="16" spans="1:4" ht="18" customHeight="1" x14ac:dyDescent="0.3">
      <c r="A16" s="238" t="s">
        <v>261</v>
      </c>
      <c r="B16" s="239" t="s">
        <v>392</v>
      </c>
      <c r="C16" s="240"/>
      <c r="D16" s="105"/>
    </row>
    <row r="17" spans="1:4" ht="18" customHeight="1" x14ac:dyDescent="0.3">
      <c r="A17" s="238" t="s">
        <v>264</v>
      </c>
      <c r="B17" s="239" t="s">
        <v>393</v>
      </c>
      <c r="C17" s="240"/>
      <c r="D17" s="105"/>
    </row>
    <row r="18" spans="1:4" ht="18" customHeight="1" x14ac:dyDescent="0.3">
      <c r="A18" s="238" t="s">
        <v>267</v>
      </c>
      <c r="B18" s="239" t="s">
        <v>394</v>
      </c>
      <c r="C18" s="240"/>
      <c r="D18" s="105"/>
    </row>
    <row r="19" spans="1:4" ht="18" customHeight="1" x14ac:dyDescent="0.3">
      <c r="A19" s="238" t="s">
        <v>270</v>
      </c>
      <c r="B19" s="239" t="s">
        <v>395</v>
      </c>
      <c r="C19" s="240"/>
      <c r="D19" s="242"/>
    </row>
    <row r="20" spans="1:4" ht="18" customHeight="1" x14ac:dyDescent="0.3">
      <c r="A20" s="238" t="s">
        <v>273</v>
      </c>
      <c r="B20" s="239" t="s">
        <v>396</v>
      </c>
      <c r="C20" s="240"/>
      <c r="D20" s="105"/>
    </row>
    <row r="21" spans="1:4" ht="18" customHeight="1" x14ac:dyDescent="0.3">
      <c r="A21" s="238" t="s">
        <v>276</v>
      </c>
      <c r="B21" s="243"/>
      <c r="C21" s="104"/>
      <c r="D21" s="105">
        <v>0</v>
      </c>
    </row>
    <row r="22" spans="1:4" ht="18" customHeight="1" x14ac:dyDescent="0.3">
      <c r="A22" s="238" t="s">
        <v>279</v>
      </c>
      <c r="B22" s="244"/>
      <c r="C22" s="104"/>
      <c r="D22" s="105"/>
    </row>
    <row r="23" spans="1:4" ht="18" customHeight="1" x14ac:dyDescent="0.3">
      <c r="A23" s="238" t="s">
        <v>282</v>
      </c>
      <c r="B23" s="244"/>
      <c r="C23" s="104"/>
      <c r="D23" s="105"/>
    </row>
    <row r="24" spans="1:4" ht="18" customHeight="1" x14ac:dyDescent="0.3">
      <c r="A24" s="238" t="s">
        <v>285</v>
      </c>
      <c r="B24" s="244"/>
      <c r="C24" s="104"/>
      <c r="D24" s="105"/>
    </row>
    <row r="25" spans="1:4" ht="18" customHeight="1" x14ac:dyDescent="0.3">
      <c r="A25" s="238" t="s">
        <v>287</v>
      </c>
      <c r="B25" s="244"/>
      <c r="C25" s="104"/>
      <c r="D25" s="105"/>
    </row>
    <row r="26" spans="1:4" ht="18" customHeight="1" x14ac:dyDescent="0.3">
      <c r="A26" s="238" t="s">
        <v>290</v>
      </c>
      <c r="B26" s="244"/>
      <c r="C26" s="104"/>
      <c r="D26" s="105"/>
    </row>
    <row r="27" spans="1:4" ht="18" customHeight="1" x14ac:dyDescent="0.3">
      <c r="A27" s="238" t="s">
        <v>293</v>
      </c>
      <c r="B27" s="244"/>
      <c r="C27" s="104"/>
      <c r="D27" s="105"/>
    </row>
    <row r="28" spans="1:4" ht="18" customHeight="1" x14ac:dyDescent="0.3">
      <c r="A28" s="238" t="s">
        <v>296</v>
      </c>
      <c r="B28" s="244"/>
      <c r="C28" s="104"/>
      <c r="D28" s="105"/>
    </row>
    <row r="29" spans="1:4" ht="18" customHeight="1" thickBot="1" x14ac:dyDescent="0.35">
      <c r="A29" s="245" t="s">
        <v>397</v>
      </c>
      <c r="B29" s="246"/>
      <c r="C29" s="247"/>
      <c r="D29" s="248"/>
    </row>
    <row r="30" spans="1:4" ht="18" customHeight="1" thickBot="1" x14ac:dyDescent="0.35">
      <c r="A30" s="249" t="s">
        <v>398</v>
      </c>
      <c r="B30" s="250" t="s">
        <v>339</v>
      </c>
      <c r="C30" s="251">
        <f>+C5+C6+C7+C8+C9+C16+C17+C18+C19+C20+C21+C22+C23+C24+C25+C26+C27+C28+C29</f>
        <v>0</v>
      </c>
      <c r="D30" s="252" t="e">
        <f>+D5+D6+D7+D8+D9+D16+D17+D18+D21+D20+#REF!+D22+D23+D24+D25+D26+D27+D28+D29</f>
        <v>#REF!</v>
      </c>
    </row>
    <row r="31" spans="1:4" ht="8.25" customHeight="1" x14ac:dyDescent="0.3">
      <c r="A31" s="253"/>
      <c r="B31" s="273"/>
      <c r="C31" s="273"/>
      <c r="D31" s="273"/>
    </row>
    <row r="32" spans="1:4" x14ac:dyDescent="0.3">
      <c r="B32" s="254" t="s">
        <v>410</v>
      </c>
    </row>
  </sheetData>
  <mergeCells count="2">
    <mergeCell ref="B1:D1"/>
    <mergeCell ref="B31:D3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7" workbookViewId="0">
      <selection activeCell="B27" sqref="B27"/>
    </sheetView>
  </sheetViews>
  <sheetFormatPr defaultRowHeight="14.4" x14ac:dyDescent="0.3"/>
  <cols>
    <col min="1" max="1" width="5.109375" customWidth="1"/>
    <col min="2" max="2" width="17" customWidth="1"/>
    <col min="3" max="3" width="8.88671875" customWidth="1"/>
    <col min="4" max="4" width="7.44140625" customWidth="1"/>
    <col min="5" max="5" width="8" customWidth="1"/>
    <col min="6" max="6" width="7.44140625" customWidth="1"/>
    <col min="7" max="7" width="7" customWidth="1"/>
    <col min="8" max="8" width="7.6640625" customWidth="1"/>
    <col min="9" max="9" width="6.88671875" customWidth="1"/>
    <col min="10" max="10" width="8.5546875" customWidth="1"/>
    <col min="12" max="13" width="8.33203125" customWidth="1"/>
    <col min="14" max="14" width="8.88671875" customWidth="1"/>
    <col min="15" max="15" width="10.5546875" customWidth="1"/>
  </cols>
  <sheetData>
    <row r="1" spans="1:15" x14ac:dyDescent="0.3">
      <c r="L1" s="277" t="s">
        <v>351</v>
      </c>
      <c r="M1" s="277"/>
      <c r="N1" s="277"/>
      <c r="O1" s="277"/>
    </row>
    <row r="2" spans="1:15" x14ac:dyDescent="0.3">
      <c r="A2" s="278" t="s">
        <v>376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5" ht="15" thickBot="1" x14ac:dyDescent="0.35"/>
    <row r="4" spans="1:15" ht="30.75" customHeight="1" thickBot="1" x14ac:dyDescent="0.35">
      <c r="A4" s="191" t="s">
        <v>303</v>
      </c>
      <c r="B4" s="192" t="s">
        <v>314</v>
      </c>
      <c r="C4" s="192" t="s">
        <v>327</v>
      </c>
      <c r="D4" s="192" t="s">
        <v>328</v>
      </c>
      <c r="E4" s="192" t="s">
        <v>329</v>
      </c>
      <c r="F4" s="192" t="s">
        <v>330</v>
      </c>
      <c r="G4" s="192" t="s">
        <v>331</v>
      </c>
      <c r="H4" s="192" t="s">
        <v>332</v>
      </c>
      <c r="I4" s="192" t="s">
        <v>333</v>
      </c>
      <c r="J4" s="192" t="s">
        <v>334</v>
      </c>
      <c r="K4" s="192" t="s">
        <v>335</v>
      </c>
      <c r="L4" s="192" t="s">
        <v>336</v>
      </c>
      <c r="M4" s="192" t="s">
        <v>337</v>
      </c>
      <c r="N4" s="192" t="s">
        <v>338</v>
      </c>
      <c r="O4" s="193" t="s">
        <v>339</v>
      </c>
    </row>
    <row r="5" spans="1:15" ht="15" thickBot="1" x14ac:dyDescent="0.35">
      <c r="A5" s="194" t="s">
        <v>14</v>
      </c>
      <c r="B5" s="274" t="s">
        <v>321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6"/>
    </row>
    <row r="6" spans="1:15" ht="20.399999999999999" x14ac:dyDescent="0.3">
      <c r="A6" s="195" t="s">
        <v>28</v>
      </c>
      <c r="B6" s="196" t="s">
        <v>250</v>
      </c>
      <c r="C6" s="197">
        <v>2962208</v>
      </c>
      <c r="D6" s="197">
        <v>2962208</v>
      </c>
      <c r="E6" s="197">
        <v>2962208</v>
      </c>
      <c r="F6" s="197">
        <v>2962208</v>
      </c>
      <c r="G6" s="197">
        <v>2962208</v>
      </c>
      <c r="H6" s="197">
        <v>2962208</v>
      </c>
      <c r="I6" s="197">
        <v>2962208</v>
      </c>
      <c r="J6" s="197">
        <v>2962208</v>
      </c>
      <c r="K6" s="197">
        <v>2962208</v>
      </c>
      <c r="L6" s="197">
        <v>2962208</v>
      </c>
      <c r="M6" s="197">
        <v>2962208</v>
      </c>
      <c r="N6" s="197">
        <v>2962207</v>
      </c>
      <c r="O6" s="198">
        <f t="shared" ref="O6:O26" si="0">SUM(C6:N6)</f>
        <v>35546495</v>
      </c>
    </row>
    <row r="7" spans="1:15" ht="30.6" x14ac:dyDescent="0.3">
      <c r="A7" s="199" t="s">
        <v>41</v>
      </c>
      <c r="B7" s="200" t="s">
        <v>340</v>
      </c>
      <c r="C7" s="201">
        <v>2329167</v>
      </c>
      <c r="D7" s="201">
        <v>2329167</v>
      </c>
      <c r="E7" s="201">
        <v>2329167</v>
      </c>
      <c r="F7" s="201">
        <v>2329167</v>
      </c>
      <c r="G7" s="201">
        <v>2329167</v>
      </c>
      <c r="H7" s="201">
        <v>2329167</v>
      </c>
      <c r="I7" s="201">
        <v>2329167</v>
      </c>
      <c r="J7" s="201">
        <v>2329167</v>
      </c>
      <c r="K7" s="201">
        <v>2329167</v>
      </c>
      <c r="L7" s="201">
        <v>2329167</v>
      </c>
      <c r="M7" s="201">
        <v>2329167</v>
      </c>
      <c r="N7" s="201">
        <v>2329163</v>
      </c>
      <c r="O7" s="202">
        <f t="shared" si="0"/>
        <v>27950000</v>
      </c>
    </row>
    <row r="8" spans="1:15" ht="30.6" x14ac:dyDescent="0.3">
      <c r="A8" s="199" t="s">
        <v>221</v>
      </c>
      <c r="B8" s="203" t="s">
        <v>341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5">
        <f t="shared" si="0"/>
        <v>0</v>
      </c>
    </row>
    <row r="9" spans="1:15" x14ac:dyDescent="0.3">
      <c r="A9" s="199" t="s">
        <v>69</v>
      </c>
      <c r="B9" s="206" t="s">
        <v>255</v>
      </c>
      <c r="C9" s="201">
        <v>0</v>
      </c>
      <c r="D9" s="201">
        <v>0</v>
      </c>
      <c r="E9" s="201">
        <v>1500000</v>
      </c>
      <c r="F9" s="201">
        <v>500000</v>
      </c>
      <c r="G9" s="201">
        <v>20000</v>
      </c>
      <c r="H9" s="201">
        <v>280000</v>
      </c>
      <c r="I9" s="201">
        <v>200000</v>
      </c>
      <c r="J9" s="201"/>
      <c r="K9" s="201">
        <v>1500000</v>
      </c>
      <c r="L9" s="201">
        <v>500000</v>
      </c>
      <c r="M9" s="201">
        <v>500000</v>
      </c>
      <c r="N9" s="201"/>
      <c r="O9" s="202">
        <f t="shared" si="0"/>
        <v>5000000</v>
      </c>
    </row>
    <row r="10" spans="1:15" x14ac:dyDescent="0.3">
      <c r="A10" s="199" t="s">
        <v>88</v>
      </c>
      <c r="B10" s="206" t="s">
        <v>342</v>
      </c>
      <c r="C10" s="201">
        <v>270000</v>
      </c>
      <c r="D10" s="201">
        <v>270000</v>
      </c>
      <c r="E10" s="201">
        <v>270000</v>
      </c>
      <c r="F10" s="201">
        <v>270000</v>
      </c>
      <c r="G10" s="201">
        <v>270000</v>
      </c>
      <c r="H10" s="201">
        <v>270000</v>
      </c>
      <c r="I10" s="201">
        <v>270000</v>
      </c>
      <c r="J10" s="201">
        <v>270000</v>
      </c>
      <c r="K10" s="201">
        <v>270000</v>
      </c>
      <c r="L10" s="201">
        <v>270000</v>
      </c>
      <c r="M10" s="201">
        <v>270000</v>
      </c>
      <c r="N10" s="201">
        <v>270000</v>
      </c>
      <c r="O10" s="202">
        <f t="shared" si="0"/>
        <v>3240000</v>
      </c>
    </row>
    <row r="11" spans="1:15" x14ac:dyDescent="0.3">
      <c r="A11" s="199" t="s">
        <v>232</v>
      </c>
      <c r="B11" s="206" t="s">
        <v>343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>
        <f t="shared" si="0"/>
        <v>0</v>
      </c>
    </row>
    <row r="12" spans="1:15" ht="20.399999999999999" x14ac:dyDescent="0.3">
      <c r="A12" s="199" t="s">
        <v>110</v>
      </c>
      <c r="B12" s="200" t="s">
        <v>256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2">
        <f t="shared" si="0"/>
        <v>0</v>
      </c>
    </row>
    <row r="13" spans="1:15" ht="20.399999999999999" x14ac:dyDescent="0.3">
      <c r="A13" s="199" t="s">
        <v>120</v>
      </c>
      <c r="B13" s="200" t="s">
        <v>344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2">
        <f t="shared" si="0"/>
        <v>0</v>
      </c>
    </row>
    <row r="14" spans="1:15" ht="15" thickBot="1" x14ac:dyDescent="0.35">
      <c r="A14" s="199" t="s">
        <v>244</v>
      </c>
      <c r="B14" s="206" t="s">
        <v>345</v>
      </c>
      <c r="C14" s="221"/>
      <c r="D14" s="201"/>
      <c r="E14" s="201"/>
      <c r="F14" s="201"/>
      <c r="G14" s="201"/>
      <c r="H14" s="201">
        <v>1200000</v>
      </c>
      <c r="I14" s="201"/>
      <c r="J14" s="201"/>
      <c r="K14" s="201"/>
      <c r="L14" s="201"/>
      <c r="M14" s="201"/>
      <c r="N14" s="201"/>
      <c r="O14" s="202">
        <f t="shared" si="0"/>
        <v>1200000</v>
      </c>
    </row>
    <row r="15" spans="1:15" ht="15" thickBot="1" x14ac:dyDescent="0.35">
      <c r="A15" s="194" t="s">
        <v>259</v>
      </c>
      <c r="B15" s="207" t="s">
        <v>346</v>
      </c>
      <c r="C15" s="208">
        <f t="shared" ref="C15:N15" si="1">SUM(C6:C14)</f>
        <v>5561375</v>
      </c>
      <c r="D15" s="208">
        <f t="shared" si="1"/>
        <v>5561375</v>
      </c>
      <c r="E15" s="208">
        <f t="shared" si="1"/>
        <v>7061375</v>
      </c>
      <c r="F15" s="208">
        <f t="shared" si="1"/>
        <v>6061375</v>
      </c>
      <c r="G15" s="208">
        <f t="shared" si="1"/>
        <v>5581375</v>
      </c>
      <c r="H15" s="208">
        <f t="shared" si="1"/>
        <v>7041375</v>
      </c>
      <c r="I15" s="208">
        <f t="shared" si="1"/>
        <v>5761375</v>
      </c>
      <c r="J15" s="208">
        <f t="shared" si="1"/>
        <v>5561375</v>
      </c>
      <c r="K15" s="208">
        <f t="shared" si="1"/>
        <v>7061375</v>
      </c>
      <c r="L15" s="208">
        <f t="shared" si="1"/>
        <v>6061375</v>
      </c>
      <c r="M15" s="208">
        <f t="shared" si="1"/>
        <v>6061375</v>
      </c>
      <c r="N15" s="208">
        <f t="shared" si="1"/>
        <v>5561370</v>
      </c>
      <c r="O15" s="209">
        <f>SUM(C15:N15)</f>
        <v>72936495</v>
      </c>
    </row>
    <row r="16" spans="1:15" ht="15" thickBot="1" x14ac:dyDescent="0.35">
      <c r="A16" s="194" t="s">
        <v>260</v>
      </c>
      <c r="B16" s="274" t="s">
        <v>324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6"/>
    </row>
    <row r="17" spans="1:15" x14ac:dyDescent="0.3">
      <c r="A17" s="210" t="s">
        <v>261</v>
      </c>
      <c r="B17" s="211" t="s">
        <v>251</v>
      </c>
      <c r="C17" s="204">
        <v>2297207</v>
      </c>
      <c r="D17" s="204">
        <v>2297207</v>
      </c>
      <c r="E17" s="204">
        <v>2297207</v>
      </c>
      <c r="F17" s="204">
        <v>2297207</v>
      </c>
      <c r="G17" s="204">
        <v>2297207</v>
      </c>
      <c r="H17" s="204">
        <v>2297207</v>
      </c>
      <c r="I17" s="204">
        <v>2297207</v>
      </c>
      <c r="J17" s="204">
        <v>2297207</v>
      </c>
      <c r="K17" s="204">
        <v>2297207</v>
      </c>
      <c r="L17" s="204">
        <v>2297207</v>
      </c>
      <c r="M17" s="204">
        <v>2297207</v>
      </c>
      <c r="N17" s="204">
        <v>2297203</v>
      </c>
      <c r="O17" s="205">
        <f t="shared" si="0"/>
        <v>27566480</v>
      </c>
    </row>
    <row r="18" spans="1:15" ht="30.6" x14ac:dyDescent="0.3">
      <c r="A18" s="199" t="s">
        <v>264</v>
      </c>
      <c r="B18" s="200" t="s">
        <v>355</v>
      </c>
      <c r="C18" s="201">
        <v>261964</v>
      </c>
      <c r="D18" s="201">
        <v>261964</v>
      </c>
      <c r="E18" s="201">
        <v>261964</v>
      </c>
      <c r="F18" s="201">
        <v>261964</v>
      </c>
      <c r="G18" s="201">
        <v>261964</v>
      </c>
      <c r="H18" s="201">
        <v>261964</v>
      </c>
      <c r="I18" s="201">
        <v>261964</v>
      </c>
      <c r="J18" s="201">
        <v>261964</v>
      </c>
      <c r="K18" s="201">
        <v>261964</v>
      </c>
      <c r="L18" s="201">
        <v>261964</v>
      </c>
      <c r="M18" s="201">
        <v>261964</v>
      </c>
      <c r="N18" s="201">
        <v>261966</v>
      </c>
      <c r="O18" s="202">
        <f t="shared" si="0"/>
        <v>3143570</v>
      </c>
    </row>
    <row r="19" spans="1:15" x14ac:dyDescent="0.3">
      <c r="A19" s="199" t="s">
        <v>267</v>
      </c>
      <c r="B19" s="206" t="s">
        <v>177</v>
      </c>
      <c r="C19" s="201">
        <v>2109287</v>
      </c>
      <c r="D19" s="201">
        <v>2109287</v>
      </c>
      <c r="E19" s="201">
        <v>2109287</v>
      </c>
      <c r="F19" s="201">
        <v>2109287</v>
      </c>
      <c r="G19" s="201">
        <v>2109287</v>
      </c>
      <c r="H19" s="201">
        <v>2109287</v>
      </c>
      <c r="I19" s="201">
        <v>2109287</v>
      </c>
      <c r="J19" s="201">
        <v>2109287</v>
      </c>
      <c r="K19" s="201">
        <v>2109287</v>
      </c>
      <c r="L19" s="201">
        <v>2109287</v>
      </c>
      <c r="M19" s="201">
        <v>2109287</v>
      </c>
      <c r="N19" s="201">
        <v>2109288</v>
      </c>
      <c r="O19" s="202">
        <f t="shared" si="0"/>
        <v>25311445</v>
      </c>
    </row>
    <row r="20" spans="1:15" x14ac:dyDescent="0.3">
      <c r="A20" s="199" t="s">
        <v>270</v>
      </c>
      <c r="B20" s="206" t="s">
        <v>178</v>
      </c>
      <c r="C20" s="201">
        <v>400000</v>
      </c>
      <c r="D20" s="201">
        <v>400000</v>
      </c>
      <c r="E20" s="201">
        <v>400000</v>
      </c>
      <c r="F20" s="201">
        <v>400000</v>
      </c>
      <c r="G20" s="201">
        <v>400000</v>
      </c>
      <c r="H20" s="201">
        <v>400000</v>
      </c>
      <c r="I20" s="201">
        <v>400000</v>
      </c>
      <c r="J20" s="201">
        <v>400000</v>
      </c>
      <c r="K20" s="201">
        <v>400000</v>
      </c>
      <c r="L20" s="201">
        <v>400000</v>
      </c>
      <c r="M20" s="201">
        <v>400000</v>
      </c>
      <c r="N20" s="201">
        <v>400000</v>
      </c>
      <c r="O20" s="202">
        <f t="shared" si="0"/>
        <v>4800000</v>
      </c>
    </row>
    <row r="21" spans="1:15" x14ac:dyDescent="0.3">
      <c r="A21" s="199" t="s">
        <v>273</v>
      </c>
      <c r="B21" s="206" t="s">
        <v>347</v>
      </c>
      <c r="C21" s="201">
        <v>491667</v>
      </c>
      <c r="D21" s="201">
        <v>491667</v>
      </c>
      <c r="E21" s="201">
        <v>491667</v>
      </c>
      <c r="F21" s="201">
        <v>491667</v>
      </c>
      <c r="G21" s="201">
        <v>491667</v>
      </c>
      <c r="H21" s="201">
        <v>491667</v>
      </c>
      <c r="I21" s="201">
        <v>491667</v>
      </c>
      <c r="J21" s="201">
        <v>491667</v>
      </c>
      <c r="K21" s="201">
        <v>491667</v>
      </c>
      <c r="L21" s="201">
        <v>491667</v>
      </c>
      <c r="M21" s="201">
        <v>491667</v>
      </c>
      <c r="N21" s="201">
        <v>491663</v>
      </c>
      <c r="O21" s="202">
        <f t="shared" si="0"/>
        <v>5900000</v>
      </c>
    </row>
    <row r="22" spans="1:15" x14ac:dyDescent="0.3">
      <c r="A22" s="199" t="s">
        <v>276</v>
      </c>
      <c r="B22" s="206" t="s">
        <v>200</v>
      </c>
      <c r="C22" s="201"/>
      <c r="D22" s="201"/>
      <c r="E22" s="201"/>
      <c r="F22" s="201"/>
      <c r="G22" s="201">
        <v>2405000</v>
      </c>
      <c r="H22" s="201"/>
      <c r="I22" s="201"/>
      <c r="J22" s="201">
        <v>3810000</v>
      </c>
      <c r="K22" s="201"/>
      <c r="L22" s="201"/>
      <c r="M22" s="201"/>
      <c r="N22" s="201"/>
      <c r="O22" s="202">
        <f t="shared" si="0"/>
        <v>6215000</v>
      </c>
    </row>
    <row r="23" spans="1:15" x14ac:dyDescent="0.3">
      <c r="A23" s="199" t="s">
        <v>279</v>
      </c>
      <c r="B23" s="200" t="s">
        <v>202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2">
        <f t="shared" si="0"/>
        <v>0</v>
      </c>
    </row>
    <row r="24" spans="1:15" x14ac:dyDescent="0.3">
      <c r="A24" s="199" t="s">
        <v>282</v>
      </c>
      <c r="B24" s="206" t="s">
        <v>204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>
        <f t="shared" si="0"/>
        <v>0</v>
      </c>
    </row>
    <row r="25" spans="1:15" ht="15" thickBot="1" x14ac:dyDescent="0.35">
      <c r="A25" s="199" t="s">
        <v>285</v>
      </c>
      <c r="B25" s="206" t="s">
        <v>348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2">
        <f t="shared" si="0"/>
        <v>0</v>
      </c>
    </row>
    <row r="26" spans="1:15" ht="15" thickBot="1" x14ac:dyDescent="0.35">
      <c r="A26" s="212" t="s">
        <v>287</v>
      </c>
      <c r="B26" s="207" t="s">
        <v>349</v>
      </c>
      <c r="C26" s="208">
        <f t="shared" ref="C26:N26" si="2">SUM(C17:C25)</f>
        <v>5560125</v>
      </c>
      <c r="D26" s="208">
        <f t="shared" si="2"/>
        <v>5560125</v>
      </c>
      <c r="E26" s="208">
        <f t="shared" si="2"/>
        <v>5560125</v>
      </c>
      <c r="F26" s="208">
        <f t="shared" si="2"/>
        <v>5560125</v>
      </c>
      <c r="G26" s="208">
        <f t="shared" si="2"/>
        <v>7965125</v>
      </c>
      <c r="H26" s="208">
        <f t="shared" si="2"/>
        <v>5560125</v>
      </c>
      <c r="I26" s="208">
        <f t="shared" si="2"/>
        <v>5560125</v>
      </c>
      <c r="J26" s="208">
        <f t="shared" si="2"/>
        <v>9370125</v>
      </c>
      <c r="K26" s="208">
        <f t="shared" si="2"/>
        <v>5560125</v>
      </c>
      <c r="L26" s="208">
        <f t="shared" si="2"/>
        <v>5560125</v>
      </c>
      <c r="M26" s="208">
        <f t="shared" si="2"/>
        <v>5560125</v>
      </c>
      <c r="N26" s="208">
        <f t="shared" si="2"/>
        <v>5560120</v>
      </c>
      <c r="O26" s="209">
        <f t="shared" si="0"/>
        <v>72936495</v>
      </c>
    </row>
    <row r="27" spans="1:15" ht="15" thickBot="1" x14ac:dyDescent="0.35">
      <c r="A27" s="212" t="s">
        <v>290</v>
      </c>
      <c r="B27" s="213" t="s">
        <v>350</v>
      </c>
      <c r="C27" s="214">
        <f t="shared" ref="C27:O27" si="3">C15-C26</f>
        <v>1250</v>
      </c>
      <c r="D27" s="214">
        <f t="shared" si="3"/>
        <v>1250</v>
      </c>
      <c r="E27" s="214">
        <f t="shared" si="3"/>
        <v>1501250</v>
      </c>
      <c r="F27" s="214">
        <f t="shared" si="3"/>
        <v>501250</v>
      </c>
      <c r="G27" s="214">
        <f t="shared" si="3"/>
        <v>-2383750</v>
      </c>
      <c r="H27" s="214">
        <f t="shared" si="3"/>
        <v>1481250</v>
      </c>
      <c r="I27" s="214">
        <f t="shared" si="3"/>
        <v>201250</v>
      </c>
      <c r="J27" s="214">
        <f t="shared" si="3"/>
        <v>-3808750</v>
      </c>
      <c r="K27" s="214">
        <f t="shared" si="3"/>
        <v>1501250</v>
      </c>
      <c r="L27" s="214">
        <f t="shared" si="3"/>
        <v>501250</v>
      </c>
      <c r="M27" s="214">
        <f t="shared" si="3"/>
        <v>501250</v>
      </c>
      <c r="N27" s="214">
        <f t="shared" si="3"/>
        <v>1250</v>
      </c>
      <c r="O27" s="215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31" sqref="A31:XFD31"/>
    </sheetView>
  </sheetViews>
  <sheetFormatPr defaultRowHeight="13.2" x14ac:dyDescent="0.25"/>
  <cols>
    <col min="1" max="1" width="61" style="1" customWidth="1"/>
    <col min="2" max="2" width="25.109375" style="1" customWidth="1"/>
    <col min="3" max="256" width="9.109375" style="1"/>
    <col min="257" max="257" width="62.44140625" style="1" customWidth="1"/>
    <col min="258" max="258" width="25.109375" style="1" customWidth="1"/>
    <col min="259" max="512" width="9.109375" style="1"/>
    <col min="513" max="513" width="62.44140625" style="1" customWidth="1"/>
    <col min="514" max="514" width="25.109375" style="1" customWidth="1"/>
    <col min="515" max="768" width="9.109375" style="1"/>
    <col min="769" max="769" width="62.44140625" style="1" customWidth="1"/>
    <col min="770" max="770" width="25.109375" style="1" customWidth="1"/>
    <col min="771" max="1024" width="9.109375" style="1"/>
    <col min="1025" max="1025" width="62.44140625" style="1" customWidth="1"/>
    <col min="1026" max="1026" width="25.109375" style="1" customWidth="1"/>
    <col min="1027" max="1280" width="9.109375" style="1"/>
    <col min="1281" max="1281" width="62.44140625" style="1" customWidth="1"/>
    <col min="1282" max="1282" width="25.109375" style="1" customWidth="1"/>
    <col min="1283" max="1536" width="9.109375" style="1"/>
    <col min="1537" max="1537" width="62.44140625" style="1" customWidth="1"/>
    <col min="1538" max="1538" width="25.109375" style="1" customWidth="1"/>
    <col min="1539" max="1792" width="9.109375" style="1"/>
    <col min="1793" max="1793" width="62.44140625" style="1" customWidth="1"/>
    <col min="1794" max="1794" width="25.109375" style="1" customWidth="1"/>
    <col min="1795" max="2048" width="9.109375" style="1"/>
    <col min="2049" max="2049" width="62.44140625" style="1" customWidth="1"/>
    <col min="2050" max="2050" width="25.109375" style="1" customWidth="1"/>
    <col min="2051" max="2304" width="9.109375" style="1"/>
    <col min="2305" max="2305" width="62.44140625" style="1" customWidth="1"/>
    <col min="2306" max="2306" width="25.109375" style="1" customWidth="1"/>
    <col min="2307" max="2560" width="9.109375" style="1"/>
    <col min="2561" max="2561" width="62.44140625" style="1" customWidth="1"/>
    <col min="2562" max="2562" width="25.109375" style="1" customWidth="1"/>
    <col min="2563" max="2816" width="9.109375" style="1"/>
    <col min="2817" max="2817" width="62.44140625" style="1" customWidth="1"/>
    <col min="2818" max="2818" width="25.109375" style="1" customWidth="1"/>
    <col min="2819" max="3072" width="9.109375" style="1"/>
    <col min="3073" max="3073" width="62.44140625" style="1" customWidth="1"/>
    <col min="3074" max="3074" width="25.109375" style="1" customWidth="1"/>
    <col min="3075" max="3328" width="9.109375" style="1"/>
    <col min="3329" max="3329" width="62.44140625" style="1" customWidth="1"/>
    <col min="3330" max="3330" width="25.109375" style="1" customWidth="1"/>
    <col min="3331" max="3584" width="9.109375" style="1"/>
    <col min="3585" max="3585" width="62.44140625" style="1" customWidth="1"/>
    <col min="3586" max="3586" width="25.109375" style="1" customWidth="1"/>
    <col min="3587" max="3840" width="9.109375" style="1"/>
    <col min="3841" max="3841" width="62.44140625" style="1" customWidth="1"/>
    <col min="3842" max="3842" width="25.109375" style="1" customWidth="1"/>
    <col min="3843" max="4096" width="9.109375" style="1"/>
    <col min="4097" max="4097" width="62.44140625" style="1" customWidth="1"/>
    <col min="4098" max="4098" width="25.109375" style="1" customWidth="1"/>
    <col min="4099" max="4352" width="9.109375" style="1"/>
    <col min="4353" max="4353" width="62.44140625" style="1" customWidth="1"/>
    <col min="4354" max="4354" width="25.109375" style="1" customWidth="1"/>
    <col min="4355" max="4608" width="9.109375" style="1"/>
    <col min="4609" max="4609" width="62.44140625" style="1" customWidth="1"/>
    <col min="4610" max="4610" width="25.109375" style="1" customWidth="1"/>
    <col min="4611" max="4864" width="9.109375" style="1"/>
    <col min="4865" max="4865" width="62.44140625" style="1" customWidth="1"/>
    <col min="4866" max="4866" width="25.109375" style="1" customWidth="1"/>
    <col min="4867" max="5120" width="9.109375" style="1"/>
    <col min="5121" max="5121" width="62.44140625" style="1" customWidth="1"/>
    <col min="5122" max="5122" width="25.109375" style="1" customWidth="1"/>
    <col min="5123" max="5376" width="9.109375" style="1"/>
    <col min="5377" max="5377" width="62.44140625" style="1" customWidth="1"/>
    <col min="5378" max="5378" width="25.109375" style="1" customWidth="1"/>
    <col min="5379" max="5632" width="9.109375" style="1"/>
    <col min="5633" max="5633" width="62.44140625" style="1" customWidth="1"/>
    <col min="5634" max="5634" width="25.109375" style="1" customWidth="1"/>
    <col min="5635" max="5888" width="9.109375" style="1"/>
    <col min="5889" max="5889" width="62.44140625" style="1" customWidth="1"/>
    <col min="5890" max="5890" width="25.109375" style="1" customWidth="1"/>
    <col min="5891" max="6144" width="9.109375" style="1"/>
    <col min="6145" max="6145" width="62.44140625" style="1" customWidth="1"/>
    <col min="6146" max="6146" width="25.109375" style="1" customWidth="1"/>
    <col min="6147" max="6400" width="9.109375" style="1"/>
    <col min="6401" max="6401" width="62.44140625" style="1" customWidth="1"/>
    <col min="6402" max="6402" width="25.109375" style="1" customWidth="1"/>
    <col min="6403" max="6656" width="9.109375" style="1"/>
    <col min="6657" max="6657" width="62.44140625" style="1" customWidth="1"/>
    <col min="6658" max="6658" width="25.109375" style="1" customWidth="1"/>
    <col min="6659" max="6912" width="9.109375" style="1"/>
    <col min="6913" max="6913" width="62.44140625" style="1" customWidth="1"/>
    <col min="6914" max="6914" width="25.109375" style="1" customWidth="1"/>
    <col min="6915" max="7168" width="9.109375" style="1"/>
    <col min="7169" max="7169" width="62.44140625" style="1" customWidth="1"/>
    <col min="7170" max="7170" width="25.109375" style="1" customWidth="1"/>
    <col min="7171" max="7424" width="9.109375" style="1"/>
    <col min="7425" max="7425" width="62.44140625" style="1" customWidth="1"/>
    <col min="7426" max="7426" width="25.109375" style="1" customWidth="1"/>
    <col min="7427" max="7680" width="9.109375" style="1"/>
    <col min="7681" max="7681" width="62.44140625" style="1" customWidth="1"/>
    <col min="7682" max="7682" width="25.109375" style="1" customWidth="1"/>
    <col min="7683" max="7936" width="9.109375" style="1"/>
    <col min="7937" max="7937" width="62.44140625" style="1" customWidth="1"/>
    <col min="7938" max="7938" width="25.109375" style="1" customWidth="1"/>
    <col min="7939" max="8192" width="9.109375" style="1"/>
    <col min="8193" max="8193" width="62.44140625" style="1" customWidth="1"/>
    <col min="8194" max="8194" width="25.109375" style="1" customWidth="1"/>
    <col min="8195" max="8448" width="9.109375" style="1"/>
    <col min="8449" max="8449" width="62.44140625" style="1" customWidth="1"/>
    <col min="8450" max="8450" width="25.109375" style="1" customWidth="1"/>
    <col min="8451" max="8704" width="9.109375" style="1"/>
    <col min="8705" max="8705" width="62.44140625" style="1" customWidth="1"/>
    <col min="8706" max="8706" width="25.109375" style="1" customWidth="1"/>
    <col min="8707" max="8960" width="9.109375" style="1"/>
    <col min="8961" max="8961" width="62.44140625" style="1" customWidth="1"/>
    <col min="8962" max="8962" width="25.109375" style="1" customWidth="1"/>
    <col min="8963" max="9216" width="9.109375" style="1"/>
    <col min="9217" max="9217" width="62.44140625" style="1" customWidth="1"/>
    <col min="9218" max="9218" width="25.109375" style="1" customWidth="1"/>
    <col min="9219" max="9472" width="9.109375" style="1"/>
    <col min="9473" max="9473" width="62.44140625" style="1" customWidth="1"/>
    <col min="9474" max="9474" width="25.109375" style="1" customWidth="1"/>
    <col min="9475" max="9728" width="9.109375" style="1"/>
    <col min="9729" max="9729" width="62.44140625" style="1" customWidth="1"/>
    <col min="9730" max="9730" width="25.109375" style="1" customWidth="1"/>
    <col min="9731" max="9984" width="9.109375" style="1"/>
    <col min="9985" max="9985" width="62.44140625" style="1" customWidth="1"/>
    <col min="9986" max="9986" width="25.109375" style="1" customWidth="1"/>
    <col min="9987" max="10240" width="9.109375" style="1"/>
    <col min="10241" max="10241" width="62.44140625" style="1" customWidth="1"/>
    <col min="10242" max="10242" width="25.109375" style="1" customWidth="1"/>
    <col min="10243" max="10496" width="9.109375" style="1"/>
    <col min="10497" max="10497" width="62.44140625" style="1" customWidth="1"/>
    <col min="10498" max="10498" width="25.109375" style="1" customWidth="1"/>
    <col min="10499" max="10752" width="9.109375" style="1"/>
    <col min="10753" max="10753" width="62.44140625" style="1" customWidth="1"/>
    <col min="10754" max="10754" width="25.109375" style="1" customWidth="1"/>
    <col min="10755" max="11008" width="9.109375" style="1"/>
    <col min="11009" max="11009" width="62.44140625" style="1" customWidth="1"/>
    <col min="11010" max="11010" width="25.109375" style="1" customWidth="1"/>
    <col min="11011" max="11264" width="9.109375" style="1"/>
    <col min="11265" max="11265" width="62.44140625" style="1" customWidth="1"/>
    <col min="11266" max="11266" width="25.109375" style="1" customWidth="1"/>
    <col min="11267" max="11520" width="9.109375" style="1"/>
    <col min="11521" max="11521" width="62.44140625" style="1" customWidth="1"/>
    <col min="11522" max="11522" width="25.109375" style="1" customWidth="1"/>
    <col min="11523" max="11776" width="9.109375" style="1"/>
    <col min="11777" max="11777" width="62.44140625" style="1" customWidth="1"/>
    <col min="11778" max="11778" width="25.109375" style="1" customWidth="1"/>
    <col min="11779" max="12032" width="9.109375" style="1"/>
    <col min="12033" max="12033" width="62.44140625" style="1" customWidth="1"/>
    <col min="12034" max="12034" width="25.109375" style="1" customWidth="1"/>
    <col min="12035" max="12288" width="9.109375" style="1"/>
    <col min="12289" max="12289" width="62.44140625" style="1" customWidth="1"/>
    <col min="12290" max="12290" width="25.109375" style="1" customWidth="1"/>
    <col min="12291" max="12544" width="9.109375" style="1"/>
    <col min="12545" max="12545" width="62.44140625" style="1" customWidth="1"/>
    <col min="12546" max="12546" width="25.109375" style="1" customWidth="1"/>
    <col min="12547" max="12800" width="9.109375" style="1"/>
    <col min="12801" max="12801" width="62.44140625" style="1" customWidth="1"/>
    <col min="12802" max="12802" width="25.109375" style="1" customWidth="1"/>
    <col min="12803" max="13056" width="9.109375" style="1"/>
    <col min="13057" max="13057" width="62.44140625" style="1" customWidth="1"/>
    <col min="13058" max="13058" width="25.109375" style="1" customWidth="1"/>
    <col min="13059" max="13312" width="9.109375" style="1"/>
    <col min="13313" max="13313" width="62.44140625" style="1" customWidth="1"/>
    <col min="13314" max="13314" width="25.109375" style="1" customWidth="1"/>
    <col min="13315" max="13568" width="9.109375" style="1"/>
    <col min="13569" max="13569" width="62.44140625" style="1" customWidth="1"/>
    <col min="13570" max="13570" width="25.109375" style="1" customWidth="1"/>
    <col min="13571" max="13824" width="9.109375" style="1"/>
    <col min="13825" max="13825" width="62.44140625" style="1" customWidth="1"/>
    <col min="13826" max="13826" width="25.109375" style="1" customWidth="1"/>
    <col min="13827" max="14080" width="9.109375" style="1"/>
    <col min="14081" max="14081" width="62.44140625" style="1" customWidth="1"/>
    <col min="14082" max="14082" width="25.109375" style="1" customWidth="1"/>
    <col min="14083" max="14336" width="9.109375" style="1"/>
    <col min="14337" max="14337" width="62.44140625" style="1" customWidth="1"/>
    <col min="14338" max="14338" width="25.109375" style="1" customWidth="1"/>
    <col min="14339" max="14592" width="9.109375" style="1"/>
    <col min="14593" max="14593" width="62.44140625" style="1" customWidth="1"/>
    <col min="14594" max="14594" width="25.109375" style="1" customWidth="1"/>
    <col min="14595" max="14848" width="9.109375" style="1"/>
    <col min="14849" max="14849" width="62.44140625" style="1" customWidth="1"/>
    <col min="14850" max="14850" width="25.109375" style="1" customWidth="1"/>
    <col min="14851" max="15104" width="9.109375" style="1"/>
    <col min="15105" max="15105" width="62.44140625" style="1" customWidth="1"/>
    <col min="15106" max="15106" width="25.109375" style="1" customWidth="1"/>
    <col min="15107" max="15360" width="9.109375" style="1"/>
    <col min="15361" max="15361" width="62.44140625" style="1" customWidth="1"/>
    <col min="15362" max="15362" width="25.109375" style="1" customWidth="1"/>
    <col min="15363" max="15616" width="9.109375" style="1"/>
    <col min="15617" max="15617" width="62.44140625" style="1" customWidth="1"/>
    <col min="15618" max="15618" width="25.109375" style="1" customWidth="1"/>
    <col min="15619" max="15872" width="9.109375" style="1"/>
    <col min="15873" max="15873" width="62.44140625" style="1" customWidth="1"/>
    <col min="15874" max="15874" width="25.109375" style="1" customWidth="1"/>
    <col min="15875" max="16128" width="9.109375" style="1"/>
    <col min="16129" max="16129" width="62.44140625" style="1" customWidth="1"/>
    <col min="16130" max="16130" width="25.109375" style="1" customWidth="1"/>
    <col min="16131" max="16384" width="9.109375" style="1"/>
  </cols>
  <sheetData>
    <row r="1" spans="1:2" x14ac:dyDescent="0.25">
      <c r="B1" s="1" t="s">
        <v>412</v>
      </c>
    </row>
    <row r="2" spans="1:2" ht="52.5" customHeight="1" x14ac:dyDescent="0.3">
      <c r="A2" s="216" t="s">
        <v>356</v>
      </c>
      <c r="B2" s="217"/>
    </row>
    <row r="3" spans="1:2" x14ac:dyDescent="0.25">
      <c r="B3" s="218" t="s">
        <v>352</v>
      </c>
    </row>
    <row r="4" spans="1:2" x14ac:dyDescent="0.25">
      <c r="A4" s="219" t="s">
        <v>353</v>
      </c>
      <c r="B4" s="219" t="s">
        <v>357</v>
      </c>
    </row>
    <row r="5" spans="1:2" x14ac:dyDescent="0.25">
      <c r="A5" s="255" t="s">
        <v>402</v>
      </c>
      <c r="B5" s="256">
        <v>19720048</v>
      </c>
    </row>
    <row r="6" spans="1:2" x14ac:dyDescent="0.25">
      <c r="A6" s="257" t="s">
        <v>403</v>
      </c>
      <c r="B6" s="256">
        <v>4709000</v>
      </c>
    </row>
    <row r="7" spans="1:2" x14ac:dyDescent="0.25">
      <c r="A7" s="257"/>
      <c r="B7" s="256"/>
    </row>
    <row r="8" spans="1:2" x14ac:dyDescent="0.25">
      <c r="A8" s="257"/>
      <c r="B8" s="256"/>
    </row>
    <row r="9" spans="1:2" x14ac:dyDescent="0.25">
      <c r="A9" s="257"/>
      <c r="B9" s="256"/>
    </row>
    <row r="10" spans="1:2" x14ac:dyDescent="0.25">
      <c r="A10" s="257"/>
      <c r="B10" s="256"/>
    </row>
    <row r="11" spans="1:2" x14ac:dyDescent="0.25">
      <c r="A11" s="257" t="s">
        <v>404</v>
      </c>
      <c r="B11" s="256"/>
    </row>
    <row r="12" spans="1:2" x14ac:dyDescent="0.25">
      <c r="A12" s="257" t="s">
        <v>405</v>
      </c>
      <c r="B12" s="256">
        <v>4207200</v>
      </c>
    </row>
    <row r="13" spans="1:2" x14ac:dyDescent="0.25">
      <c r="A13" s="257" t="s">
        <v>406</v>
      </c>
      <c r="B13" s="256">
        <v>1645590</v>
      </c>
    </row>
    <row r="14" spans="1:2" x14ac:dyDescent="0.25">
      <c r="A14" s="257" t="s">
        <v>407</v>
      </c>
      <c r="B14" s="256">
        <v>836000</v>
      </c>
    </row>
    <row r="15" spans="1:2" x14ac:dyDescent="0.25">
      <c r="A15" s="257" t="s">
        <v>408</v>
      </c>
      <c r="B15" s="256">
        <v>2628657</v>
      </c>
    </row>
    <row r="16" spans="1:2" ht="13.8" thickBot="1" x14ac:dyDescent="0.3">
      <c r="A16" s="257" t="s">
        <v>409</v>
      </c>
      <c r="B16" s="256">
        <v>1800000</v>
      </c>
    </row>
    <row r="17" spans="1:2" ht="13.8" thickBot="1" x14ac:dyDescent="0.3">
      <c r="A17" s="258" t="s">
        <v>339</v>
      </c>
      <c r="B17" s="259">
        <f>SUM(B5:B16)</f>
        <v>35546495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címlap</vt:lpstr>
      <vt:lpstr>1.sz.mell.</vt:lpstr>
      <vt:lpstr>1.1 sz mell konyha</vt:lpstr>
      <vt:lpstr>2.1.sz, mell</vt:lpstr>
      <vt:lpstr>3.sz.mell.</vt:lpstr>
      <vt:lpstr>4.sz.mell.</vt:lpstr>
      <vt:lpstr>5. sz melléklet</vt:lpstr>
      <vt:lpstr>1.sz.tájékozt</vt:lpstr>
      <vt:lpstr>2.sz.tájék.</vt:lpstr>
      <vt:lpstr>Munka1</vt:lpstr>
      <vt:lpstr>'1.sz.mell.'!Nyomtatási_terület</vt:lpstr>
      <vt:lpstr>'2.sz.tájék.'!Nyomtatási_terület</vt:lpstr>
      <vt:lpstr>'4.sz.mell.'!Nyomtatási_terület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-</cp:lastModifiedBy>
  <cp:lastPrinted>2018-03-26T06:22:40Z</cp:lastPrinted>
  <dcterms:created xsi:type="dcterms:W3CDTF">2016-02-10T10:51:08Z</dcterms:created>
  <dcterms:modified xsi:type="dcterms:W3CDTF">2018-03-26T07:38:08Z</dcterms:modified>
</cp:coreProperties>
</file>