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Összevont_3" sheetId="1" r:id="rId1"/>
  </sheets>
  <calcPr calcId="125725"/>
</workbook>
</file>

<file path=xl/calcChain.xml><?xml version="1.0" encoding="utf-8"?>
<calcChain xmlns="http://schemas.openxmlformats.org/spreadsheetml/2006/main">
  <c r="H7" i="1"/>
  <c r="I7"/>
  <c r="J7"/>
  <c r="K7" s="1"/>
  <c r="K25" s="1"/>
  <c r="B8"/>
  <c r="B7" s="1"/>
  <c r="C8"/>
  <c r="C7" s="1"/>
  <c r="D8"/>
  <c r="E8" s="1"/>
  <c r="K8"/>
  <c r="E9"/>
  <c r="K9"/>
  <c r="E10"/>
  <c r="K10"/>
  <c r="E11"/>
  <c r="K11"/>
  <c r="E12"/>
  <c r="K12"/>
  <c r="E13"/>
  <c r="K13"/>
  <c r="E14"/>
  <c r="E15"/>
  <c r="E16"/>
  <c r="K16"/>
  <c r="E17"/>
  <c r="E18"/>
  <c r="B19"/>
  <c r="C19"/>
  <c r="D19"/>
  <c r="E19" s="1"/>
  <c r="H19"/>
  <c r="I19"/>
  <c r="J19"/>
  <c r="K19"/>
  <c r="E20"/>
  <c r="E21"/>
  <c r="E22"/>
  <c r="K22"/>
  <c r="E23"/>
  <c r="E24"/>
  <c r="K24"/>
  <c r="H25"/>
  <c r="I25"/>
  <c r="J25"/>
  <c r="B27"/>
  <c r="C27"/>
  <c r="H27"/>
  <c r="I27"/>
  <c r="J27"/>
  <c r="K27" s="1"/>
  <c r="D28"/>
  <c r="E28" s="1"/>
  <c r="E27" s="1"/>
  <c r="K28"/>
  <c r="E29"/>
  <c r="E30"/>
  <c r="K30"/>
  <c r="E31"/>
  <c r="E32"/>
  <c r="E33"/>
  <c r="E34"/>
  <c r="E35"/>
  <c r="B36"/>
  <c r="C36"/>
  <c r="D36"/>
  <c r="H36"/>
  <c r="I36"/>
  <c r="J36"/>
  <c r="E37"/>
  <c r="E36" s="1"/>
  <c r="E53" s="1"/>
  <c r="K37"/>
  <c r="K36" s="1"/>
  <c r="K53" s="1"/>
  <c r="B38"/>
  <c r="C38"/>
  <c r="H38"/>
  <c r="I38"/>
  <c r="J38"/>
  <c r="H40"/>
  <c r="I40"/>
  <c r="J40"/>
  <c r="H45"/>
  <c r="I45"/>
  <c r="J45"/>
  <c r="K45"/>
  <c r="B48"/>
  <c r="C48"/>
  <c r="H48"/>
  <c r="I48"/>
  <c r="J48"/>
  <c r="K48"/>
  <c r="B49"/>
  <c r="C49"/>
  <c r="B52"/>
  <c r="B51" s="1"/>
  <c r="C52"/>
  <c r="C51" s="1"/>
  <c r="D52"/>
  <c r="D51" s="1"/>
  <c r="E52"/>
  <c r="E51" s="1"/>
  <c r="H52"/>
  <c r="H51" s="1"/>
  <c r="I52"/>
  <c r="I51" s="1"/>
  <c r="J52"/>
  <c r="J51" s="1"/>
  <c r="K52"/>
  <c r="K51" s="1"/>
  <c r="K56" s="1"/>
  <c r="B53"/>
  <c r="C53"/>
  <c r="D53"/>
  <c r="H53"/>
  <c r="I53"/>
  <c r="J53"/>
  <c r="C25" l="1"/>
  <c r="C40" s="1"/>
  <c r="C45"/>
  <c r="C46" s="1"/>
  <c r="K38"/>
  <c r="K40" s="1"/>
  <c r="E48"/>
  <c r="E49" s="1"/>
  <c r="E38"/>
  <c r="B25"/>
  <c r="B40" s="1"/>
  <c r="B45"/>
  <c r="D27"/>
  <c r="D7"/>
  <c r="D25" l="1"/>
  <c r="D40" s="1"/>
  <c r="D45"/>
  <c r="D46" s="1"/>
  <c r="E45"/>
  <c r="B46"/>
  <c r="E7"/>
  <c r="E25" s="1"/>
  <c r="J42" s="1"/>
  <c r="D38"/>
  <c r="D48"/>
  <c r="D49" s="1"/>
  <c r="J41"/>
  <c r="E40"/>
  <c r="E46" l="1"/>
  <c r="E56"/>
  <c r="J43"/>
</calcChain>
</file>

<file path=xl/sharedStrings.xml><?xml version="1.0" encoding="utf-8"?>
<sst xmlns="http://schemas.openxmlformats.org/spreadsheetml/2006/main" count="94" uniqueCount="75">
  <si>
    <t>Kiadások összesen:</t>
  </si>
  <si>
    <t>Bevételek összesen:</t>
  </si>
  <si>
    <t xml:space="preserve"> - felhalmozási célú</t>
  </si>
  <si>
    <t xml:space="preserve"> - működési célú</t>
  </si>
  <si>
    <t>Finanszírozási kiadások összesen:</t>
  </si>
  <si>
    <t>Finanszírozási bevételek összesen:</t>
  </si>
  <si>
    <t xml:space="preserve">Felhalmozási egyenleg </t>
  </si>
  <si>
    <t>Felhalmozási kiadások összesen:</t>
  </si>
  <si>
    <t>Felhalmozási bevételek összesen:</t>
  </si>
  <si>
    <t>Működési egyenleg</t>
  </si>
  <si>
    <t>Működési kiadások összesen:</t>
  </si>
  <si>
    <t>Működési bevételek összesen:</t>
  </si>
  <si>
    <t>Összesen</t>
  </si>
  <si>
    <t>Önkormányzat</t>
  </si>
  <si>
    <t>KÖH</t>
  </si>
  <si>
    <t>Napsugár Óvoda</t>
  </si>
  <si>
    <t>Összes hiány/többlet</t>
  </si>
  <si>
    <t>Működési hiány/többlet</t>
  </si>
  <si>
    <t>Felhalmozási hiány/többlet</t>
  </si>
  <si>
    <t>Összesen:</t>
  </si>
  <si>
    <t>Összesen felhalmozási bevételek</t>
  </si>
  <si>
    <t>Fejlesztési tartalék</t>
  </si>
  <si>
    <t>Előző évi felhalmozási pénzmaradvány igénybevétele</t>
  </si>
  <si>
    <t>Felhalmozási célú finanszírozási kiadások</t>
  </si>
  <si>
    <t>Felhalmozási célú finanszírozási bevételek</t>
  </si>
  <si>
    <t>Felhalmozási finanszírozási kiadások</t>
  </si>
  <si>
    <t>Felhalmozási célú átvett pénzeszközök</t>
  </si>
  <si>
    <t>Immat. javak, ingatlanok egyé t. eszközök ért. bev.</t>
  </si>
  <si>
    <t>Felhalmozási célú támogatások  ÁHT-n kívülre</t>
  </si>
  <si>
    <t>- Fejezeti kez. elői. EU-s progr. és azok társfin.</t>
  </si>
  <si>
    <t>Felhalmozási célú támogatások ÁHT-n belülre</t>
  </si>
  <si>
    <t>- Nemzetiségi önk. és költségvet. szerveiktől</t>
  </si>
  <si>
    <t>- Társulások és költségvetési szerveiktől</t>
  </si>
  <si>
    <t>Felújítások</t>
  </si>
  <si>
    <t>- Helyi önkormányzatoktól és költségvet. szerveitől</t>
  </si>
  <si>
    <t>- Elkülönített állami pénzalaptól</t>
  </si>
  <si>
    <t>Beruházások</t>
  </si>
  <si>
    <t>Felhalmozási célú támogatások államháztartáson ÁHT-n belülről</t>
  </si>
  <si>
    <t>Felhalmozási kiadások</t>
  </si>
  <si>
    <t>Felhalmozási bevételek</t>
  </si>
  <si>
    <t>Összesen működési kiadások</t>
  </si>
  <si>
    <t>Összesen működési bevételek</t>
  </si>
  <si>
    <t>ÁHT-n belüli megelőlegezések visszafiz.</t>
  </si>
  <si>
    <t>ÁHT-n belüli megelőlegezések</t>
  </si>
  <si>
    <t>- Intézményfinanszírozás</t>
  </si>
  <si>
    <t>Intézményfinanszírozás</t>
  </si>
  <si>
    <t>- Előző évi maradvány igénybevétele</t>
  </si>
  <si>
    <t>Forgatási célú értékpapír vásárlás</t>
  </si>
  <si>
    <t>- Értékpapír értékesítés bevételei</t>
  </si>
  <si>
    <t>Likviditási célú hitel törlesztés</t>
  </si>
  <si>
    <t>- Likviditási célú hitel felvétel</t>
  </si>
  <si>
    <t>Működési célú finanszírozási kiadások</t>
  </si>
  <si>
    <t>Működési célú finanszírozási bevételek</t>
  </si>
  <si>
    <t>Működési célú átvett pénzeszköz</t>
  </si>
  <si>
    <t>Működési bevételek</t>
  </si>
  <si>
    <t>Működési tartalék</t>
  </si>
  <si>
    <t>Közhatalmi bevételek</t>
  </si>
  <si>
    <t>- Egyéb működési célú támogatás</t>
  </si>
  <si>
    <t>Előző évről származó visszafizetés</t>
  </si>
  <si>
    <t>- Fejezeti kezelésű előirányzatoktól</t>
  </si>
  <si>
    <t>Működési célú támogatások ÁHT-n kívülre</t>
  </si>
  <si>
    <t>- Központi költségvetési szervtől</t>
  </si>
  <si>
    <t>Működési célú támogatások ÁHT-n belülre</t>
  </si>
  <si>
    <t>Ellátottak pénzbeli juttatásai</t>
  </si>
  <si>
    <t>Dologi kiadások</t>
  </si>
  <si>
    <t>- Elkülönített állami pénzalapból átvett tám.</t>
  </si>
  <si>
    <t>Munkaadókat terhelő járulékok</t>
  </si>
  <si>
    <t>- Önkormányzat működési támogatása</t>
  </si>
  <si>
    <t>Személyi juttatások</t>
  </si>
  <si>
    <t>Működési célú támogatás ÁHT-n belülről</t>
  </si>
  <si>
    <t>Működési kiadások</t>
  </si>
  <si>
    <t>Öskü Község Önk.</t>
  </si>
  <si>
    <t>Ösküi Közös Önk. Hiv.</t>
  </si>
  <si>
    <t>Öskü Község Önkormányzatának összevont mérlege</t>
  </si>
  <si>
    <t>3. sz. melléklet az 1 /2018. (II.15.)  önkormányzati rendelethez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</si>
</sst>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3" fontId="2" fillId="2" borderId="0" xfId="0" applyNumberFormat="1" applyFont="1" applyFill="1"/>
    <xf numFmtId="0" fontId="1" fillId="2" borderId="0" xfId="0" applyFont="1" applyFill="1"/>
    <xf numFmtId="0" fontId="2" fillId="2" borderId="0" xfId="0" applyFont="1" applyFill="1"/>
    <xf numFmtId="3" fontId="1" fillId="0" borderId="1" xfId="0" applyNumberFormat="1" applyFont="1" applyFill="1" applyBorder="1"/>
    <xf numFmtId="3" fontId="1" fillId="0" borderId="2" xfId="0" applyNumberFormat="1" applyFont="1" applyBorder="1"/>
    <xf numFmtId="3" fontId="1" fillId="0" borderId="3" xfId="0" applyNumberFormat="1" applyFont="1" applyBorder="1"/>
    <xf numFmtId="0" fontId="1" fillId="0" borderId="4" xfId="0" applyFont="1" applyBorder="1"/>
    <xf numFmtId="3" fontId="1" fillId="0" borderId="1" xfId="0" applyNumberFormat="1" applyFont="1" applyBorder="1"/>
    <xf numFmtId="3" fontId="1" fillId="0" borderId="5" xfId="0" applyNumberFormat="1" applyFont="1" applyFill="1" applyBorder="1"/>
    <xf numFmtId="3" fontId="1" fillId="0" borderId="6" xfId="0" applyNumberFormat="1" applyFont="1" applyBorder="1"/>
    <xf numFmtId="3" fontId="1" fillId="0" borderId="7" xfId="0" applyNumberFormat="1" applyFont="1" applyBorder="1"/>
    <xf numFmtId="0" fontId="1" fillId="0" borderId="8" xfId="0" applyFont="1" applyBorder="1"/>
    <xf numFmtId="3" fontId="1" fillId="0" borderId="5" xfId="0" applyNumberFormat="1" applyFont="1" applyBorder="1"/>
    <xf numFmtId="3" fontId="2" fillId="2" borderId="5" xfId="0" applyNumberFormat="1" applyFont="1" applyFill="1" applyBorder="1"/>
    <xf numFmtId="3" fontId="2" fillId="2" borderId="6" xfId="0" applyNumberFormat="1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3" fontId="2" fillId="2" borderId="7" xfId="0" applyNumberFormat="1" applyFont="1" applyFill="1" applyBorder="1"/>
    <xf numFmtId="0" fontId="1" fillId="0" borderId="5" xfId="0" applyFont="1" applyFill="1" applyBorder="1"/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3" fontId="3" fillId="0" borderId="7" xfId="0" applyNumberFormat="1" applyFont="1" applyBorder="1"/>
    <xf numFmtId="0" fontId="2" fillId="0" borderId="8" xfId="0" applyFont="1" applyBorder="1"/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0" fontId="2" fillId="2" borderId="12" xfId="0" applyFont="1" applyFill="1" applyBorder="1"/>
    <xf numFmtId="0" fontId="2" fillId="3" borderId="13" xfId="0" applyFont="1" applyFill="1" applyBorder="1" applyAlignment="1">
      <alignment horizontal="center" vertical="center" wrapText="1"/>
    </xf>
    <xf numFmtId="3" fontId="2" fillId="3" borderId="14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/>
    <xf numFmtId="3" fontId="2" fillId="0" borderId="0" xfId="0" applyNumberFormat="1" applyFont="1"/>
    <xf numFmtId="0" fontId="4" fillId="0" borderId="0" xfId="0" applyFont="1" applyFill="1" applyBorder="1"/>
    <xf numFmtId="0" fontId="4" fillId="0" borderId="0" xfId="0" applyFont="1"/>
    <xf numFmtId="3" fontId="4" fillId="2" borderId="0" xfId="0" applyNumberFormat="1" applyFont="1" applyFill="1"/>
    <xf numFmtId="0" fontId="4" fillId="2" borderId="0" xfId="0" applyFont="1" applyFill="1" applyBorder="1"/>
    <xf numFmtId="3" fontId="1" fillId="0" borderId="0" xfId="0" applyNumberFormat="1" applyFont="1"/>
    <xf numFmtId="3" fontId="4" fillId="2" borderId="16" xfId="0" applyNumberFormat="1" applyFont="1" applyFill="1" applyBorder="1"/>
    <xf numFmtId="0" fontId="4" fillId="2" borderId="16" xfId="0" applyFont="1" applyFill="1" applyBorder="1"/>
    <xf numFmtId="3" fontId="4" fillId="2" borderId="17" xfId="0" applyNumberFormat="1" applyFont="1" applyFill="1" applyBorder="1"/>
    <xf numFmtId="3" fontId="4" fillId="2" borderId="18" xfId="0" applyNumberFormat="1" applyFont="1" applyFill="1" applyBorder="1"/>
    <xf numFmtId="3" fontId="1" fillId="0" borderId="19" xfId="0" applyNumberFormat="1" applyFont="1" applyBorder="1"/>
    <xf numFmtId="3" fontId="1" fillId="0" borderId="20" xfId="0" applyNumberFormat="1" applyFont="1" applyFill="1" applyBorder="1"/>
    <xf numFmtId="3" fontId="1" fillId="0" borderId="20" xfId="0" applyNumberFormat="1" applyFont="1" applyBorder="1"/>
    <xf numFmtId="0" fontId="5" fillId="0" borderId="21" xfId="0" applyFont="1" applyBorder="1" applyAlignment="1">
      <alignment wrapText="1"/>
    </xf>
    <xf numFmtId="3" fontId="2" fillId="0" borderId="5" xfId="0" applyNumberFormat="1" applyFont="1" applyFill="1" applyBorder="1"/>
    <xf numFmtId="0" fontId="2" fillId="0" borderId="9" xfId="0" applyFont="1" applyFill="1" applyBorder="1"/>
    <xf numFmtId="3" fontId="2" fillId="0" borderId="20" xfId="0" applyNumberFormat="1" applyFont="1" applyFill="1" applyBorder="1"/>
    <xf numFmtId="0" fontId="4" fillId="0" borderId="21" xfId="0" applyFont="1" applyBorder="1"/>
    <xf numFmtId="0" fontId="1" fillId="0" borderId="9" xfId="0" applyFont="1" applyFill="1" applyBorder="1"/>
    <xf numFmtId="0" fontId="5" fillId="0" borderId="22" xfId="0" applyFont="1" applyBorder="1"/>
    <xf numFmtId="0" fontId="1" fillId="0" borderId="9" xfId="0" quotePrefix="1" applyFont="1" applyFill="1" applyBorder="1"/>
    <xf numFmtId="0" fontId="1" fillId="0" borderId="22" xfId="0" quotePrefix="1" applyFont="1" applyFill="1" applyBorder="1"/>
    <xf numFmtId="0" fontId="1" fillId="0" borderId="5" xfId="0" quotePrefix="1" applyFont="1" applyFill="1" applyBorder="1"/>
    <xf numFmtId="0" fontId="1" fillId="0" borderId="22" xfId="0" quotePrefix="1" applyFont="1" applyBorder="1"/>
    <xf numFmtId="0" fontId="1" fillId="0" borderId="5" xfId="0" quotePrefix="1" applyFont="1" applyBorder="1"/>
    <xf numFmtId="3" fontId="1" fillId="0" borderId="23" xfId="0" applyNumberFormat="1" applyFont="1" applyBorder="1"/>
    <xf numFmtId="3" fontId="1" fillId="0" borderId="23" xfId="0" applyNumberFormat="1" applyFont="1" applyFill="1" applyBorder="1"/>
    <xf numFmtId="0" fontId="1" fillId="0" borderId="9" xfId="0" applyFont="1" applyBorder="1"/>
    <xf numFmtId="3" fontId="2" fillId="0" borderId="24" xfId="0" applyNumberFormat="1" applyFont="1" applyBorder="1"/>
    <xf numFmtId="3" fontId="2" fillId="0" borderId="25" xfId="0" applyNumberFormat="1" applyFont="1" applyBorder="1"/>
    <xf numFmtId="3" fontId="6" fillId="0" borderId="23" xfId="0" applyNumberFormat="1" applyFont="1" applyBorder="1"/>
    <xf numFmtId="0" fontId="4" fillId="0" borderId="26" xfId="0" applyFont="1" applyBorder="1" applyAlignment="1">
      <alignment wrapText="1"/>
    </xf>
    <xf numFmtId="3" fontId="2" fillId="2" borderId="16" xfId="0" applyNumberFormat="1" applyFont="1" applyFill="1" applyBorder="1"/>
    <xf numFmtId="3" fontId="6" fillId="2" borderId="16" xfId="0" applyNumberFormat="1" applyFont="1" applyFill="1" applyBorder="1"/>
    <xf numFmtId="3" fontId="6" fillId="2" borderId="27" xfId="0" applyNumberFormat="1" applyFont="1" applyFill="1" applyBorder="1"/>
    <xf numFmtId="0" fontId="4" fillId="2" borderId="17" xfId="0" applyFont="1" applyFill="1" applyBorder="1"/>
    <xf numFmtId="3" fontId="1" fillId="0" borderId="0" xfId="0" applyNumberFormat="1" applyFont="1" applyFill="1" applyBorder="1"/>
    <xf numFmtId="3" fontId="1" fillId="0" borderId="28" xfId="0" applyNumberFormat="1" applyFont="1" applyBorder="1"/>
    <xf numFmtId="0" fontId="7" fillId="0" borderId="0" xfId="0" applyFont="1"/>
    <xf numFmtId="3" fontId="4" fillId="2" borderId="16" xfId="0" quotePrefix="1" applyNumberFormat="1" applyFont="1" applyFill="1" applyBorder="1"/>
    <xf numFmtId="10" fontId="1" fillId="0" borderId="0" xfId="0" applyNumberFormat="1" applyFont="1" applyBorder="1"/>
    <xf numFmtId="0" fontId="4" fillId="2" borderId="29" xfId="0" applyFont="1" applyFill="1" applyBorder="1"/>
    <xf numFmtId="3" fontId="1" fillId="0" borderId="30" xfId="0" applyNumberFormat="1" applyFont="1" applyFill="1" applyBorder="1"/>
    <xf numFmtId="3" fontId="1" fillId="0" borderId="21" xfId="0" applyNumberFormat="1" applyFont="1" applyFill="1" applyBorder="1"/>
    <xf numFmtId="3" fontId="1" fillId="0" borderId="30" xfId="0" quotePrefix="1" applyNumberFormat="1" applyFont="1" applyFill="1" applyBorder="1"/>
    <xf numFmtId="0" fontId="1" fillId="0" borderId="1" xfId="0" applyFont="1" applyBorder="1"/>
    <xf numFmtId="0" fontId="1" fillId="0" borderId="1" xfId="0" quotePrefix="1" applyFont="1" applyFill="1" applyBorder="1"/>
    <xf numFmtId="0" fontId="1" fillId="0" borderId="30" xfId="0" quotePrefix="1" applyFont="1" applyFill="1" applyBorder="1"/>
    <xf numFmtId="3" fontId="1" fillId="0" borderId="22" xfId="0" applyNumberFormat="1" applyFont="1" applyFill="1" applyBorder="1"/>
    <xf numFmtId="3" fontId="1" fillId="0" borderId="5" xfId="0" quotePrefix="1" applyNumberFormat="1" applyFont="1" applyFill="1" applyBorder="1"/>
    <xf numFmtId="3" fontId="5" fillId="0" borderId="5" xfId="0" applyNumberFormat="1" applyFont="1" applyFill="1" applyBorder="1" applyAlignment="1">
      <alignment horizontal="right" vertical="center" wrapText="1"/>
    </xf>
    <xf numFmtId="3" fontId="2" fillId="0" borderId="22" xfId="0" applyNumberFormat="1" applyFont="1" applyFill="1" applyBorder="1"/>
    <xf numFmtId="3" fontId="4" fillId="0" borderId="5" xfId="0" applyNumberFormat="1" applyFont="1" applyFill="1" applyBorder="1"/>
    <xf numFmtId="0" fontId="4" fillId="0" borderId="5" xfId="0" applyFont="1" applyFill="1" applyBorder="1"/>
    <xf numFmtId="3" fontId="5" fillId="0" borderId="5" xfId="0" applyNumberFormat="1" applyFont="1" applyFill="1" applyBorder="1" applyAlignment="1"/>
    <xf numFmtId="0" fontId="8" fillId="0" borderId="5" xfId="0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" fillId="0" borderId="0" xfId="0" applyFont="1" applyBorder="1"/>
    <xf numFmtId="3" fontId="1" fillId="0" borderId="26" xfId="0" applyNumberFormat="1" applyFont="1" applyFill="1" applyBorder="1"/>
    <xf numFmtId="3" fontId="1" fillId="0" borderId="9" xfId="0" applyNumberFormat="1" applyFont="1" applyBorder="1"/>
    <xf numFmtId="3" fontId="5" fillId="0" borderId="9" xfId="0" applyNumberFormat="1" applyFont="1" applyFill="1" applyBorder="1" applyAlignment="1"/>
    <xf numFmtId="3" fontId="2" fillId="0" borderId="23" xfId="0" applyNumberFormat="1" applyFont="1" applyBorder="1"/>
    <xf numFmtId="0" fontId="2" fillId="0" borderId="23" xfId="0" applyFont="1" applyBorder="1"/>
    <xf numFmtId="3" fontId="2" fillId="0" borderId="23" xfId="0" applyNumberFormat="1" applyFont="1" applyFill="1" applyBorder="1"/>
    <xf numFmtId="0" fontId="9" fillId="0" borderId="0" xfId="0" applyFont="1"/>
    <xf numFmtId="0" fontId="10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9" fillId="0" borderId="0" xfId="0" applyFont="1" applyBorder="1"/>
    <xf numFmtId="0" fontId="6" fillId="2" borderId="33" xfId="0" applyFont="1" applyFill="1" applyBorder="1" applyAlignment="1">
      <alignment horizontal="left" vertical="center"/>
    </xf>
    <xf numFmtId="0" fontId="11" fillId="0" borderId="0" xfId="0" applyFont="1"/>
    <xf numFmtId="0" fontId="12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workbookViewId="0">
      <selection activeCell="A2" sqref="A2"/>
    </sheetView>
  </sheetViews>
  <sheetFormatPr defaultColWidth="9.140625" defaultRowHeight="15"/>
  <cols>
    <col min="1" max="1" width="43.7109375" style="1" customWidth="1"/>
    <col min="2" max="3" width="11.28515625" style="1" bestFit="1" customWidth="1"/>
    <col min="4" max="4" width="14.28515625" style="1" customWidth="1"/>
    <col min="5" max="5" width="12.42578125" style="1" bestFit="1" customWidth="1"/>
    <col min="6" max="6" width="2.42578125" style="1" customWidth="1"/>
    <col min="7" max="7" width="39.7109375" style="1" customWidth="1"/>
    <col min="8" max="9" width="11.28515625" style="1" bestFit="1" customWidth="1"/>
    <col min="10" max="10" width="14.5703125" style="1" customWidth="1"/>
    <col min="11" max="11" width="12.42578125" style="1" bestFit="1" customWidth="1"/>
    <col min="12" max="16384" width="9.140625" style="1"/>
  </cols>
  <sheetData>
    <row r="1" spans="1:11">
      <c r="A1" s="111" t="s">
        <v>74</v>
      </c>
    </row>
    <row r="3" spans="1:11" ht="15.75">
      <c r="A3" s="110" t="s">
        <v>73</v>
      </c>
    </row>
    <row r="5" spans="1:11" ht="16.5" thickBot="1">
      <c r="A5" s="110"/>
      <c r="G5" s="110"/>
    </row>
    <row r="6" spans="1:11" s="103" customFormat="1" ht="26.25" thickBot="1">
      <c r="A6" s="109" t="s">
        <v>54</v>
      </c>
      <c r="B6" s="106" t="s">
        <v>15</v>
      </c>
      <c r="C6" s="106" t="s">
        <v>72</v>
      </c>
      <c r="D6" s="105" t="s">
        <v>71</v>
      </c>
      <c r="E6" s="105" t="s">
        <v>12</v>
      </c>
      <c r="F6" s="108"/>
      <c r="G6" s="107" t="s">
        <v>70</v>
      </c>
      <c r="H6" s="106" t="s">
        <v>15</v>
      </c>
      <c r="I6" s="106" t="s">
        <v>72</v>
      </c>
      <c r="J6" s="105" t="s">
        <v>71</v>
      </c>
      <c r="K6" s="104" t="s">
        <v>12</v>
      </c>
    </row>
    <row r="7" spans="1:11">
      <c r="A7" s="101" t="s">
        <v>54</v>
      </c>
      <c r="B7" s="102">
        <f>B8+B16+B17+B18</f>
        <v>11884100</v>
      </c>
      <c r="C7" s="102">
        <f>C8+C16+C17+C18</f>
        <v>490272</v>
      </c>
      <c r="D7" s="102">
        <f>D8+D16+D17+D18</f>
        <v>256621777</v>
      </c>
      <c r="E7" s="100">
        <f t="shared" ref="E7:E24" si="0">SUM(B7:D7)</f>
        <v>268996149</v>
      </c>
      <c r="F7" s="79"/>
      <c r="G7" s="101" t="s">
        <v>70</v>
      </c>
      <c r="H7" s="100">
        <f>SUM(H8:H16)</f>
        <v>78889939</v>
      </c>
      <c r="I7" s="100">
        <f>SUM(I8:I16)</f>
        <v>56671573</v>
      </c>
      <c r="J7" s="100">
        <f>SUM(J8:J16)</f>
        <v>123663648</v>
      </c>
      <c r="K7" s="100">
        <f t="shared" ref="K7:K13" si="1">SUM(H7:J7)</f>
        <v>259225160</v>
      </c>
    </row>
    <row r="8" spans="1:11">
      <c r="A8" s="23" t="s">
        <v>69</v>
      </c>
      <c r="B8" s="10">
        <f>SUM(B9:B15)</f>
        <v>0</v>
      </c>
      <c r="C8" s="10">
        <f>SUM(C9:C15)</f>
        <v>0</v>
      </c>
      <c r="D8" s="10">
        <f>SUM(D9:D15)</f>
        <v>200647515</v>
      </c>
      <c r="E8" s="10">
        <f t="shared" si="0"/>
        <v>200647515</v>
      </c>
      <c r="F8" s="96"/>
      <c r="G8" s="95" t="s">
        <v>68</v>
      </c>
      <c r="H8" s="99">
        <v>49694681</v>
      </c>
      <c r="I8" s="98">
        <v>40377783</v>
      </c>
      <c r="J8" s="97">
        <v>39184569</v>
      </c>
      <c r="K8" s="10">
        <f t="shared" si="1"/>
        <v>129257033</v>
      </c>
    </row>
    <row r="9" spans="1:11">
      <c r="A9" s="63" t="s">
        <v>67</v>
      </c>
      <c r="B9" s="10"/>
      <c r="C9" s="10"/>
      <c r="D9" s="10">
        <v>192279250</v>
      </c>
      <c r="E9" s="14">
        <f t="shared" si="0"/>
        <v>192279250</v>
      </c>
      <c r="F9" s="96"/>
      <c r="G9" s="95" t="s">
        <v>66</v>
      </c>
      <c r="H9" s="93">
        <v>9756880</v>
      </c>
      <c r="I9" s="14">
        <v>8148790</v>
      </c>
      <c r="J9" s="87">
        <v>7648868</v>
      </c>
      <c r="K9" s="10">
        <f t="shared" si="1"/>
        <v>25554538</v>
      </c>
    </row>
    <row r="10" spans="1:11">
      <c r="A10" s="63" t="s">
        <v>65</v>
      </c>
      <c r="B10" s="10"/>
      <c r="C10" s="10"/>
      <c r="D10" s="10">
        <v>3495665</v>
      </c>
      <c r="E10" s="14">
        <f t="shared" si="0"/>
        <v>3495665</v>
      </c>
      <c r="F10" s="96"/>
      <c r="G10" s="95" t="s">
        <v>64</v>
      </c>
      <c r="H10" s="93">
        <v>19438378</v>
      </c>
      <c r="I10" s="14">
        <v>8145000</v>
      </c>
      <c r="J10" s="87">
        <v>55126200</v>
      </c>
      <c r="K10" s="10">
        <f t="shared" si="1"/>
        <v>82709578</v>
      </c>
    </row>
    <row r="11" spans="1:11">
      <c r="A11" s="61" t="s">
        <v>34</v>
      </c>
      <c r="B11" s="10"/>
      <c r="C11" s="10"/>
      <c r="D11" s="10">
        <v>1205000</v>
      </c>
      <c r="E11" s="14">
        <f t="shared" si="0"/>
        <v>1205000</v>
      </c>
      <c r="F11" s="75"/>
      <c r="G11" s="94" t="s">
        <v>63</v>
      </c>
      <c r="H11" s="93"/>
      <c r="I11" s="14"/>
      <c r="J11" s="87">
        <v>14797000</v>
      </c>
      <c r="K11" s="10">
        <f t="shared" si="1"/>
        <v>14797000</v>
      </c>
    </row>
    <row r="12" spans="1:11">
      <c r="A12" s="63" t="s">
        <v>32</v>
      </c>
      <c r="B12" s="10"/>
      <c r="C12" s="10"/>
      <c r="D12" s="10"/>
      <c r="E12" s="14">
        <f t="shared" si="0"/>
        <v>0</v>
      </c>
      <c r="F12" s="75"/>
      <c r="G12" s="10" t="s">
        <v>62</v>
      </c>
      <c r="H12" s="10"/>
      <c r="I12" s="10"/>
      <c r="J12" s="87">
        <v>2400000</v>
      </c>
      <c r="K12" s="10">
        <f t="shared" si="1"/>
        <v>2400000</v>
      </c>
    </row>
    <row r="13" spans="1:11">
      <c r="A13" s="61" t="s">
        <v>61</v>
      </c>
      <c r="B13" s="10"/>
      <c r="C13" s="10"/>
      <c r="D13" s="10"/>
      <c r="E13" s="14">
        <f t="shared" si="0"/>
        <v>0</v>
      </c>
      <c r="F13" s="75"/>
      <c r="G13" s="10" t="s">
        <v>60</v>
      </c>
      <c r="H13" s="10"/>
      <c r="I13" s="10"/>
      <c r="J13" s="87">
        <v>3500000</v>
      </c>
      <c r="K13" s="10">
        <f t="shared" si="1"/>
        <v>3500000</v>
      </c>
    </row>
    <row r="14" spans="1:11">
      <c r="A14" s="61" t="s">
        <v>59</v>
      </c>
      <c r="B14" s="10"/>
      <c r="C14" s="10"/>
      <c r="D14" s="10"/>
      <c r="E14" s="14">
        <f t="shared" si="0"/>
        <v>0</v>
      </c>
      <c r="F14" s="75"/>
      <c r="G14" s="10" t="s">
        <v>58</v>
      </c>
      <c r="H14" s="10"/>
      <c r="I14" s="10"/>
      <c r="J14" s="87"/>
      <c r="K14" s="10"/>
    </row>
    <row r="15" spans="1:11">
      <c r="A15" s="61" t="s">
        <v>57</v>
      </c>
      <c r="B15" s="10"/>
      <c r="C15" s="10"/>
      <c r="D15" s="10">
        <v>3667600</v>
      </c>
      <c r="E15" s="14">
        <f t="shared" si="0"/>
        <v>3667600</v>
      </c>
      <c r="F15" s="75"/>
      <c r="G15" s="10"/>
      <c r="H15" s="10"/>
      <c r="I15" s="10"/>
      <c r="J15" s="87"/>
      <c r="K15" s="10"/>
    </row>
    <row r="16" spans="1:11">
      <c r="A16" s="20" t="s">
        <v>56</v>
      </c>
      <c r="B16" s="10"/>
      <c r="C16" s="10"/>
      <c r="D16" s="10">
        <v>27900000</v>
      </c>
      <c r="E16" s="14">
        <f t="shared" si="0"/>
        <v>27900000</v>
      </c>
      <c r="F16" s="75"/>
      <c r="G16" s="10" t="s">
        <v>55</v>
      </c>
      <c r="H16" s="10"/>
      <c r="I16" s="10"/>
      <c r="J16" s="87">
        <v>1007011</v>
      </c>
      <c r="K16" s="10">
        <f>SUM(H16:J16)</f>
        <v>1007011</v>
      </c>
    </row>
    <row r="17" spans="1:11">
      <c r="A17" s="20" t="s">
        <v>54</v>
      </c>
      <c r="B17" s="10">
        <v>11884100</v>
      </c>
      <c r="C17" s="10">
        <v>490272</v>
      </c>
      <c r="D17" s="10">
        <v>27874270</v>
      </c>
      <c r="E17" s="14">
        <f t="shared" si="0"/>
        <v>40248642</v>
      </c>
      <c r="F17" s="75"/>
      <c r="G17" s="10"/>
      <c r="H17" s="10"/>
      <c r="I17" s="10"/>
      <c r="J17" s="87"/>
      <c r="K17" s="10"/>
    </row>
    <row r="18" spans="1:11">
      <c r="A18" s="20" t="s">
        <v>53</v>
      </c>
      <c r="B18" s="10"/>
      <c r="C18" s="10"/>
      <c r="D18" s="10">
        <v>199992</v>
      </c>
      <c r="E18" s="14">
        <f t="shared" si="0"/>
        <v>199992</v>
      </c>
      <c r="F18" s="75"/>
      <c r="G18" s="10"/>
      <c r="H18" s="10"/>
      <c r="I18" s="10"/>
      <c r="J18" s="87"/>
      <c r="K18" s="10"/>
    </row>
    <row r="19" spans="1:11">
      <c r="A19" s="92" t="s">
        <v>52</v>
      </c>
      <c r="B19" s="53">
        <f>SUM(B20:B24)</f>
        <v>67874691</v>
      </c>
      <c r="C19" s="53">
        <f>SUM(C20:C24)</f>
        <v>56181301</v>
      </c>
      <c r="D19" s="53">
        <f>SUM(D20:D24)</f>
        <v>32170453</v>
      </c>
      <c r="E19" s="53">
        <f t="shared" si="0"/>
        <v>156226445</v>
      </c>
      <c r="F19" s="75"/>
      <c r="G19" s="91" t="s">
        <v>51</v>
      </c>
      <c r="H19" s="90">
        <f>SUM(H20:H24)</f>
        <v>0</v>
      </c>
      <c r="I19" s="90">
        <f>SUM(I20:I24)</f>
        <v>0</v>
      </c>
      <c r="J19" s="90">
        <f>SUM(J20:J24)</f>
        <v>129223138</v>
      </c>
      <c r="K19" s="53">
        <f>SUM(H19:J19)</f>
        <v>129223138</v>
      </c>
    </row>
    <row r="20" spans="1:11">
      <c r="A20" s="61" t="s">
        <v>50</v>
      </c>
      <c r="B20" s="10"/>
      <c r="C20" s="10"/>
      <c r="D20" s="10"/>
      <c r="E20" s="14">
        <f t="shared" si="0"/>
        <v>0</v>
      </c>
      <c r="F20" s="75"/>
      <c r="G20" s="88" t="s">
        <v>49</v>
      </c>
      <c r="H20" s="10"/>
      <c r="I20" s="10"/>
      <c r="J20" s="87"/>
      <c r="K20" s="10"/>
    </row>
    <row r="21" spans="1:11">
      <c r="A21" s="61" t="s">
        <v>48</v>
      </c>
      <c r="B21" s="89"/>
      <c r="C21" s="10"/>
      <c r="D21" s="10">
        <v>12743000</v>
      </c>
      <c r="E21" s="14">
        <f t="shared" si="0"/>
        <v>12743000</v>
      </c>
      <c r="F21" s="75"/>
      <c r="G21" s="88" t="s">
        <v>47</v>
      </c>
      <c r="H21" s="10"/>
      <c r="I21" s="10"/>
      <c r="J21" s="87"/>
      <c r="K21" s="10"/>
    </row>
    <row r="22" spans="1:11">
      <c r="A22" s="61" t="s">
        <v>46</v>
      </c>
      <c r="B22" s="10">
        <v>1120900</v>
      </c>
      <c r="C22" s="10">
        <v>719101</v>
      </c>
      <c r="D22" s="10">
        <v>19427453</v>
      </c>
      <c r="E22" s="14">
        <f t="shared" si="0"/>
        <v>21267454</v>
      </c>
      <c r="F22" s="75"/>
      <c r="G22" s="88" t="s">
        <v>45</v>
      </c>
      <c r="H22" s="10"/>
      <c r="I22" s="10"/>
      <c r="J22" s="87">
        <v>122215991</v>
      </c>
      <c r="K22" s="10">
        <f>SUM(H22:J22)</f>
        <v>122215991</v>
      </c>
    </row>
    <row r="23" spans="1:11">
      <c r="A23" s="86" t="s">
        <v>44</v>
      </c>
      <c r="B23" s="81">
        <v>66753791</v>
      </c>
      <c r="C23" s="81">
        <v>55462200</v>
      </c>
      <c r="D23" s="81"/>
      <c r="E23" s="14">
        <f t="shared" si="0"/>
        <v>122215991</v>
      </c>
      <c r="F23" s="75"/>
      <c r="G23" s="83"/>
      <c r="H23" s="81"/>
      <c r="I23" s="81"/>
      <c r="J23" s="82"/>
      <c r="K23" s="81"/>
    </row>
    <row r="24" spans="1:11" ht="15.75" thickBot="1">
      <c r="A24" s="85" t="s">
        <v>43</v>
      </c>
      <c r="B24" s="5"/>
      <c r="C24" s="5"/>
      <c r="D24" s="84"/>
      <c r="E24" s="14">
        <f t="shared" si="0"/>
        <v>0</v>
      </c>
      <c r="G24" s="83" t="s">
        <v>42</v>
      </c>
      <c r="H24" s="5"/>
      <c r="I24" s="5"/>
      <c r="J24" s="82">
        <v>7007147</v>
      </c>
      <c r="K24" s="81">
        <f>SUM(H24:J24)</f>
        <v>7007147</v>
      </c>
    </row>
    <row r="25" spans="1:11" ht="15.75" thickBot="1">
      <c r="A25" s="80" t="s">
        <v>41</v>
      </c>
      <c r="B25" s="45">
        <f>B7+B19</f>
        <v>79758791</v>
      </c>
      <c r="C25" s="45">
        <f>C7+C19</f>
        <v>56671573</v>
      </c>
      <c r="D25" s="45">
        <f>D7+D19</f>
        <v>288792230</v>
      </c>
      <c r="E25" s="45">
        <f>E7+E19</f>
        <v>425222594</v>
      </c>
      <c r="F25" s="79"/>
      <c r="G25" s="78" t="s">
        <v>40</v>
      </c>
      <c r="H25" s="45">
        <f>H7+H19</f>
        <v>78889939</v>
      </c>
      <c r="I25" s="45">
        <f>I7+I19</f>
        <v>56671573</v>
      </c>
      <c r="J25" s="45">
        <f>J7+J19</f>
        <v>252886786</v>
      </c>
      <c r="K25" s="45">
        <f>K7+K19</f>
        <v>388448298</v>
      </c>
    </row>
    <row r="26" spans="1:11" ht="15.75" thickBot="1">
      <c r="B26" s="77"/>
      <c r="E26" s="76"/>
      <c r="G26" s="75"/>
      <c r="H26" s="75"/>
      <c r="I26" s="75"/>
      <c r="J26" s="75"/>
    </row>
    <row r="27" spans="1:11" ht="15.75" thickBot="1">
      <c r="A27" s="74" t="s">
        <v>39</v>
      </c>
      <c r="B27" s="73">
        <f>B28+B34+B35+B37</f>
        <v>0</v>
      </c>
      <c r="C27" s="72">
        <f>C28+C34+C35+C37</f>
        <v>0</v>
      </c>
      <c r="D27" s="72">
        <f>D28+D34+D35</f>
        <v>52070855</v>
      </c>
      <c r="E27" s="72">
        <f>E28+E34+E35</f>
        <v>52070855</v>
      </c>
      <c r="G27" s="46" t="s">
        <v>38</v>
      </c>
      <c r="H27" s="71">
        <f>H28+H30+H32+H33</f>
        <v>868852</v>
      </c>
      <c r="I27" s="71">
        <f>I28+I30+I32+I33</f>
        <v>0</v>
      </c>
      <c r="J27" s="71">
        <f>J28+J30+J32+J33</f>
        <v>89640100</v>
      </c>
      <c r="K27" s="71">
        <f>SUM(H27:J27)</f>
        <v>90508952</v>
      </c>
    </row>
    <row r="28" spans="1:11" ht="29.25">
      <c r="A28" s="70" t="s">
        <v>37</v>
      </c>
      <c r="B28" s="69"/>
      <c r="C28" s="68"/>
      <c r="D28" s="68">
        <f>D29+D30+D31+D32+D33</f>
        <v>32300000</v>
      </c>
      <c r="E28" s="67">
        <f t="shared" ref="E28:E35" si="2">SUM(B28:D28)</f>
        <v>32300000</v>
      </c>
      <c r="G28" s="66" t="s">
        <v>36</v>
      </c>
      <c r="H28" s="65">
        <v>868852</v>
      </c>
      <c r="I28" s="64">
        <v>0</v>
      </c>
      <c r="J28" s="64">
        <v>16500000</v>
      </c>
      <c r="K28" s="64">
        <f>H28+I28+J28</f>
        <v>17368852</v>
      </c>
    </row>
    <row r="29" spans="1:11">
      <c r="A29" s="62" t="s">
        <v>35</v>
      </c>
      <c r="B29" s="14"/>
      <c r="C29" s="51"/>
      <c r="D29" s="50"/>
      <c r="E29" s="49">
        <f t="shared" si="2"/>
        <v>0</v>
      </c>
      <c r="G29" s="63"/>
      <c r="H29" s="10"/>
      <c r="I29" s="14"/>
      <c r="J29" s="14"/>
      <c r="K29" s="14"/>
    </row>
    <row r="30" spans="1:11">
      <c r="A30" s="60" t="s">
        <v>34</v>
      </c>
      <c r="B30" s="14"/>
      <c r="C30" s="51"/>
      <c r="D30" s="50"/>
      <c r="E30" s="49">
        <f t="shared" si="2"/>
        <v>0</v>
      </c>
      <c r="G30" s="61" t="s">
        <v>33</v>
      </c>
      <c r="H30" s="10">
        <v>0</v>
      </c>
      <c r="I30" s="14">
        <v>0</v>
      </c>
      <c r="J30" s="14">
        <v>73140100</v>
      </c>
      <c r="K30" s="14">
        <f>J30</f>
        <v>73140100</v>
      </c>
    </row>
    <row r="31" spans="1:11">
      <c r="A31" s="62" t="s">
        <v>32</v>
      </c>
      <c r="B31" s="14"/>
      <c r="C31" s="51"/>
      <c r="D31" s="50"/>
      <c r="E31" s="49">
        <f t="shared" si="2"/>
        <v>0</v>
      </c>
      <c r="G31" s="61"/>
      <c r="H31" s="10"/>
      <c r="I31" s="14"/>
      <c r="J31" s="14"/>
      <c r="K31" s="14"/>
    </row>
    <row r="32" spans="1:11">
      <c r="A32" s="60" t="s">
        <v>31</v>
      </c>
      <c r="B32" s="14"/>
      <c r="C32" s="51"/>
      <c r="D32" s="50"/>
      <c r="E32" s="49">
        <f t="shared" si="2"/>
        <v>0</v>
      </c>
      <c r="G32" s="61" t="s">
        <v>30</v>
      </c>
      <c r="H32" s="10"/>
      <c r="I32" s="14"/>
      <c r="J32" s="14"/>
      <c r="K32" s="14"/>
    </row>
    <row r="33" spans="1:11">
      <c r="A33" s="60" t="s">
        <v>29</v>
      </c>
      <c r="B33" s="14"/>
      <c r="C33" s="51"/>
      <c r="D33" s="50">
        <v>32300000</v>
      </c>
      <c r="E33" s="49">
        <f t="shared" si="2"/>
        <v>32300000</v>
      </c>
      <c r="G33" s="61" t="s">
        <v>28</v>
      </c>
      <c r="H33" s="10"/>
      <c r="I33" s="10"/>
      <c r="J33" s="14"/>
      <c r="K33" s="10"/>
    </row>
    <row r="34" spans="1:11">
      <c r="A34" s="60" t="s">
        <v>27</v>
      </c>
      <c r="B34" s="14"/>
      <c r="C34" s="51"/>
      <c r="D34" s="50">
        <v>11000000</v>
      </c>
      <c r="E34" s="49">
        <f t="shared" si="2"/>
        <v>11000000</v>
      </c>
      <c r="G34" s="59"/>
      <c r="H34" s="10"/>
      <c r="I34" s="10"/>
      <c r="J34" s="14"/>
      <c r="K34" s="10"/>
    </row>
    <row r="35" spans="1:11">
      <c r="A35" s="58" t="s">
        <v>26</v>
      </c>
      <c r="B35" s="14"/>
      <c r="C35" s="51"/>
      <c r="D35" s="50">
        <v>8770855</v>
      </c>
      <c r="E35" s="49">
        <f t="shared" si="2"/>
        <v>8770855</v>
      </c>
      <c r="G35" s="57" t="s">
        <v>25</v>
      </c>
      <c r="H35" s="10"/>
      <c r="I35" s="10"/>
      <c r="J35" s="14"/>
      <c r="K35" s="10"/>
    </row>
    <row r="36" spans="1:11">
      <c r="A36" s="56" t="s">
        <v>24</v>
      </c>
      <c r="B36" s="53">
        <f>SUM(B37)</f>
        <v>0</v>
      </c>
      <c r="C36" s="55">
        <f>SUM(C37)</f>
        <v>0</v>
      </c>
      <c r="D36" s="55">
        <f>SUM(D37)</f>
        <v>134618485</v>
      </c>
      <c r="E36" s="55">
        <f>SUM(E37)</f>
        <v>134618485</v>
      </c>
      <c r="G36" s="54" t="s">
        <v>23</v>
      </c>
      <c r="H36" s="53">
        <f>SUM(H37)</f>
        <v>0</v>
      </c>
      <c r="I36" s="53">
        <f>SUM(I37)</f>
        <v>0</v>
      </c>
      <c r="J36" s="53">
        <f>SUM(J37)</f>
        <v>132954684</v>
      </c>
      <c r="K36" s="53">
        <f>SUM(K37)</f>
        <v>132954684</v>
      </c>
    </row>
    <row r="37" spans="1:11" ht="30.75" thickBot="1">
      <c r="A37" s="52" t="s">
        <v>22</v>
      </c>
      <c r="B37" s="9"/>
      <c r="C37" s="51"/>
      <c r="D37" s="50">
        <v>134618485</v>
      </c>
      <c r="E37" s="49">
        <f>SUM(B37:D37)</f>
        <v>134618485</v>
      </c>
      <c r="G37" s="23" t="s">
        <v>21</v>
      </c>
      <c r="H37" s="5"/>
      <c r="I37" s="5"/>
      <c r="J37" s="9">
        <v>132954684</v>
      </c>
      <c r="K37" s="5">
        <f>SUM(H37:J37)</f>
        <v>132954684</v>
      </c>
    </row>
    <row r="38" spans="1:11" ht="15.75" thickBot="1">
      <c r="A38" s="46" t="s">
        <v>20</v>
      </c>
      <c r="B38" s="48">
        <f>B27+B36</f>
        <v>0</v>
      </c>
      <c r="C38" s="47">
        <f>C27+C36</f>
        <v>0</v>
      </c>
      <c r="D38" s="47">
        <f>D27+D36</f>
        <v>186689340</v>
      </c>
      <c r="E38" s="47">
        <f>E27+E36</f>
        <v>186689340</v>
      </c>
      <c r="G38" s="46" t="s">
        <v>19</v>
      </c>
      <c r="H38" s="45">
        <f>H27+H36</f>
        <v>868852</v>
      </c>
      <c r="I38" s="45">
        <f>I27+I36</f>
        <v>0</v>
      </c>
      <c r="J38" s="45">
        <f>J27+J36</f>
        <v>222594784</v>
      </c>
      <c r="K38" s="45">
        <f>K27+K36</f>
        <v>223463636</v>
      </c>
    </row>
    <row r="39" spans="1:11">
      <c r="B39" s="44"/>
      <c r="C39" s="44"/>
      <c r="D39" s="44"/>
      <c r="E39" s="44"/>
    </row>
    <row r="40" spans="1:11">
      <c r="A40" s="43" t="s">
        <v>1</v>
      </c>
      <c r="B40" s="42">
        <f>B25+B38</f>
        <v>79758791</v>
      </c>
      <c r="C40" s="42">
        <f>C25+C38</f>
        <v>56671573</v>
      </c>
      <c r="D40" s="42">
        <f>D25+D38</f>
        <v>475481570</v>
      </c>
      <c r="E40" s="42">
        <f>E38+E25</f>
        <v>611911934</v>
      </c>
      <c r="G40" s="43" t="s">
        <v>0</v>
      </c>
      <c r="H40" s="42">
        <f>H25+H38</f>
        <v>79758791</v>
      </c>
      <c r="I40" s="42">
        <f>I25+I38</f>
        <v>56671573</v>
      </c>
      <c r="J40" s="42">
        <f>J25+J38</f>
        <v>475481570</v>
      </c>
      <c r="K40" s="42">
        <f>K25+K38</f>
        <v>611911934</v>
      </c>
    </row>
    <row r="41" spans="1:11">
      <c r="G41" s="41" t="s">
        <v>18</v>
      </c>
      <c r="J41" s="39">
        <f>E38-K38</f>
        <v>-36774296</v>
      </c>
    </row>
    <row r="42" spans="1:11">
      <c r="G42" s="41" t="s">
        <v>17</v>
      </c>
      <c r="J42" s="39">
        <f>E25-K25</f>
        <v>36774296</v>
      </c>
    </row>
    <row r="43" spans="1:11" ht="15.75" thickBot="1">
      <c r="G43" s="40" t="s">
        <v>16</v>
      </c>
      <c r="J43" s="39">
        <f>SUM(J41:J42)</f>
        <v>0</v>
      </c>
    </row>
    <row r="44" spans="1:11" ht="29.25" thickBot="1">
      <c r="A44" s="38"/>
      <c r="B44" s="34" t="s">
        <v>15</v>
      </c>
      <c r="C44" s="37" t="s">
        <v>14</v>
      </c>
      <c r="D44" s="34" t="s">
        <v>13</v>
      </c>
      <c r="E44" s="36" t="s">
        <v>12</v>
      </c>
      <c r="G44" s="35"/>
      <c r="H44" s="34" t="s">
        <v>15</v>
      </c>
      <c r="I44" s="34" t="s">
        <v>14</v>
      </c>
      <c r="J44" s="33" t="s">
        <v>13</v>
      </c>
      <c r="K44" s="32" t="s">
        <v>12</v>
      </c>
    </row>
    <row r="45" spans="1:11">
      <c r="A45" s="31" t="s">
        <v>11</v>
      </c>
      <c r="B45" s="30">
        <f>B7</f>
        <v>11884100</v>
      </c>
      <c r="C45" s="30">
        <f>C7</f>
        <v>490272</v>
      </c>
      <c r="D45" s="29">
        <f>D7</f>
        <v>256621777</v>
      </c>
      <c r="E45" s="28">
        <f>SUM(B45:D45)</f>
        <v>268996149</v>
      </c>
      <c r="G45" s="31" t="s">
        <v>10</v>
      </c>
      <c r="H45" s="30">
        <f>H7</f>
        <v>78889939</v>
      </c>
      <c r="I45" s="30">
        <f>I7</f>
        <v>56671573</v>
      </c>
      <c r="J45" s="29">
        <f>J7</f>
        <v>123663648</v>
      </c>
      <c r="K45" s="28">
        <f>SUM(H45:J45)</f>
        <v>259225160</v>
      </c>
    </row>
    <row r="46" spans="1:11">
      <c r="A46" s="27" t="s">
        <v>9</v>
      </c>
      <c r="B46" s="26">
        <f>B45-H45</f>
        <v>-67005839</v>
      </c>
      <c r="C46" s="26">
        <f>C45-I45</f>
        <v>-56181301</v>
      </c>
      <c r="D46" s="25">
        <f>D45-J45</f>
        <v>132958129</v>
      </c>
      <c r="E46" s="24">
        <f>E45-K45</f>
        <v>9770989</v>
      </c>
      <c r="G46" s="13"/>
      <c r="H46" s="22"/>
      <c r="I46" s="22"/>
      <c r="J46" s="21"/>
      <c r="K46" s="20"/>
    </row>
    <row r="47" spans="1:11">
      <c r="A47" s="13"/>
      <c r="B47" s="22"/>
      <c r="C47" s="22"/>
      <c r="D47" s="21"/>
      <c r="E47" s="23"/>
      <c r="G47" s="13"/>
      <c r="H47" s="22"/>
      <c r="I47" s="22"/>
      <c r="J47" s="21"/>
      <c r="K47" s="20"/>
    </row>
    <row r="48" spans="1:11">
      <c r="A48" s="18" t="s">
        <v>8</v>
      </c>
      <c r="B48" s="19">
        <f>B27</f>
        <v>0</v>
      </c>
      <c r="C48" s="19">
        <f>C27</f>
        <v>0</v>
      </c>
      <c r="D48" s="16">
        <f>D27</f>
        <v>52070855</v>
      </c>
      <c r="E48" s="15">
        <f>E27</f>
        <v>52070855</v>
      </c>
      <c r="G48" s="18" t="s">
        <v>7</v>
      </c>
      <c r="H48" s="19">
        <f>H27</f>
        <v>868852</v>
      </c>
      <c r="I48" s="19">
        <f>I27</f>
        <v>0</v>
      </c>
      <c r="J48" s="16">
        <f>J27</f>
        <v>89640100</v>
      </c>
      <c r="K48" s="15">
        <f>SUM(H48:J48)</f>
        <v>90508952</v>
      </c>
    </row>
    <row r="49" spans="1:11">
      <c r="A49" s="27" t="s">
        <v>6</v>
      </c>
      <c r="B49" s="26">
        <f>B48-H48</f>
        <v>-868852</v>
      </c>
      <c r="C49" s="26">
        <f>C48-I48</f>
        <v>0</v>
      </c>
      <c r="D49" s="25">
        <f>D48-J48</f>
        <v>-37569245</v>
      </c>
      <c r="E49" s="24">
        <f>E48-K48</f>
        <v>-38438097</v>
      </c>
      <c r="G49" s="13"/>
      <c r="H49" s="22"/>
      <c r="I49" s="22"/>
      <c r="J49" s="21"/>
      <c r="K49" s="20"/>
    </row>
    <row r="50" spans="1:11">
      <c r="A50" s="13"/>
      <c r="B50" s="22"/>
      <c r="C50" s="22"/>
      <c r="D50" s="21"/>
      <c r="E50" s="23"/>
      <c r="G50" s="13"/>
      <c r="H50" s="22"/>
      <c r="I50" s="22"/>
      <c r="J50" s="21"/>
      <c r="K50" s="20"/>
    </row>
    <row r="51" spans="1:11">
      <c r="A51" s="18" t="s">
        <v>5</v>
      </c>
      <c r="B51" s="19">
        <f>B52+B53</f>
        <v>67874691</v>
      </c>
      <c r="C51" s="19">
        <f>C52+C53</f>
        <v>56181301</v>
      </c>
      <c r="D51" s="16">
        <f>D52+D53</f>
        <v>166788938</v>
      </c>
      <c r="E51" s="15">
        <f>E52+E53</f>
        <v>290844930</v>
      </c>
      <c r="G51" s="18" t="s">
        <v>4</v>
      </c>
      <c r="H51" s="17">
        <f>H52+H53</f>
        <v>0</v>
      </c>
      <c r="I51" s="17">
        <f>I52+I53</f>
        <v>0</v>
      </c>
      <c r="J51" s="16">
        <f>J52+J53</f>
        <v>262177822</v>
      </c>
      <c r="K51" s="15">
        <f>K52+K53</f>
        <v>262177822</v>
      </c>
    </row>
    <row r="52" spans="1:11">
      <c r="A52" s="13" t="s">
        <v>3</v>
      </c>
      <c r="B52" s="12">
        <f>B19</f>
        <v>67874691</v>
      </c>
      <c r="C52" s="12">
        <f>C19</f>
        <v>56181301</v>
      </c>
      <c r="D52" s="11">
        <f>D19</f>
        <v>32170453</v>
      </c>
      <c r="E52" s="14">
        <f>SUM(B52:D52)</f>
        <v>156226445</v>
      </c>
      <c r="G52" s="13" t="s">
        <v>3</v>
      </c>
      <c r="H52" s="12">
        <f>H19</f>
        <v>0</v>
      </c>
      <c r="I52" s="12">
        <f>I19</f>
        <v>0</v>
      </c>
      <c r="J52" s="11">
        <f>J19</f>
        <v>129223138</v>
      </c>
      <c r="K52" s="10">
        <f>K19</f>
        <v>129223138</v>
      </c>
    </row>
    <row r="53" spans="1:11" ht="15.75" thickBot="1">
      <c r="A53" s="8" t="s">
        <v>2</v>
      </c>
      <c r="B53" s="7">
        <f>B36</f>
        <v>0</v>
      </c>
      <c r="C53" s="7">
        <f>C36</f>
        <v>0</v>
      </c>
      <c r="D53" s="6">
        <f>D36</f>
        <v>134618485</v>
      </c>
      <c r="E53" s="9">
        <f>E36</f>
        <v>134618485</v>
      </c>
      <c r="G53" s="8" t="s">
        <v>2</v>
      </c>
      <c r="H53" s="7">
        <f>H36</f>
        <v>0</v>
      </c>
      <c r="I53" s="7">
        <f>I36</f>
        <v>0</v>
      </c>
      <c r="J53" s="6">
        <f>J36</f>
        <v>132954684</v>
      </c>
      <c r="K53" s="5">
        <f>K36</f>
        <v>132954684</v>
      </c>
    </row>
    <row r="56" spans="1:11">
      <c r="A56" s="4" t="s">
        <v>1</v>
      </c>
      <c r="B56" s="3"/>
      <c r="C56" s="3"/>
      <c r="D56" s="3"/>
      <c r="E56" s="2">
        <f>E45+E48+E51</f>
        <v>611911934</v>
      </c>
      <c r="G56" s="4" t="s">
        <v>0</v>
      </c>
      <c r="H56" s="3"/>
      <c r="I56" s="3"/>
      <c r="J56" s="3"/>
      <c r="K56" s="2">
        <f>K45+K48+K51</f>
        <v>611911934</v>
      </c>
    </row>
  </sheetData>
  <pageMargins left="0.25" right="0.25" top="0.75" bottom="0.75" header="0.3" footer="0.3"/>
  <pageSetup paperSize="8" scale="65" orientation="portrait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Összevont_3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2018-02-14T15:49:42Z</cp:lastPrinted>
  <dcterms:created xsi:type="dcterms:W3CDTF">2018-02-14T15:39:18Z</dcterms:created>
  <dcterms:modified xsi:type="dcterms:W3CDTF">2018-02-14T15:49:43Z</dcterms:modified>
</cp:coreProperties>
</file>