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activeTab="0"/>
  </bookViews>
  <sheets>
    <sheet name="1.be-ki" sheetId="1" r:id="rId1"/>
    <sheet name="2. kiad." sheetId="2" r:id="rId2"/>
    <sheet name="3. felh." sheetId="3" r:id="rId3"/>
    <sheet name="4. létszám" sheetId="4" r:id="rId4"/>
    <sheet name="5.szoc." sheetId="5" r:id="rId5"/>
  </sheets>
  <definedNames>
    <definedName name="_xlnm.Print_Area" localSheetId="4">'5.szoc.'!$A$1:$P$38</definedName>
  </definedNames>
  <calcPr fullCalcOnLoad="1"/>
</workbook>
</file>

<file path=xl/sharedStrings.xml><?xml version="1.0" encoding="utf-8"?>
<sst xmlns="http://schemas.openxmlformats.org/spreadsheetml/2006/main" count="249" uniqueCount="120">
  <si>
    <t>Bevételek</t>
  </si>
  <si>
    <t>Kiadások</t>
  </si>
  <si>
    <t xml:space="preserve">    Összesen:</t>
  </si>
  <si>
    <t>Megnevezés</t>
  </si>
  <si>
    <t>Beruházás</t>
  </si>
  <si>
    <t>Felújítás</t>
  </si>
  <si>
    <t>Összesen:</t>
  </si>
  <si>
    <t>Működési célú</t>
  </si>
  <si>
    <t>kötelező</t>
  </si>
  <si>
    <t>nem köt.</t>
  </si>
  <si>
    <t>összesen</t>
  </si>
  <si>
    <t>Személyi jutt.</t>
  </si>
  <si>
    <t>Járulékok</t>
  </si>
  <si>
    <t>Dologi kiad.</t>
  </si>
  <si>
    <t>Ellátottak pénzb. jutt.</t>
  </si>
  <si>
    <t>Felhalmozási célú</t>
  </si>
  <si>
    <t>nem köt</t>
  </si>
  <si>
    <t>Mindösszesen: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</si>
  <si>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</si>
  <si>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</si>
  <si>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</si>
  <si>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</si>
  <si>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</si>
  <si>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</si>
  <si>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</si>
  <si>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</si>
  <si>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>EU-s forrásból</t>
  </si>
  <si>
    <t>Egyéb forrásból</t>
  </si>
  <si>
    <t>I. Beruházás</t>
  </si>
  <si>
    <t>II. Felújítások</t>
  </si>
  <si>
    <t>III. Felh-i célú pénzeszköz átadás</t>
  </si>
  <si>
    <t>Szociális jellegű kiadások</t>
  </si>
  <si>
    <t>közvetett</t>
  </si>
  <si>
    <t>közvetlen</t>
  </si>
  <si>
    <t>nem kötelező</t>
  </si>
  <si>
    <t>Speciális támogatások</t>
  </si>
  <si>
    <t>Felhalmozási célú bevételek</t>
  </si>
  <si>
    <t>Felhalmozási célú kiadások</t>
  </si>
  <si>
    <t>eredeti</t>
  </si>
  <si>
    <t>mód.</t>
  </si>
  <si>
    <t>teljesítés</t>
  </si>
  <si>
    <t>eredti</t>
  </si>
  <si>
    <t>eredet</t>
  </si>
  <si>
    <t>államigazg.</t>
  </si>
  <si>
    <t>Támogatások</t>
  </si>
  <si>
    <t>Közfoglalkoztatottak:</t>
  </si>
  <si>
    <t xml:space="preserve">    </t>
  </si>
  <si>
    <t>Létszám összesen:</t>
  </si>
  <si>
    <t>Működési célú átadások</t>
  </si>
  <si>
    <t xml:space="preserve">Önkormányzat </t>
  </si>
  <si>
    <t>Megbízási díj</t>
  </si>
  <si>
    <t>Saját bevételek</t>
  </si>
  <si>
    <t>Felh. Célú pénzeszközátadás</t>
  </si>
  <si>
    <t>Gépbeszerzés</t>
  </si>
  <si>
    <t>Pályázati bevétel</t>
  </si>
  <si>
    <t>Nagy ért. eszközbesz.</t>
  </si>
  <si>
    <t>Immateriális javak vásárlása</t>
  </si>
  <si>
    <t>Egyéb tárgyi eszköz beszerzése,létesítése</t>
  </si>
  <si>
    <t>Beruházás összesen:</t>
  </si>
  <si>
    <t>(adatok Ft-ban)</t>
  </si>
  <si>
    <t>Előző Évi ktg.vetm.</t>
  </si>
  <si>
    <t>Finanszírozási be.</t>
  </si>
  <si>
    <t>Tám. Ért. Bev.</t>
  </si>
  <si>
    <t>Finansz.</t>
  </si>
  <si>
    <t>1fő polgármester</t>
  </si>
  <si>
    <t>(adatok  Ft-ban)</t>
  </si>
  <si>
    <t>Speciális tám.</t>
  </si>
  <si>
    <t>2. Zöldterület kezelés</t>
  </si>
  <si>
    <t xml:space="preserve"> 3. Közfoglalkoztatás</t>
  </si>
  <si>
    <t xml:space="preserve"> 4. Falugondnoki szolgálat</t>
  </si>
  <si>
    <t>5. Utak hidak alagutak</t>
  </si>
  <si>
    <t>6. Gyermekétkeztetés</t>
  </si>
  <si>
    <t xml:space="preserve"> 7. Mesevár Óvoda</t>
  </si>
  <si>
    <t xml:space="preserve"> 8. Védőnő</t>
  </si>
  <si>
    <t xml:space="preserve"> 9. VIT támogatása</t>
  </si>
  <si>
    <t>10.KÖH támogatása</t>
  </si>
  <si>
    <t>11. Települési támogatás, rezsicsökkk.</t>
  </si>
  <si>
    <t>12.. Szünidei étkeztetés</t>
  </si>
  <si>
    <t>14. Köztemető</t>
  </si>
  <si>
    <t>15. Könyvtár</t>
  </si>
  <si>
    <t>eredeti ei.</t>
  </si>
  <si>
    <t>mód. Ei.</t>
  </si>
  <si>
    <t>módosított</t>
  </si>
  <si>
    <t>Helyi adók</t>
  </si>
  <si>
    <t>Felh. És tőkejell. Bev.</t>
  </si>
  <si>
    <t>Tám. Tértékű felh. Bev.</t>
  </si>
  <si>
    <t>Kieg. Támog.</t>
  </si>
  <si>
    <t>1. Rendszeres pénzbeli ellátás</t>
  </si>
  <si>
    <t>2. Eseti pénzbeli ellátás</t>
  </si>
  <si>
    <t>3. Önkormányzati támogatás</t>
  </si>
  <si>
    <t>4. Köztemetés</t>
  </si>
  <si>
    <t>1. Óvoda támogatása</t>
  </si>
  <si>
    <t>2. Védőnői szolgálat</t>
  </si>
  <si>
    <t>3. Gyermekjóléti szolgálat</t>
  </si>
  <si>
    <t>4. Közös Hivatal</t>
  </si>
  <si>
    <t>5. Főzőkonyha támogatása</t>
  </si>
  <si>
    <t>6. VIT támogatása</t>
  </si>
  <si>
    <t>16. Civil sz. tám.</t>
  </si>
  <si>
    <t xml:space="preserve">Felhalmozási bevétel </t>
  </si>
  <si>
    <t>Támogatás értékű felhalm-i bevét.áhán b.</t>
  </si>
  <si>
    <t>Beruházás áfája</t>
  </si>
  <si>
    <t>1. Ingatlan felújítása</t>
  </si>
  <si>
    <t>2. Felújítás áfája</t>
  </si>
  <si>
    <t>3.Tárgyi eszköz felújítása</t>
  </si>
  <si>
    <t>Felújítás összesen</t>
  </si>
  <si>
    <t>Műk. C. á. Pe.</t>
  </si>
  <si>
    <t>Tarrós Község Önkormányzata</t>
  </si>
  <si>
    <t>Tarrós Község Önkormányzat</t>
  </si>
  <si>
    <t>5 fő</t>
  </si>
  <si>
    <t>6 fő</t>
  </si>
  <si>
    <t>"1. melléklet az 1/2018.(II.14.) önkormányzati rendelethez"</t>
  </si>
  <si>
    <t>"2. melléklet az 1/2018.(II.14.) önkormányzati rendelethez"</t>
  </si>
  <si>
    <t>"3. melléklet az 1/2018.(II.14.) önkormányzati renelethez"</t>
  </si>
  <si>
    <t>"5. melléklet az 1/2018.(II.14.) önkormányzati rendelethez"</t>
  </si>
  <si>
    <t>"4. melléklet az 1/2018.(II.14.) önkormányzati rendelethez"</t>
  </si>
  <si>
    <t>1. melléklet a 3/2019. (V.30.) önkormányzati rendelethez</t>
  </si>
  <si>
    <t>2. melléklet az 3/2019.(V.30.) önkormányzati rendelethez</t>
  </si>
  <si>
    <t>3. melléklet a 3/2019. (V.30.)  önkormányzati rendelethez</t>
  </si>
  <si>
    <t>4. melléklet a 3/2019. (V.30.)  önkormányzati rendelethez</t>
  </si>
  <si>
    <t>5. melléklet a 3/2019. (V.30.) 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</si>
</sst>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#,##0\ &quot;Ft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33" borderId="11" xfId="0" applyNumberFormat="1" applyFont="1" applyFill="1" applyBorder="1" applyAlignment="1">
      <alignment wrapText="1"/>
    </xf>
    <xf numFmtId="164" fontId="7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0" fontId="5" fillId="0" borderId="0" xfId="0" applyNumberFormat="1" applyFont="1" applyAlignment="1">
      <alignment wrapText="1"/>
    </xf>
    <xf numFmtId="0" fontId="8" fillId="33" borderId="11" xfId="0" applyNumberFormat="1" applyFont="1" applyFill="1" applyBorder="1" applyAlignment="1">
      <alignment wrapText="1"/>
    </xf>
    <xf numFmtId="164" fontId="8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0" xfId="0" applyFont="1" applyFill="1" applyAlignment="1">
      <alignment wrapText="1"/>
    </xf>
    <xf numFmtId="164" fontId="7" fillId="33" borderId="0" xfId="0" applyNumberFormat="1" applyFont="1" applyFill="1" applyAlignment="1">
      <alignment/>
    </xf>
    <xf numFmtId="164" fontId="8" fillId="0" borderId="11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7" fillId="33" borderId="12" xfId="0" applyNumberFormat="1" applyFont="1" applyFill="1" applyBorder="1" applyAlignment="1">
      <alignment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vertical="center" wrapText="1"/>
    </xf>
    <xf numFmtId="164" fontId="12" fillId="34" borderId="13" xfId="0" applyNumberFormat="1" applyFont="1" applyFill="1" applyBorder="1" applyAlignment="1">
      <alignment horizontal="right" wrapText="1"/>
    </xf>
    <xf numFmtId="164" fontId="9" fillId="0" borderId="11" xfId="0" applyNumberFormat="1" applyFont="1" applyBorder="1" applyAlignment="1">
      <alignment horizontal="center" vertical="center" wrapText="1"/>
    </xf>
    <xf numFmtId="164" fontId="12" fillId="34" borderId="11" xfId="0" applyNumberFormat="1" applyFont="1" applyFill="1" applyBorder="1" applyAlignment="1">
      <alignment horizontal="right" wrapText="1"/>
    </xf>
    <xf numFmtId="164" fontId="9" fillId="0" borderId="14" xfId="0" applyNumberFormat="1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 wrapText="1"/>
    </xf>
    <xf numFmtId="164" fontId="12" fillId="0" borderId="0" xfId="0" applyNumberFormat="1" applyFont="1" applyAlignment="1">
      <alignment horizontal="right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6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/>
    </xf>
    <xf numFmtId="164" fontId="9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10" fillId="0" borderId="11" xfId="0" applyFont="1" applyBorder="1" applyAlignment="1">
      <alignment horizontal="left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9" fillId="0" borderId="11" xfId="0" applyNumberFormat="1" applyFont="1" applyBorder="1" applyAlignment="1">
      <alignment horizontal="right"/>
    </xf>
    <xf numFmtId="0" fontId="9" fillId="0" borderId="16" xfId="0" applyFont="1" applyBorder="1" applyAlignment="1">
      <alignment horizontal="left"/>
    </xf>
    <xf numFmtId="164" fontId="10" fillId="0" borderId="14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16" xfId="0" applyNumberFormat="1" applyFont="1" applyBorder="1" applyAlignment="1">
      <alignment horizontal="right" vertical="center" wrapText="1"/>
    </xf>
    <xf numFmtId="164" fontId="9" fillId="0" borderId="16" xfId="0" applyNumberFormat="1" applyFont="1" applyBorder="1" applyAlignment="1">
      <alignment horizontal="right"/>
    </xf>
    <xf numFmtId="0" fontId="10" fillId="0" borderId="11" xfId="0" applyFont="1" applyFill="1" applyBorder="1" applyAlignment="1">
      <alignment/>
    </xf>
    <xf numFmtId="164" fontId="9" fillId="0" borderId="12" xfId="0" applyNumberFormat="1" applyFont="1" applyBorder="1" applyAlignment="1">
      <alignment horizontal="right" vertical="center"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5" xfId="0" applyFont="1" applyBorder="1" applyAlignment="1">
      <alignment/>
    </xf>
    <xf numFmtId="164" fontId="9" fillId="0" borderId="11" xfId="0" applyNumberFormat="1" applyFont="1" applyBorder="1" applyAlignment="1">
      <alignment/>
    </xf>
    <xf numFmtId="0" fontId="10" fillId="0" borderId="14" xfId="0" applyFont="1" applyBorder="1" applyAlignment="1">
      <alignment/>
    </xf>
    <xf numFmtId="164" fontId="9" fillId="0" borderId="0" xfId="0" applyNumberFormat="1" applyFont="1" applyAlignment="1">
      <alignment/>
    </xf>
    <xf numFmtId="0" fontId="10" fillId="0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64" fontId="10" fillId="0" borderId="11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3" borderId="12" xfId="0" applyNumberFormat="1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33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9" fillId="0" borderId="14" xfId="0" applyFont="1" applyBorder="1" applyAlignment="1">
      <alignment/>
    </xf>
    <xf numFmtId="164" fontId="10" fillId="0" borderId="11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29"/>
  <sheetViews>
    <sheetView tabSelected="1" view="pageBreakPreview" zoomScale="60" zoomScalePageLayoutView="0" workbookViewId="0" topLeftCell="A1">
      <selection activeCell="A24" sqref="A24"/>
    </sheetView>
  </sheetViews>
  <sheetFormatPr defaultColWidth="9.140625" defaultRowHeight="12.75"/>
  <cols>
    <col min="1" max="1" width="17.57421875" style="26" customWidth="1"/>
    <col min="2" max="2" width="23.28125" style="27" bestFit="1" customWidth="1"/>
    <col min="3" max="3" width="23.57421875" style="27" customWidth="1"/>
    <col min="4" max="4" width="18.57421875" style="27" customWidth="1"/>
    <col min="5" max="5" width="21.57421875" style="27" bestFit="1" customWidth="1"/>
    <col min="6" max="6" width="23.7109375" style="27" customWidth="1"/>
    <col min="7" max="7" width="23.28125" style="27" bestFit="1" customWidth="1"/>
    <col min="8" max="8" width="18.57421875" style="26" customWidth="1"/>
    <col min="9" max="9" width="23.28125" style="27" bestFit="1" customWidth="1"/>
    <col min="10" max="10" width="23.7109375" style="27" customWidth="1"/>
    <col min="11" max="11" width="18.8515625" style="27" bestFit="1" customWidth="1"/>
    <col min="12" max="12" width="21.57421875" style="27" bestFit="1" customWidth="1"/>
    <col min="13" max="13" width="23.421875" style="27" customWidth="1"/>
    <col min="14" max="14" width="23.140625" style="27" customWidth="1"/>
    <col min="15" max="15" width="23.140625" style="0" customWidth="1"/>
  </cols>
  <sheetData>
    <row r="1" spans="1:14" ht="21" customHeight="1">
      <c r="A1" s="110" t="s">
        <v>115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28" customFormat="1" ht="21" customHeight="1">
      <c r="A2" s="112" t="s">
        <v>110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0.25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40.5" customHeight="1">
      <c r="A4" s="109" t="s">
        <v>106</v>
      </c>
      <c r="B4" s="109"/>
      <c r="C4" s="109"/>
      <c r="D4" s="4"/>
      <c r="E4" s="4"/>
      <c r="F4" s="4"/>
      <c r="G4" s="4"/>
      <c r="H4" s="28"/>
      <c r="I4" s="4"/>
      <c r="J4" s="4"/>
      <c r="K4" s="4"/>
      <c r="L4" s="4"/>
      <c r="M4" s="4"/>
      <c r="N4" s="4"/>
    </row>
    <row r="5" spans="1:14" ht="22.5">
      <c r="A5" s="113" t="s">
        <v>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3.25">
      <c r="A6" s="113" t="s">
        <v>0</v>
      </c>
      <c r="B6" s="114"/>
      <c r="C6" s="114"/>
      <c r="D6" s="114"/>
      <c r="E6" s="114"/>
      <c r="F6" s="114"/>
      <c r="G6" s="119"/>
      <c r="H6" s="113" t="s">
        <v>1</v>
      </c>
      <c r="I6" s="114"/>
      <c r="J6" s="114"/>
      <c r="K6" s="114"/>
      <c r="L6" s="114"/>
      <c r="M6" s="114"/>
      <c r="N6" s="119"/>
    </row>
    <row r="7" spans="1:14" ht="22.5">
      <c r="A7" s="5"/>
      <c r="B7" s="113" t="s">
        <v>8</v>
      </c>
      <c r="C7" s="115"/>
      <c r="D7" s="113" t="s">
        <v>9</v>
      </c>
      <c r="E7" s="115"/>
      <c r="F7" s="6" t="s">
        <v>80</v>
      </c>
      <c r="G7" s="6" t="s">
        <v>81</v>
      </c>
      <c r="H7" s="7"/>
      <c r="I7" s="113" t="s">
        <v>8</v>
      </c>
      <c r="J7" s="115"/>
      <c r="K7" s="113" t="s">
        <v>9</v>
      </c>
      <c r="L7" s="115"/>
      <c r="M7" s="6" t="s">
        <v>10</v>
      </c>
      <c r="N7" s="6" t="s">
        <v>10</v>
      </c>
    </row>
    <row r="8" spans="1:14" ht="23.25">
      <c r="A8" s="7"/>
      <c r="B8" s="8" t="s">
        <v>38</v>
      </c>
      <c r="C8" s="8" t="s">
        <v>39</v>
      </c>
      <c r="D8" s="8" t="s">
        <v>38</v>
      </c>
      <c r="E8" s="8" t="s">
        <v>39</v>
      </c>
      <c r="F8" s="6"/>
      <c r="G8" s="6"/>
      <c r="H8" s="7"/>
      <c r="I8" s="8" t="s">
        <v>38</v>
      </c>
      <c r="J8" s="8" t="s">
        <v>39</v>
      </c>
      <c r="K8" s="8" t="s">
        <v>38</v>
      </c>
      <c r="L8" s="8" t="s">
        <v>39</v>
      </c>
      <c r="M8" s="6" t="s">
        <v>38</v>
      </c>
      <c r="N8" s="9" t="s">
        <v>82</v>
      </c>
    </row>
    <row r="9" spans="1:14" ht="46.5">
      <c r="A9" s="10" t="s">
        <v>44</v>
      </c>
      <c r="B9" s="11">
        <v>14299849</v>
      </c>
      <c r="C9" s="11">
        <v>16144389</v>
      </c>
      <c r="D9" s="11"/>
      <c r="E9" s="11"/>
      <c r="F9" s="11">
        <f aca="true" t="shared" si="0" ref="F9:G16">B9+D9</f>
        <v>14299849</v>
      </c>
      <c r="G9" s="11">
        <f t="shared" si="0"/>
        <v>16144389</v>
      </c>
      <c r="H9" s="10" t="s">
        <v>11</v>
      </c>
      <c r="I9" s="11">
        <v>6128284</v>
      </c>
      <c r="J9" s="13">
        <v>6353940</v>
      </c>
      <c r="K9" s="11"/>
      <c r="L9" s="11">
        <v>4783300</v>
      </c>
      <c r="M9" s="11">
        <f>I9+K9</f>
        <v>6128284</v>
      </c>
      <c r="N9" s="11">
        <f>J9+L9</f>
        <v>11137240</v>
      </c>
    </row>
    <row r="10" spans="1:14" ht="46.5">
      <c r="A10" s="10" t="s">
        <v>62</v>
      </c>
      <c r="B10" s="11"/>
      <c r="C10" s="11"/>
      <c r="D10" s="11">
        <v>0</v>
      </c>
      <c r="E10" s="11">
        <v>2769717</v>
      </c>
      <c r="F10" s="11">
        <f t="shared" si="0"/>
        <v>0</v>
      </c>
      <c r="G10" s="11">
        <f t="shared" si="0"/>
        <v>2769717</v>
      </c>
      <c r="H10" s="29" t="s">
        <v>12</v>
      </c>
      <c r="I10" s="11">
        <v>1144613</v>
      </c>
      <c r="J10" s="11">
        <v>979990</v>
      </c>
      <c r="K10" s="11"/>
      <c r="L10" s="11">
        <v>2975387</v>
      </c>
      <c r="M10" s="11">
        <f aca="true" t="shared" si="1" ref="M10:M16">I10+K10</f>
        <v>1144613</v>
      </c>
      <c r="N10" s="11">
        <f aca="true" t="shared" si="2" ref="N10:N16">J10+L10</f>
        <v>3955377</v>
      </c>
    </row>
    <row r="11" spans="1:14" ht="46.5">
      <c r="A11" s="10" t="s">
        <v>51</v>
      </c>
      <c r="B11" s="11"/>
      <c r="C11" s="11"/>
      <c r="D11" s="11">
        <v>0</v>
      </c>
      <c r="E11" s="11">
        <v>614005</v>
      </c>
      <c r="F11" s="11">
        <f t="shared" si="0"/>
        <v>0</v>
      </c>
      <c r="G11" s="11">
        <f t="shared" si="0"/>
        <v>614005</v>
      </c>
      <c r="H11" s="10" t="s">
        <v>13</v>
      </c>
      <c r="I11" s="11">
        <v>3167729</v>
      </c>
      <c r="J11" s="11">
        <v>2739966</v>
      </c>
      <c r="K11" s="11"/>
      <c r="L11" s="11">
        <v>449976</v>
      </c>
      <c r="M11" s="11">
        <f t="shared" si="1"/>
        <v>3167729</v>
      </c>
      <c r="N11" s="11">
        <f t="shared" si="2"/>
        <v>3189942</v>
      </c>
    </row>
    <row r="12" spans="1:14" ht="46.5">
      <c r="A12" s="14" t="s">
        <v>60</v>
      </c>
      <c r="B12" s="11"/>
      <c r="C12" s="11">
        <v>7814089</v>
      </c>
      <c r="D12" s="11"/>
      <c r="E12" s="11"/>
      <c r="F12" s="11">
        <f t="shared" si="0"/>
        <v>0</v>
      </c>
      <c r="G12" s="11">
        <f t="shared" si="0"/>
        <v>7814089</v>
      </c>
      <c r="H12" s="10" t="s">
        <v>14</v>
      </c>
      <c r="I12" s="11">
        <v>1900000</v>
      </c>
      <c r="J12" s="11">
        <v>3521644</v>
      </c>
      <c r="K12" s="11"/>
      <c r="L12" s="11">
        <v>17000</v>
      </c>
      <c r="M12" s="11">
        <f t="shared" si="1"/>
        <v>1900000</v>
      </c>
      <c r="N12" s="11">
        <f t="shared" si="2"/>
        <v>3538644</v>
      </c>
    </row>
    <row r="13" spans="1:14" ht="69.75">
      <c r="A13" s="10" t="s">
        <v>105</v>
      </c>
      <c r="B13" s="11"/>
      <c r="C13" s="11"/>
      <c r="D13" s="11"/>
      <c r="E13" s="11">
        <v>15000</v>
      </c>
      <c r="F13" s="11">
        <f t="shared" si="0"/>
        <v>0</v>
      </c>
      <c r="G13" s="11">
        <f t="shared" si="0"/>
        <v>15000</v>
      </c>
      <c r="H13" s="10" t="s">
        <v>48</v>
      </c>
      <c r="I13" s="11">
        <v>100513</v>
      </c>
      <c r="J13" s="11">
        <v>1332853</v>
      </c>
      <c r="K13" s="11">
        <v>259444</v>
      </c>
      <c r="L13" s="11">
        <v>319444</v>
      </c>
      <c r="M13" s="11">
        <f t="shared" si="1"/>
        <v>359957</v>
      </c>
      <c r="N13" s="11">
        <f t="shared" si="2"/>
        <v>1652297</v>
      </c>
    </row>
    <row r="14" spans="1:14" ht="46.5">
      <c r="A14" s="10" t="s">
        <v>61</v>
      </c>
      <c r="B14" s="11"/>
      <c r="C14" s="11">
        <v>632516</v>
      </c>
      <c r="D14" s="11"/>
      <c r="E14" s="11"/>
      <c r="F14" s="11">
        <f t="shared" si="0"/>
        <v>0</v>
      </c>
      <c r="G14" s="11">
        <f t="shared" si="0"/>
        <v>632516</v>
      </c>
      <c r="H14" s="10" t="s">
        <v>63</v>
      </c>
      <c r="I14" s="11">
        <v>0</v>
      </c>
      <c r="J14" s="11">
        <v>571994</v>
      </c>
      <c r="K14" s="11"/>
      <c r="L14" s="11"/>
      <c r="M14" s="11">
        <f t="shared" si="1"/>
        <v>0</v>
      </c>
      <c r="N14" s="11">
        <f t="shared" si="2"/>
        <v>571994</v>
      </c>
    </row>
    <row r="15" spans="1:14" ht="46.5">
      <c r="A15" s="10" t="s">
        <v>83</v>
      </c>
      <c r="B15" s="11"/>
      <c r="C15" s="11"/>
      <c r="D15" s="11">
        <v>470000</v>
      </c>
      <c r="E15" s="11">
        <v>510529</v>
      </c>
      <c r="F15" s="11">
        <f t="shared" si="0"/>
        <v>470000</v>
      </c>
      <c r="G15" s="11">
        <f t="shared" si="0"/>
        <v>510529</v>
      </c>
      <c r="H15" s="10"/>
      <c r="I15" s="11"/>
      <c r="J15" s="11"/>
      <c r="K15" s="11"/>
      <c r="L15" s="11"/>
      <c r="M15" s="11">
        <f t="shared" si="1"/>
        <v>0</v>
      </c>
      <c r="N15" s="11">
        <f t="shared" si="2"/>
        <v>0</v>
      </c>
    </row>
    <row r="16" spans="1:14" ht="23.25">
      <c r="A16" s="15" t="s">
        <v>6</v>
      </c>
      <c r="B16" s="16">
        <f>SUM(B9:B15)</f>
        <v>14299849</v>
      </c>
      <c r="C16" s="16">
        <f>SUM(C9:C15)</f>
        <v>24590994</v>
      </c>
      <c r="D16" s="16">
        <f>SUM(D9:D15)</f>
        <v>470000</v>
      </c>
      <c r="E16" s="16">
        <f>SUM(E9:E15)</f>
        <v>3909251</v>
      </c>
      <c r="F16" s="11">
        <f t="shared" si="0"/>
        <v>14769849</v>
      </c>
      <c r="G16" s="11">
        <f t="shared" si="0"/>
        <v>28500245</v>
      </c>
      <c r="H16" s="15"/>
      <c r="I16" s="16">
        <f>I9+I10+I11+I12+I13</f>
        <v>12441139</v>
      </c>
      <c r="J16" s="16">
        <f>J9+J10+J11+J12+J13+J14</f>
        <v>15500387</v>
      </c>
      <c r="K16" s="16">
        <f>K9+K10+K11+K12+K13+K14</f>
        <v>259444</v>
      </c>
      <c r="L16" s="16">
        <f>L9+L10+L11+L12+L13+L14</f>
        <v>8545107</v>
      </c>
      <c r="M16" s="11">
        <f t="shared" si="1"/>
        <v>12700583</v>
      </c>
      <c r="N16" s="11">
        <f t="shared" si="2"/>
        <v>24045494</v>
      </c>
    </row>
    <row r="17" spans="1:14" ht="23.25">
      <c r="A17" s="18"/>
      <c r="B17" s="19"/>
      <c r="C17" s="19"/>
      <c r="D17" s="19"/>
      <c r="E17" s="19"/>
      <c r="F17" s="19"/>
      <c r="G17" s="19"/>
      <c r="H17" s="18"/>
      <c r="I17" s="19"/>
      <c r="J17" s="19"/>
      <c r="K17" s="19"/>
      <c r="L17" s="19"/>
      <c r="M17" s="19"/>
      <c r="N17" s="20"/>
    </row>
    <row r="18" spans="1:14" ht="23.25">
      <c r="A18" s="116" t="s">
        <v>15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8"/>
    </row>
    <row r="19" spans="1:14" ht="23.25">
      <c r="A19" s="116" t="s">
        <v>0</v>
      </c>
      <c r="B19" s="117"/>
      <c r="C19" s="117"/>
      <c r="D19" s="117"/>
      <c r="E19" s="117"/>
      <c r="F19" s="117"/>
      <c r="G19" s="118"/>
      <c r="H19" s="116" t="s">
        <v>1</v>
      </c>
      <c r="I19" s="117"/>
      <c r="J19" s="117"/>
      <c r="K19" s="117"/>
      <c r="L19" s="117"/>
      <c r="M19" s="117"/>
      <c r="N19" s="118"/>
    </row>
    <row r="20" spans="1:14" ht="22.5">
      <c r="A20" s="15"/>
      <c r="B20" s="116" t="s">
        <v>8</v>
      </c>
      <c r="C20" s="120"/>
      <c r="D20" s="116" t="s">
        <v>16</v>
      </c>
      <c r="E20" s="120"/>
      <c r="F20" s="17" t="s">
        <v>10</v>
      </c>
      <c r="G20" s="17" t="s">
        <v>40</v>
      </c>
      <c r="H20" s="15"/>
      <c r="I20" s="116" t="s">
        <v>8</v>
      </c>
      <c r="J20" s="120"/>
      <c r="K20" s="116" t="s">
        <v>9</v>
      </c>
      <c r="L20" s="120"/>
      <c r="M20" s="17" t="s">
        <v>10</v>
      </c>
      <c r="N20" s="17" t="s">
        <v>40</v>
      </c>
    </row>
    <row r="21" spans="1:14" ht="23.25">
      <c r="A21" s="15"/>
      <c r="B21" s="17" t="s">
        <v>38</v>
      </c>
      <c r="C21" s="17" t="s">
        <v>39</v>
      </c>
      <c r="D21" s="17" t="s">
        <v>38</v>
      </c>
      <c r="E21" s="17" t="s">
        <v>39</v>
      </c>
      <c r="F21" s="17"/>
      <c r="G21" s="17"/>
      <c r="H21" s="15"/>
      <c r="I21" s="17" t="s">
        <v>38</v>
      </c>
      <c r="J21" s="17" t="s">
        <v>39</v>
      </c>
      <c r="K21" s="17" t="s">
        <v>38</v>
      </c>
      <c r="L21" s="17" t="s">
        <v>39</v>
      </c>
      <c r="M21" s="17"/>
      <c r="N21" s="12"/>
    </row>
    <row r="22" spans="1:14" ht="23.25">
      <c r="A22" s="10"/>
      <c r="B22" s="11"/>
      <c r="C22" s="11"/>
      <c r="D22" s="11"/>
      <c r="E22" s="11"/>
      <c r="F22" s="11"/>
      <c r="G22" s="11"/>
      <c r="H22" s="10" t="s">
        <v>4</v>
      </c>
      <c r="I22" s="11">
        <v>435000</v>
      </c>
      <c r="J22" s="11">
        <v>0</v>
      </c>
      <c r="K22" s="11"/>
      <c r="L22" s="11">
        <v>99140</v>
      </c>
      <c r="M22" s="11">
        <f aca="true" t="shared" si="3" ref="M22:N26">I22+K22</f>
        <v>435000</v>
      </c>
      <c r="N22" s="11">
        <f t="shared" si="3"/>
        <v>99140</v>
      </c>
    </row>
    <row r="23" spans="1:14" ht="69.75">
      <c r="A23" s="10" t="s">
        <v>84</v>
      </c>
      <c r="B23" s="11"/>
      <c r="C23" s="11"/>
      <c r="D23" s="11"/>
      <c r="E23" s="11"/>
      <c r="F23" s="11">
        <f aca="true" t="shared" si="4" ref="F23:G25">B23+D23</f>
        <v>0</v>
      </c>
      <c r="G23" s="11">
        <f t="shared" si="4"/>
        <v>0</v>
      </c>
      <c r="H23" s="10" t="s">
        <v>5</v>
      </c>
      <c r="I23" s="11">
        <v>1634266</v>
      </c>
      <c r="J23" s="11">
        <v>4637353</v>
      </c>
      <c r="K23" s="11"/>
      <c r="L23" s="11"/>
      <c r="M23" s="11">
        <f t="shared" si="3"/>
        <v>1634266</v>
      </c>
      <c r="N23" s="11">
        <f t="shared" si="3"/>
        <v>4637353</v>
      </c>
    </row>
    <row r="24" spans="1:14" ht="69.75">
      <c r="A24" s="10" t="s">
        <v>85</v>
      </c>
      <c r="B24" s="11"/>
      <c r="C24" s="11"/>
      <c r="D24" s="11"/>
      <c r="E24" s="11">
        <v>281742</v>
      </c>
      <c r="F24" s="11">
        <f t="shared" si="4"/>
        <v>0</v>
      </c>
      <c r="G24" s="11">
        <f t="shared" si="4"/>
        <v>281742</v>
      </c>
      <c r="H24" s="10" t="s">
        <v>53</v>
      </c>
      <c r="I24" s="11"/>
      <c r="J24" s="11"/>
      <c r="K24" s="11"/>
      <c r="L24" s="11"/>
      <c r="M24" s="11">
        <f t="shared" si="3"/>
        <v>0</v>
      </c>
      <c r="N24" s="11">
        <f t="shared" si="3"/>
        <v>0</v>
      </c>
    </row>
    <row r="25" spans="1:14" ht="46.5">
      <c r="A25" s="10" t="s">
        <v>86</v>
      </c>
      <c r="B25" s="11"/>
      <c r="C25" s="11"/>
      <c r="D25" s="11"/>
      <c r="E25" s="11"/>
      <c r="F25" s="11">
        <f t="shared" si="4"/>
        <v>0</v>
      </c>
      <c r="G25" s="11">
        <f t="shared" si="4"/>
        <v>0</v>
      </c>
      <c r="H25" s="10" t="s">
        <v>55</v>
      </c>
      <c r="I25" s="11"/>
      <c r="J25" s="11"/>
      <c r="K25" s="11"/>
      <c r="L25" s="11"/>
      <c r="M25" s="11">
        <f t="shared" si="3"/>
        <v>0</v>
      </c>
      <c r="N25" s="11">
        <f t="shared" si="3"/>
        <v>0</v>
      </c>
    </row>
    <row r="26" spans="1:14" ht="23.25">
      <c r="A26" s="15" t="s">
        <v>6</v>
      </c>
      <c r="B26" s="16">
        <f aca="true" t="shared" si="5" ref="B26:G26">SUM(B22:B25)</f>
        <v>0</v>
      </c>
      <c r="C26" s="16">
        <f t="shared" si="5"/>
        <v>0</v>
      </c>
      <c r="D26" s="16">
        <f t="shared" si="5"/>
        <v>0</v>
      </c>
      <c r="E26" s="16">
        <f t="shared" si="5"/>
        <v>281742</v>
      </c>
      <c r="F26" s="16">
        <f t="shared" si="5"/>
        <v>0</v>
      </c>
      <c r="G26" s="16">
        <f t="shared" si="5"/>
        <v>281742</v>
      </c>
      <c r="H26" s="15"/>
      <c r="I26" s="16">
        <f>I22+I23+I24+I25</f>
        <v>2069266</v>
      </c>
      <c r="J26" s="16">
        <f>J22+J23+J24+J25</f>
        <v>4637353</v>
      </c>
      <c r="K26" s="16">
        <f>K22+K23+K24+K25</f>
        <v>0</v>
      </c>
      <c r="L26" s="16">
        <f>L22+L23+L24+L25</f>
        <v>99140</v>
      </c>
      <c r="M26" s="11">
        <f t="shared" si="3"/>
        <v>2069266</v>
      </c>
      <c r="N26" s="11">
        <f t="shared" si="3"/>
        <v>4736493</v>
      </c>
    </row>
    <row r="27" spans="1:14" ht="23.25">
      <c r="A27" s="21"/>
      <c r="B27" s="22"/>
      <c r="C27" s="22"/>
      <c r="D27" s="22"/>
      <c r="E27" s="22"/>
      <c r="F27" s="22"/>
      <c r="G27" s="22"/>
      <c r="H27" s="21"/>
      <c r="I27" s="22"/>
      <c r="J27" s="22"/>
      <c r="K27" s="22"/>
      <c r="L27" s="22"/>
      <c r="M27" s="22"/>
      <c r="N27" s="22"/>
    </row>
    <row r="28" spans="1:14" ht="45">
      <c r="A28" s="7" t="s">
        <v>17</v>
      </c>
      <c r="B28" s="23">
        <f>SUM(B16)</f>
        <v>14299849</v>
      </c>
      <c r="C28" s="23">
        <f>SUM(C16)</f>
        <v>24590994</v>
      </c>
      <c r="D28" s="23">
        <f>SUM(D16)</f>
        <v>470000</v>
      </c>
      <c r="E28" s="23">
        <f>E16+E26</f>
        <v>4190993</v>
      </c>
      <c r="F28" s="23">
        <f>F16+F26</f>
        <v>14769849</v>
      </c>
      <c r="G28" s="23">
        <f>G16+G26</f>
        <v>28781987</v>
      </c>
      <c r="H28" s="7">
        <f aca="true" t="shared" si="6" ref="H28:N28">H16+H26</f>
        <v>0</v>
      </c>
      <c r="I28" s="23">
        <f t="shared" si="6"/>
        <v>14510405</v>
      </c>
      <c r="J28" s="23">
        <f t="shared" si="6"/>
        <v>20137740</v>
      </c>
      <c r="K28" s="23">
        <f t="shared" si="6"/>
        <v>259444</v>
      </c>
      <c r="L28" s="23">
        <f t="shared" si="6"/>
        <v>8644247</v>
      </c>
      <c r="M28" s="23">
        <f t="shared" si="6"/>
        <v>14769849</v>
      </c>
      <c r="N28" s="23">
        <f t="shared" si="6"/>
        <v>28781987</v>
      </c>
    </row>
    <row r="29" spans="1:14" ht="23.25">
      <c r="A29" s="24"/>
      <c r="B29" s="25"/>
      <c r="C29" s="25"/>
      <c r="D29" s="25"/>
      <c r="E29" s="25"/>
      <c r="F29" s="25"/>
      <c r="G29" s="25"/>
      <c r="H29" s="24"/>
      <c r="I29" s="25"/>
      <c r="J29" s="25"/>
      <c r="K29" s="25"/>
      <c r="L29" s="25"/>
      <c r="M29" s="25"/>
      <c r="N29" s="25"/>
    </row>
  </sheetData>
  <sheetProtection/>
  <mergeCells count="18">
    <mergeCell ref="A18:N18"/>
    <mergeCell ref="A6:G6"/>
    <mergeCell ref="A19:G19"/>
    <mergeCell ref="B20:C20"/>
    <mergeCell ref="D20:E20"/>
    <mergeCell ref="I20:J20"/>
    <mergeCell ref="K20:L20"/>
    <mergeCell ref="B7:C7"/>
    <mergeCell ref="D7:E7"/>
    <mergeCell ref="H19:N19"/>
    <mergeCell ref="A4:C4"/>
    <mergeCell ref="A1:N1"/>
    <mergeCell ref="A3:N3"/>
    <mergeCell ref="A2:N2"/>
    <mergeCell ref="A5:N5"/>
    <mergeCell ref="I7:J7"/>
    <mergeCell ref="K7:L7"/>
    <mergeCell ref="H6:N6"/>
  </mergeCells>
  <printOptions/>
  <pageMargins left="0" right="0" top="0.984251968503937" bottom="0.984251968503937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M33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20.421875" style="26" customWidth="1"/>
    <col min="2" max="2" width="13.7109375" style="27" bestFit="1" customWidth="1"/>
    <col min="3" max="4" width="12.57421875" style="27" bestFit="1" customWidth="1"/>
    <col min="5" max="5" width="11.140625" style="27" bestFit="1" customWidth="1"/>
    <col min="6" max="7" width="12.57421875" style="27" bestFit="1" customWidth="1"/>
    <col min="8" max="8" width="11.57421875" style="27" bestFit="1" customWidth="1"/>
    <col min="9" max="9" width="12.57421875" style="27" bestFit="1" customWidth="1"/>
    <col min="10" max="10" width="10.140625" style="27" bestFit="1" customWidth="1"/>
    <col min="11" max="11" width="13.7109375" style="27" customWidth="1"/>
    <col min="12" max="12" width="11.140625" style="27" bestFit="1" customWidth="1"/>
    <col min="13" max="13" width="6.57421875" style="27" customWidth="1"/>
  </cols>
  <sheetData>
    <row r="1" spans="1:13" ht="12.75">
      <c r="A1" s="121" t="s">
        <v>116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6" t="s">
        <v>111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>
      <c r="A3" s="121" t="s">
        <v>65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2" ht="26.25" customHeight="1">
      <c r="A4" s="127" t="s">
        <v>107</v>
      </c>
      <c r="B4" s="127"/>
    </row>
    <row r="5" spans="1:13" ht="12.75">
      <c r="A5" s="55" t="s">
        <v>3</v>
      </c>
      <c r="B5" s="30" t="s">
        <v>18</v>
      </c>
      <c r="C5" s="31" t="s">
        <v>8</v>
      </c>
      <c r="D5" s="31" t="s">
        <v>9</v>
      </c>
      <c r="E5" s="31" t="s">
        <v>8</v>
      </c>
      <c r="F5" s="31" t="s">
        <v>9</v>
      </c>
      <c r="G5" s="31" t="s">
        <v>8</v>
      </c>
      <c r="H5" s="31" t="s">
        <v>9</v>
      </c>
      <c r="I5" s="31" t="s">
        <v>8</v>
      </c>
      <c r="J5" s="31" t="s">
        <v>9</v>
      </c>
      <c r="K5" s="31" t="s">
        <v>8</v>
      </c>
      <c r="L5" s="31" t="s">
        <v>9</v>
      </c>
      <c r="M5" s="31"/>
    </row>
    <row r="6" spans="1:13" ht="38.25">
      <c r="A6" s="56"/>
      <c r="B6" s="32"/>
      <c r="C6" s="122" t="s">
        <v>19</v>
      </c>
      <c r="D6" s="123"/>
      <c r="E6" s="122" t="s">
        <v>20</v>
      </c>
      <c r="F6" s="123"/>
      <c r="G6" s="122" t="s">
        <v>21</v>
      </c>
      <c r="H6" s="123"/>
      <c r="I6" s="124" t="s">
        <v>14</v>
      </c>
      <c r="J6" s="123"/>
      <c r="K6" s="122" t="s">
        <v>66</v>
      </c>
      <c r="L6" s="125"/>
      <c r="M6" s="33" t="s">
        <v>22</v>
      </c>
    </row>
    <row r="7" spans="1:13" ht="12.75">
      <c r="A7" s="57" t="s">
        <v>23</v>
      </c>
      <c r="B7" s="35">
        <f>SUM(C7:K7)</f>
        <v>9780473</v>
      </c>
      <c r="C7" s="36">
        <v>5853940</v>
      </c>
      <c r="D7" s="36"/>
      <c r="E7" s="36">
        <v>886390</v>
      </c>
      <c r="F7" s="36"/>
      <c r="G7" s="36">
        <v>1118296</v>
      </c>
      <c r="H7" s="36"/>
      <c r="I7" s="36"/>
      <c r="J7" s="36">
        <v>17000</v>
      </c>
      <c r="K7" s="36">
        <v>1904847</v>
      </c>
      <c r="L7" s="36">
        <v>0</v>
      </c>
      <c r="M7" s="37">
        <v>1</v>
      </c>
    </row>
    <row r="8" spans="1:13" ht="25.5">
      <c r="A8" s="57" t="s">
        <v>24</v>
      </c>
      <c r="B8" s="35">
        <f>SUM(C8:L8)</f>
        <v>14265021</v>
      </c>
      <c r="C8" s="35">
        <f aca="true" t="shared" si="0" ref="C8:K8">SUM(C9:C22)</f>
        <v>500000</v>
      </c>
      <c r="D8" s="35">
        <f t="shared" si="0"/>
        <v>4783300</v>
      </c>
      <c r="E8" s="35">
        <f t="shared" si="0"/>
        <v>93600</v>
      </c>
      <c r="F8" s="35">
        <f t="shared" si="0"/>
        <v>2975387</v>
      </c>
      <c r="G8" s="35">
        <f t="shared" si="0"/>
        <v>1621670</v>
      </c>
      <c r="H8" s="35">
        <f t="shared" si="0"/>
        <v>449976</v>
      </c>
      <c r="I8" s="35">
        <f t="shared" si="0"/>
        <v>3521644</v>
      </c>
      <c r="J8" s="35">
        <f t="shared" si="0"/>
        <v>0</v>
      </c>
      <c r="K8" s="35">
        <f t="shared" si="0"/>
        <v>0</v>
      </c>
      <c r="L8" s="35">
        <f>SUM(L9:L23)</f>
        <v>319444</v>
      </c>
      <c r="M8" s="36"/>
    </row>
    <row r="9" spans="1:13" ht="12.75">
      <c r="A9" s="56" t="s">
        <v>25</v>
      </c>
      <c r="B9" s="35">
        <f aca="true" t="shared" si="1" ref="B9:B22">SUM(C9:L9)</f>
        <v>0</v>
      </c>
      <c r="C9" s="38"/>
      <c r="D9" s="38"/>
      <c r="E9" s="38"/>
      <c r="F9" s="38"/>
      <c r="G9" s="39">
        <v>0</v>
      </c>
      <c r="H9" s="38"/>
      <c r="I9" s="38"/>
      <c r="J9" s="38"/>
      <c r="K9" s="38"/>
      <c r="L9" s="38"/>
      <c r="M9" s="40"/>
    </row>
    <row r="10" spans="1:13" ht="12.75">
      <c r="A10" s="56" t="s">
        <v>67</v>
      </c>
      <c r="B10" s="35">
        <f t="shared" si="1"/>
        <v>421784</v>
      </c>
      <c r="C10" s="38"/>
      <c r="D10" s="38"/>
      <c r="E10" s="38"/>
      <c r="F10" s="38"/>
      <c r="G10" s="41">
        <v>421784</v>
      </c>
      <c r="H10" s="42"/>
      <c r="I10" s="38"/>
      <c r="J10" s="38"/>
      <c r="K10" s="38"/>
      <c r="L10" s="38"/>
      <c r="M10" s="40"/>
    </row>
    <row r="11" spans="1:13" ht="12.75">
      <c r="A11" s="56" t="s">
        <v>68</v>
      </c>
      <c r="B11" s="35">
        <f t="shared" si="1"/>
        <v>8208663</v>
      </c>
      <c r="C11" s="38"/>
      <c r="D11" s="41">
        <v>4783300</v>
      </c>
      <c r="E11" s="38"/>
      <c r="F11" s="41">
        <v>2975387</v>
      </c>
      <c r="G11" s="43"/>
      <c r="H11" s="44">
        <v>449976</v>
      </c>
      <c r="I11" s="38"/>
      <c r="J11" s="38"/>
      <c r="K11" s="38"/>
      <c r="L11" s="38"/>
      <c r="M11" s="45">
        <v>4</v>
      </c>
    </row>
    <row r="12" spans="1:13" ht="25.5">
      <c r="A12" s="56" t="s">
        <v>69</v>
      </c>
      <c r="B12" s="35">
        <f t="shared" si="1"/>
        <v>0</v>
      </c>
      <c r="C12" s="38"/>
      <c r="D12" s="38"/>
      <c r="E12" s="38"/>
      <c r="F12" s="46"/>
      <c r="G12" s="38"/>
      <c r="H12" s="38"/>
      <c r="I12" s="38"/>
      <c r="J12" s="38"/>
      <c r="K12" s="38"/>
      <c r="L12" s="38"/>
      <c r="M12" s="40"/>
    </row>
    <row r="13" spans="1:13" ht="12.75">
      <c r="A13" s="56" t="s">
        <v>70</v>
      </c>
      <c r="B13" s="35">
        <f t="shared" si="1"/>
        <v>296785</v>
      </c>
      <c r="C13" s="38"/>
      <c r="D13" s="38"/>
      <c r="E13" s="38"/>
      <c r="F13" s="38"/>
      <c r="G13" s="38">
        <v>296785</v>
      </c>
      <c r="H13" s="41"/>
      <c r="I13" s="42"/>
      <c r="J13" s="38"/>
      <c r="K13" s="38"/>
      <c r="L13" s="38"/>
      <c r="M13" s="40"/>
    </row>
    <row r="14" spans="1:13" ht="12.75">
      <c r="A14" s="56" t="s">
        <v>71</v>
      </c>
      <c r="B14" s="35">
        <f t="shared" si="1"/>
        <v>108543</v>
      </c>
      <c r="C14" s="38"/>
      <c r="D14" s="38"/>
      <c r="E14" s="38"/>
      <c r="F14" s="38"/>
      <c r="G14" s="38"/>
      <c r="H14" s="46"/>
      <c r="I14" s="38"/>
      <c r="J14" s="38"/>
      <c r="K14" s="38"/>
      <c r="L14" s="38">
        <v>108543</v>
      </c>
      <c r="M14" s="40"/>
    </row>
    <row r="15" spans="1:13" ht="12.75">
      <c r="A15" s="56" t="s">
        <v>72</v>
      </c>
      <c r="B15" s="35">
        <f t="shared" si="1"/>
        <v>78107</v>
      </c>
      <c r="C15" s="38"/>
      <c r="D15" s="38"/>
      <c r="E15" s="38"/>
      <c r="F15" s="38"/>
      <c r="G15" s="38"/>
      <c r="H15" s="38"/>
      <c r="I15" s="38"/>
      <c r="J15" s="38"/>
      <c r="K15" s="38"/>
      <c r="L15" s="38">
        <v>78107</v>
      </c>
      <c r="M15" s="40"/>
    </row>
    <row r="16" spans="1:13" ht="12.75">
      <c r="A16" s="56" t="s">
        <v>73</v>
      </c>
      <c r="B16" s="35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40"/>
    </row>
    <row r="17" spans="1:13" ht="12.75">
      <c r="A17" s="56" t="s">
        <v>74</v>
      </c>
      <c r="B17" s="35">
        <f t="shared" si="1"/>
        <v>23333</v>
      </c>
      <c r="C17" s="38"/>
      <c r="D17" s="38"/>
      <c r="E17" s="38"/>
      <c r="F17" s="38"/>
      <c r="G17" s="38"/>
      <c r="H17" s="38"/>
      <c r="I17" s="38"/>
      <c r="J17" s="38"/>
      <c r="K17" s="38"/>
      <c r="L17" s="38">
        <v>23333</v>
      </c>
      <c r="M17" s="40"/>
    </row>
    <row r="18" spans="1:13" ht="12.75">
      <c r="A18" s="56" t="s">
        <v>75</v>
      </c>
      <c r="B18" s="35">
        <f t="shared" si="1"/>
        <v>49461</v>
      </c>
      <c r="C18" s="38"/>
      <c r="D18" s="38"/>
      <c r="E18" s="38"/>
      <c r="F18" s="38"/>
      <c r="G18" s="38"/>
      <c r="H18" s="38"/>
      <c r="I18" s="38"/>
      <c r="J18" s="38"/>
      <c r="K18" s="38"/>
      <c r="L18" s="38">
        <v>49461</v>
      </c>
      <c r="M18" s="40"/>
    </row>
    <row r="19" spans="1:13" ht="25.5">
      <c r="A19" s="56" t="s">
        <v>76</v>
      </c>
      <c r="B19" s="35">
        <f t="shared" si="1"/>
        <v>3521644</v>
      </c>
      <c r="C19" s="38"/>
      <c r="D19" s="38"/>
      <c r="E19" s="38"/>
      <c r="F19" s="38"/>
      <c r="G19" s="38"/>
      <c r="H19" s="38"/>
      <c r="I19" s="38">
        <v>3521644</v>
      </c>
      <c r="J19" s="38"/>
      <c r="K19" s="38"/>
      <c r="L19" s="38"/>
      <c r="M19" s="40"/>
    </row>
    <row r="20" spans="1:13" ht="12.75">
      <c r="A20" s="56" t="s">
        <v>77</v>
      </c>
      <c r="B20" s="35">
        <f t="shared" si="1"/>
        <v>55860</v>
      </c>
      <c r="C20" s="38"/>
      <c r="D20" s="38"/>
      <c r="E20" s="38"/>
      <c r="F20" s="38"/>
      <c r="G20" s="38">
        <v>55860</v>
      </c>
      <c r="H20" s="38"/>
      <c r="I20" s="38"/>
      <c r="J20" s="38"/>
      <c r="K20" s="38"/>
      <c r="L20" s="38"/>
      <c r="M20" s="40"/>
    </row>
    <row r="21" spans="1:13" ht="12.75">
      <c r="A21" s="56" t="s">
        <v>78</v>
      </c>
      <c r="B21" s="35">
        <f t="shared" si="1"/>
        <v>183139</v>
      </c>
      <c r="C21" s="38"/>
      <c r="D21" s="38"/>
      <c r="E21" s="38"/>
      <c r="F21" s="38"/>
      <c r="G21" s="44">
        <v>183139</v>
      </c>
      <c r="H21" s="38"/>
      <c r="I21" s="38"/>
      <c r="J21" s="38"/>
      <c r="K21" s="38"/>
      <c r="L21" s="38"/>
      <c r="M21" s="40"/>
    </row>
    <row r="22" spans="1:13" ht="12.75">
      <c r="A22" s="56" t="s">
        <v>79</v>
      </c>
      <c r="B22" s="35">
        <f t="shared" si="1"/>
        <v>1257702</v>
      </c>
      <c r="C22" s="38">
        <v>500000</v>
      </c>
      <c r="D22" s="38"/>
      <c r="E22" s="38">
        <v>93600</v>
      </c>
      <c r="F22" s="38"/>
      <c r="G22" s="38">
        <v>664102</v>
      </c>
      <c r="H22" s="38"/>
      <c r="I22" s="38"/>
      <c r="J22" s="38"/>
      <c r="K22" s="38"/>
      <c r="L22" s="38"/>
      <c r="M22" s="40"/>
    </row>
    <row r="23" spans="1:13" ht="12.75">
      <c r="A23" s="58" t="s">
        <v>97</v>
      </c>
      <c r="B23" s="47">
        <f>SUM(C23:L23)</f>
        <v>60000</v>
      </c>
      <c r="C23" s="48"/>
      <c r="D23" s="48"/>
      <c r="E23" s="48"/>
      <c r="F23" s="48"/>
      <c r="G23" s="48"/>
      <c r="H23" s="48"/>
      <c r="I23" s="48"/>
      <c r="J23" s="48"/>
      <c r="K23" s="48"/>
      <c r="L23" s="48">
        <v>60000</v>
      </c>
      <c r="M23" s="49"/>
    </row>
    <row r="24" spans="1:13" ht="12.75">
      <c r="A24" s="57" t="s">
        <v>6</v>
      </c>
      <c r="B24" s="35">
        <f>SUM(C24:L24)</f>
        <v>24045494</v>
      </c>
      <c r="C24" s="35">
        <f aca="true" t="shared" si="2" ref="C24:L24">SUM(C7:C8)</f>
        <v>6353940</v>
      </c>
      <c r="D24" s="35">
        <f t="shared" si="2"/>
        <v>4783300</v>
      </c>
      <c r="E24" s="35">
        <f t="shared" si="2"/>
        <v>979990</v>
      </c>
      <c r="F24" s="35">
        <f t="shared" si="2"/>
        <v>2975387</v>
      </c>
      <c r="G24" s="35">
        <f t="shared" si="2"/>
        <v>2739966</v>
      </c>
      <c r="H24" s="35">
        <f t="shared" si="2"/>
        <v>449976</v>
      </c>
      <c r="I24" s="35">
        <f t="shared" si="2"/>
        <v>3521644</v>
      </c>
      <c r="J24" s="35">
        <f t="shared" si="2"/>
        <v>17000</v>
      </c>
      <c r="K24" s="35">
        <f t="shared" si="2"/>
        <v>1904847</v>
      </c>
      <c r="L24" s="35">
        <f t="shared" si="2"/>
        <v>319444</v>
      </c>
      <c r="M24" s="35">
        <v>5</v>
      </c>
    </row>
    <row r="25" spans="1:13" ht="12.75">
      <c r="A25" s="59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1:13" ht="12.75">
      <c r="A26" s="59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1:13" ht="12.75">
      <c r="A27" s="5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1:13" ht="12.75">
      <c r="A28" s="5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1:13" ht="12.75">
      <c r="A29" s="59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</row>
    <row r="30" spans="1:13" ht="12.75">
      <c r="A30" s="59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1:13" ht="12.75">
      <c r="A31" s="60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12.75">
      <c r="A32" s="61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2"/>
    </row>
    <row r="33" spans="1:13" ht="12.75">
      <c r="A33" s="6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</sheetData>
  <sheetProtection/>
  <mergeCells count="9">
    <mergeCell ref="A1:M1"/>
    <mergeCell ref="A3:M3"/>
    <mergeCell ref="C6:D6"/>
    <mergeCell ref="E6:F6"/>
    <mergeCell ref="G6:H6"/>
    <mergeCell ref="I6:J6"/>
    <mergeCell ref="K6:L6"/>
    <mergeCell ref="A2:M2"/>
    <mergeCell ref="A4:B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M38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33.00390625" style="27" bestFit="1" customWidth="1"/>
    <col min="2" max="2" width="6.8515625" style="27" bestFit="1" customWidth="1"/>
    <col min="3" max="3" width="5.28125" style="27" bestFit="1" customWidth="1"/>
    <col min="4" max="4" width="6.8515625" style="27" bestFit="1" customWidth="1"/>
    <col min="5" max="5" width="5.28125" style="27" bestFit="1" customWidth="1"/>
    <col min="6" max="6" width="7.7109375" style="27" bestFit="1" customWidth="1"/>
    <col min="7" max="7" width="8.421875" style="27" bestFit="1" customWidth="1"/>
    <col min="8" max="9" width="12.57421875" style="27" bestFit="1" customWidth="1"/>
    <col min="10" max="10" width="6.8515625" style="27" bestFit="1" customWidth="1"/>
    <col min="11" max="11" width="11.140625" style="27" bestFit="1" customWidth="1"/>
    <col min="12" max="13" width="12.57421875" style="27" bestFit="1" customWidth="1"/>
  </cols>
  <sheetData>
    <row r="2" spans="1:13" ht="12.75">
      <c r="A2" s="121" t="s">
        <v>117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6" t="s">
        <v>112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0" ht="12.75">
      <c r="A5" s="63"/>
      <c r="B5" s="54"/>
      <c r="C5" s="54"/>
      <c r="D5" s="54"/>
      <c r="E5" s="54"/>
      <c r="F5" s="54"/>
      <c r="G5" s="54"/>
      <c r="H5" s="54"/>
      <c r="I5" s="54"/>
      <c r="J5" s="54"/>
    </row>
    <row r="6" spans="1:10" ht="12.75">
      <c r="A6" s="64" t="s">
        <v>106</v>
      </c>
      <c r="B6" s="54"/>
      <c r="C6" s="54"/>
      <c r="D6" s="54"/>
      <c r="E6" s="54"/>
      <c r="F6" s="54"/>
      <c r="G6" s="54"/>
      <c r="H6" s="54"/>
      <c r="I6" s="54"/>
      <c r="J6" s="54"/>
    </row>
    <row r="7" ht="12.75">
      <c r="A7" s="53" t="s">
        <v>36</v>
      </c>
    </row>
    <row r="9" spans="1:13" ht="12.75">
      <c r="A9" s="65" t="s">
        <v>3</v>
      </c>
      <c r="B9" s="134" t="s">
        <v>26</v>
      </c>
      <c r="C9" s="137"/>
      <c r="D9" s="137"/>
      <c r="E9" s="136"/>
      <c r="F9" s="136"/>
      <c r="G9" s="138"/>
      <c r="H9" s="134" t="s">
        <v>27</v>
      </c>
      <c r="I9" s="137"/>
      <c r="J9" s="137"/>
      <c r="K9" s="136"/>
      <c r="L9" s="136"/>
      <c r="M9" s="138"/>
    </row>
    <row r="10" spans="1:13" ht="12.75">
      <c r="A10" s="68"/>
      <c r="B10" s="134" t="s">
        <v>8</v>
      </c>
      <c r="C10" s="135"/>
      <c r="D10" s="134" t="s">
        <v>9</v>
      </c>
      <c r="E10" s="135"/>
      <c r="F10" s="66" t="s">
        <v>10</v>
      </c>
      <c r="G10" s="66" t="s">
        <v>40</v>
      </c>
      <c r="H10" s="134" t="s">
        <v>8</v>
      </c>
      <c r="I10" s="135"/>
      <c r="J10" s="134" t="s">
        <v>9</v>
      </c>
      <c r="K10" s="136"/>
      <c r="L10" s="30" t="s">
        <v>10</v>
      </c>
      <c r="M10" s="34" t="s">
        <v>10</v>
      </c>
    </row>
    <row r="11" spans="1:13" ht="12.75">
      <c r="A11" s="68"/>
      <c r="B11" s="30" t="s">
        <v>38</v>
      </c>
      <c r="C11" s="30" t="s">
        <v>39</v>
      </c>
      <c r="D11" s="30" t="s">
        <v>38</v>
      </c>
      <c r="E11" s="30" t="s">
        <v>39</v>
      </c>
      <c r="F11" s="30"/>
      <c r="G11" s="30"/>
      <c r="H11" s="30" t="s">
        <v>38</v>
      </c>
      <c r="I11" s="30" t="s">
        <v>39</v>
      </c>
      <c r="J11" s="30" t="s">
        <v>38</v>
      </c>
      <c r="K11" s="70" t="s">
        <v>39</v>
      </c>
      <c r="L11" s="70" t="s">
        <v>38</v>
      </c>
      <c r="M11" s="34" t="s">
        <v>82</v>
      </c>
    </row>
    <row r="12" spans="1:13" ht="12.75">
      <c r="A12" s="71" t="s">
        <v>98</v>
      </c>
      <c r="B12" s="72"/>
      <c r="C12" s="72"/>
      <c r="D12" s="72"/>
      <c r="E12" s="72"/>
      <c r="F12" s="72"/>
      <c r="G12" s="72"/>
      <c r="H12" s="72"/>
      <c r="I12" s="72"/>
      <c r="J12" s="72"/>
      <c r="K12" s="73"/>
      <c r="L12" s="73">
        <f aca="true" t="shared" si="0" ref="L12:M14">H12+J12</f>
        <v>0</v>
      </c>
      <c r="M12" s="72">
        <f t="shared" si="0"/>
        <v>0</v>
      </c>
    </row>
    <row r="13" spans="1:13" ht="12.75">
      <c r="A13" s="71" t="s">
        <v>99</v>
      </c>
      <c r="B13" s="72"/>
      <c r="C13" s="72"/>
      <c r="D13" s="72"/>
      <c r="E13" s="72"/>
      <c r="F13" s="72"/>
      <c r="G13" s="72"/>
      <c r="H13" s="72"/>
      <c r="I13" s="72"/>
      <c r="J13" s="72"/>
      <c r="K13" s="73">
        <v>281742</v>
      </c>
      <c r="L13" s="73">
        <f t="shared" si="0"/>
        <v>0</v>
      </c>
      <c r="M13" s="72">
        <f t="shared" si="0"/>
        <v>281742</v>
      </c>
    </row>
    <row r="14" spans="1:13" ht="12.75">
      <c r="A14" s="71" t="s">
        <v>54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>
        <f t="shared" si="0"/>
        <v>0</v>
      </c>
      <c r="M14" s="72">
        <f t="shared" si="0"/>
        <v>0</v>
      </c>
    </row>
    <row r="15" spans="1:13" ht="12.75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6"/>
      <c r="L15" s="73"/>
      <c r="M15" s="72"/>
    </row>
    <row r="16" spans="1:13" ht="12.75">
      <c r="A16" s="77" t="s">
        <v>6</v>
      </c>
      <c r="B16" s="78">
        <f>SUM(B12:B14)</f>
        <v>0</v>
      </c>
      <c r="C16" s="78">
        <f aca="true" t="shared" si="1" ref="C16:K16">SUM(C12:C14)</f>
        <v>0</v>
      </c>
      <c r="D16" s="78">
        <f t="shared" si="1"/>
        <v>0</v>
      </c>
      <c r="E16" s="78">
        <f t="shared" si="1"/>
        <v>0</v>
      </c>
      <c r="F16" s="78">
        <f t="shared" si="1"/>
        <v>0</v>
      </c>
      <c r="G16" s="78">
        <f t="shared" si="1"/>
        <v>0</v>
      </c>
      <c r="H16" s="78">
        <f t="shared" si="1"/>
        <v>0</v>
      </c>
      <c r="I16" s="78">
        <f t="shared" si="1"/>
        <v>0</v>
      </c>
      <c r="J16" s="78">
        <f t="shared" si="1"/>
        <v>0</v>
      </c>
      <c r="K16" s="78">
        <f t="shared" si="1"/>
        <v>281742</v>
      </c>
      <c r="L16" s="79">
        <f>H16+J16</f>
        <v>0</v>
      </c>
      <c r="M16" s="78">
        <f>I16+K16</f>
        <v>281742</v>
      </c>
    </row>
    <row r="17" spans="1:13" ht="12.75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2"/>
      <c r="L17" s="82"/>
      <c r="M17" s="82"/>
    </row>
    <row r="18" spans="1:13" ht="12.75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2"/>
      <c r="L18" s="82"/>
      <c r="M18" s="82"/>
    </row>
    <row r="19" spans="1:13" s="2" customFormat="1" ht="12.7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3"/>
      <c r="L19" s="83"/>
      <c r="M19" s="83"/>
    </row>
    <row r="20" spans="1:13" s="2" customFormat="1" ht="12.75">
      <c r="A20" s="80" t="s">
        <v>37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83"/>
      <c r="M20" s="83"/>
    </row>
    <row r="21" spans="1:13" s="2" customFormat="1" ht="12.75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83"/>
      <c r="M21" s="83"/>
    </row>
    <row r="22" spans="1:13" ht="12.75">
      <c r="A22" s="65" t="s">
        <v>3</v>
      </c>
      <c r="B22" s="128" t="s">
        <v>26</v>
      </c>
      <c r="C22" s="128"/>
      <c r="D22" s="128"/>
      <c r="E22" s="84"/>
      <c r="F22" s="84"/>
      <c r="G22" s="84"/>
      <c r="H22" s="129" t="s">
        <v>27</v>
      </c>
      <c r="I22" s="130"/>
      <c r="J22" s="130"/>
      <c r="K22" s="131"/>
      <c r="L22" s="131"/>
      <c r="M22" s="132"/>
    </row>
    <row r="23" spans="1:13" ht="12.75">
      <c r="A23" s="85"/>
      <c r="B23" s="129" t="s">
        <v>8</v>
      </c>
      <c r="C23" s="133"/>
      <c r="D23" s="129" t="s">
        <v>9</v>
      </c>
      <c r="E23" s="133"/>
      <c r="F23" s="84" t="s">
        <v>10</v>
      </c>
      <c r="G23" s="84" t="s">
        <v>40</v>
      </c>
      <c r="H23" s="129" t="s">
        <v>8</v>
      </c>
      <c r="I23" s="133"/>
      <c r="J23" s="129" t="s">
        <v>9</v>
      </c>
      <c r="K23" s="132"/>
      <c r="L23" s="84" t="s">
        <v>10</v>
      </c>
      <c r="M23" s="84" t="s">
        <v>10</v>
      </c>
    </row>
    <row r="24" spans="1:13" ht="12.75">
      <c r="A24" s="85"/>
      <c r="B24" s="84" t="s">
        <v>38</v>
      </c>
      <c r="C24" s="84" t="s">
        <v>39</v>
      </c>
      <c r="D24" s="84" t="s">
        <v>38</v>
      </c>
      <c r="E24" s="84" t="s">
        <v>39</v>
      </c>
      <c r="F24" s="84"/>
      <c r="G24" s="84"/>
      <c r="H24" s="84" t="s">
        <v>38</v>
      </c>
      <c r="I24" s="84" t="s">
        <v>39</v>
      </c>
      <c r="J24" s="84" t="s">
        <v>38</v>
      </c>
      <c r="K24" s="84" t="s">
        <v>39</v>
      </c>
      <c r="L24" s="86" t="s">
        <v>38</v>
      </c>
      <c r="M24" s="86" t="s">
        <v>39</v>
      </c>
    </row>
    <row r="25" spans="1:13" ht="12.75">
      <c r="A25" s="85" t="s">
        <v>28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>
        <f>H25+J25</f>
        <v>0</v>
      </c>
      <c r="M25" s="78">
        <f>I25+K25</f>
        <v>0</v>
      </c>
    </row>
    <row r="26" spans="1:13" ht="12.75">
      <c r="A26" s="87" t="s">
        <v>56</v>
      </c>
      <c r="B26" s="37"/>
      <c r="C26" s="88"/>
      <c r="D26" s="88"/>
      <c r="E26" s="89"/>
      <c r="F26" s="89"/>
      <c r="G26" s="89"/>
      <c r="H26" s="90"/>
      <c r="I26" s="89"/>
      <c r="J26" s="89"/>
      <c r="K26" s="72"/>
      <c r="L26" s="78">
        <f>H26+J26</f>
        <v>0</v>
      </c>
      <c r="M26" s="78">
        <f aca="true" t="shared" si="2" ref="M26:M32">I26+K26</f>
        <v>0</v>
      </c>
    </row>
    <row r="27" spans="1:13" ht="12.75">
      <c r="A27" s="87" t="s">
        <v>57</v>
      </c>
      <c r="B27" s="37"/>
      <c r="C27" s="88"/>
      <c r="D27" s="88"/>
      <c r="E27" s="89"/>
      <c r="F27" s="89"/>
      <c r="G27" s="89"/>
      <c r="H27" s="90">
        <v>350000</v>
      </c>
      <c r="I27" s="89">
        <v>0</v>
      </c>
      <c r="J27" s="89"/>
      <c r="K27" s="72">
        <v>78063</v>
      </c>
      <c r="L27" s="78">
        <v>350000</v>
      </c>
      <c r="M27" s="78">
        <f t="shared" si="2"/>
        <v>78063</v>
      </c>
    </row>
    <row r="28" spans="1:13" ht="12.75">
      <c r="A28" s="87" t="s">
        <v>100</v>
      </c>
      <c r="B28" s="37"/>
      <c r="C28" s="88"/>
      <c r="D28" s="88"/>
      <c r="E28" s="89"/>
      <c r="F28" s="89"/>
      <c r="G28" s="89"/>
      <c r="H28" s="90">
        <v>85000</v>
      </c>
      <c r="I28" s="89">
        <v>0</v>
      </c>
      <c r="J28" s="89"/>
      <c r="K28" s="91">
        <v>21077</v>
      </c>
      <c r="L28" s="78">
        <v>85000</v>
      </c>
      <c r="M28" s="78">
        <f t="shared" si="2"/>
        <v>21077</v>
      </c>
    </row>
    <row r="29" spans="1:13" ht="12.75">
      <c r="A29" s="87" t="s">
        <v>58</v>
      </c>
      <c r="B29" s="37">
        <f aca="true" t="shared" si="3" ref="B29:K29">SUM(B25:B28)</f>
        <v>0</v>
      </c>
      <c r="C29" s="37">
        <f t="shared" si="3"/>
        <v>0</v>
      </c>
      <c r="D29" s="37">
        <f t="shared" si="3"/>
        <v>0</v>
      </c>
      <c r="E29" s="37">
        <f t="shared" si="3"/>
        <v>0</v>
      </c>
      <c r="F29" s="37">
        <f t="shared" si="3"/>
        <v>0</v>
      </c>
      <c r="G29" s="37">
        <f t="shared" si="3"/>
        <v>0</v>
      </c>
      <c r="H29" s="37">
        <f t="shared" si="3"/>
        <v>435000</v>
      </c>
      <c r="I29" s="37">
        <f t="shared" si="3"/>
        <v>0</v>
      </c>
      <c r="J29" s="37">
        <f t="shared" si="3"/>
        <v>0</v>
      </c>
      <c r="K29" s="37">
        <f t="shared" si="3"/>
        <v>99140</v>
      </c>
      <c r="L29" s="78">
        <f>H29+J29</f>
        <v>435000</v>
      </c>
      <c r="M29" s="78">
        <f t="shared" si="2"/>
        <v>99140</v>
      </c>
    </row>
    <row r="30" spans="1:13" ht="12.75">
      <c r="A30" s="34" t="s">
        <v>29</v>
      </c>
      <c r="B30" s="37"/>
      <c r="C30" s="37"/>
      <c r="D30" s="37"/>
      <c r="E30" s="90"/>
      <c r="F30" s="90"/>
      <c r="G30" s="90"/>
      <c r="H30" s="90"/>
      <c r="I30" s="90"/>
      <c r="J30" s="90"/>
      <c r="K30" s="90"/>
      <c r="L30" s="78"/>
      <c r="M30" s="78"/>
    </row>
    <row r="31" spans="1:13" ht="12.75">
      <c r="A31" s="32" t="s">
        <v>101</v>
      </c>
      <c r="B31" s="37"/>
      <c r="C31" s="37"/>
      <c r="D31" s="37"/>
      <c r="E31" s="90"/>
      <c r="F31" s="90"/>
      <c r="G31" s="90"/>
      <c r="H31" s="90">
        <v>1280000</v>
      </c>
      <c r="I31" s="90">
        <v>3651458</v>
      </c>
      <c r="J31" s="90"/>
      <c r="K31" s="90"/>
      <c r="L31" s="78">
        <v>1280000</v>
      </c>
      <c r="M31" s="78">
        <v>3651458</v>
      </c>
    </row>
    <row r="32" spans="1:13" ht="12.75">
      <c r="A32" s="32" t="s">
        <v>102</v>
      </c>
      <c r="B32" s="45"/>
      <c r="C32" s="45"/>
      <c r="D32" s="45"/>
      <c r="E32" s="45"/>
      <c r="F32" s="45"/>
      <c r="G32" s="45"/>
      <c r="H32" s="45">
        <v>354266</v>
      </c>
      <c r="I32" s="45">
        <v>985895</v>
      </c>
      <c r="J32" s="37"/>
      <c r="K32" s="72"/>
      <c r="L32" s="78">
        <v>354266</v>
      </c>
      <c r="M32" s="78">
        <f t="shared" si="2"/>
        <v>985895</v>
      </c>
    </row>
    <row r="33" spans="1:13" ht="12.75">
      <c r="A33" s="32" t="s">
        <v>103</v>
      </c>
      <c r="B33" s="45"/>
      <c r="C33" s="45"/>
      <c r="D33" s="45"/>
      <c r="E33" s="45"/>
      <c r="F33" s="45"/>
      <c r="G33" s="45"/>
      <c r="H33" s="45"/>
      <c r="I33" s="45"/>
      <c r="J33" s="37"/>
      <c r="K33" s="72"/>
      <c r="L33" s="78"/>
      <c r="M33" s="78"/>
    </row>
    <row r="34" spans="1:13" ht="12.75">
      <c r="A34" s="32" t="s">
        <v>104</v>
      </c>
      <c r="B34" s="45"/>
      <c r="C34" s="45"/>
      <c r="D34" s="45"/>
      <c r="E34" s="45"/>
      <c r="F34" s="45"/>
      <c r="G34" s="45"/>
      <c r="H34" s="45">
        <f>SUM(H31:H33)</f>
        <v>1634266</v>
      </c>
      <c r="I34" s="45">
        <f>SUM(I31:I33)</f>
        <v>4637353</v>
      </c>
      <c r="J34" s="45"/>
      <c r="K34" s="72"/>
      <c r="L34" s="78">
        <v>1634266</v>
      </c>
      <c r="M34" s="72">
        <v>4637353</v>
      </c>
    </row>
    <row r="35" spans="1:13" ht="12.75">
      <c r="A35" s="92" t="s">
        <v>30</v>
      </c>
      <c r="B35" s="45"/>
      <c r="C35" s="45"/>
      <c r="D35" s="45"/>
      <c r="E35" s="45"/>
      <c r="F35" s="45"/>
      <c r="G35" s="45"/>
      <c r="H35" s="37"/>
      <c r="I35" s="37"/>
      <c r="J35" s="93"/>
      <c r="K35" s="72"/>
      <c r="L35" s="78">
        <f>H35+J35</f>
        <v>0</v>
      </c>
      <c r="M35" s="78"/>
    </row>
    <row r="36" spans="1:13" ht="12.75">
      <c r="A36" s="32" t="s">
        <v>52</v>
      </c>
      <c r="B36" s="45"/>
      <c r="C36" s="45"/>
      <c r="D36" s="45"/>
      <c r="E36" s="45"/>
      <c r="F36" s="45"/>
      <c r="G36" s="45"/>
      <c r="H36" s="45"/>
      <c r="I36" s="45"/>
      <c r="J36" s="93"/>
      <c r="K36" s="72"/>
      <c r="L36" s="78">
        <f>H36+J36</f>
        <v>0</v>
      </c>
      <c r="M36" s="72"/>
    </row>
    <row r="37" spans="1:13" ht="12.75">
      <c r="A37" s="52"/>
      <c r="B37" s="49"/>
      <c r="C37" s="49"/>
      <c r="D37" s="49"/>
      <c r="E37" s="49"/>
      <c r="F37" s="49"/>
      <c r="G37" s="49"/>
      <c r="H37" s="49"/>
      <c r="I37" s="49"/>
      <c r="J37" s="49"/>
      <c r="K37" s="76"/>
      <c r="L37" s="78"/>
      <c r="M37" s="76"/>
    </row>
    <row r="38" spans="1:13" ht="12.75">
      <c r="A38" s="34" t="s">
        <v>6</v>
      </c>
      <c r="B38" s="78">
        <f aca="true" t="shared" si="4" ref="B38:G38">B29+B32+B36</f>
        <v>0</v>
      </c>
      <c r="C38" s="78">
        <f t="shared" si="4"/>
        <v>0</v>
      </c>
      <c r="D38" s="78">
        <f t="shared" si="4"/>
        <v>0</v>
      </c>
      <c r="E38" s="78">
        <f t="shared" si="4"/>
        <v>0</v>
      </c>
      <c r="F38" s="78">
        <f t="shared" si="4"/>
        <v>0</v>
      </c>
      <c r="G38" s="78">
        <f t="shared" si="4"/>
        <v>0</v>
      </c>
      <c r="H38" s="78">
        <v>2069266</v>
      </c>
      <c r="I38" s="78">
        <v>4637353</v>
      </c>
      <c r="J38" s="78">
        <f>J29+J32+J36</f>
        <v>0</v>
      </c>
      <c r="K38" s="78">
        <f>K29+K32+K36</f>
        <v>99140</v>
      </c>
      <c r="L38" s="78">
        <v>2069266</v>
      </c>
      <c r="M38" s="78">
        <v>4736493</v>
      </c>
    </row>
  </sheetData>
  <sheetProtection/>
  <mergeCells count="15">
    <mergeCell ref="J10:K10"/>
    <mergeCell ref="B9:G9"/>
    <mergeCell ref="H9:M9"/>
    <mergeCell ref="A2:M2"/>
    <mergeCell ref="A4:M4"/>
    <mergeCell ref="A3:M3"/>
    <mergeCell ref="B22:D22"/>
    <mergeCell ref="H22:M22"/>
    <mergeCell ref="B23:C23"/>
    <mergeCell ref="D23:E23"/>
    <mergeCell ref="H23:I23"/>
    <mergeCell ref="J23:K23"/>
    <mergeCell ref="B10:C10"/>
    <mergeCell ref="D10:E10"/>
    <mergeCell ref="H10:I10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P2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7" width="8.8515625" style="27" customWidth="1"/>
  </cols>
  <sheetData>
    <row r="2" spans="1:16" ht="12.75">
      <c r="A2" s="121" t="s">
        <v>118</v>
      </c>
      <c r="B2" s="121"/>
      <c r="C2" s="121"/>
      <c r="D2" s="121"/>
      <c r="E2" s="121"/>
      <c r="F2" s="121"/>
      <c r="G2" s="121"/>
      <c r="H2" s="62"/>
      <c r="I2" s="62"/>
      <c r="J2" s="62"/>
      <c r="K2" s="62"/>
      <c r="L2" s="62"/>
      <c r="M2" s="62"/>
      <c r="N2" s="62"/>
      <c r="O2" s="62"/>
      <c r="P2" s="62"/>
    </row>
    <row r="3" spans="1:7" ht="12.75">
      <c r="A3" s="126" t="s">
        <v>114</v>
      </c>
      <c r="B3" s="126"/>
      <c r="C3" s="126"/>
      <c r="D3" s="126"/>
      <c r="E3" s="126"/>
      <c r="F3" s="126"/>
      <c r="G3" s="126"/>
    </row>
    <row r="5" spans="1:7" s="1" customFormat="1" ht="12.75">
      <c r="A5" s="53" t="s">
        <v>106</v>
      </c>
      <c r="B5" s="53"/>
      <c r="C5" s="53"/>
      <c r="D5" s="53"/>
      <c r="E5" s="53"/>
      <c r="F5" s="53"/>
      <c r="G5" s="53"/>
    </row>
    <row r="6" spans="1:13" ht="12.75">
      <c r="A6" s="53" t="s">
        <v>49</v>
      </c>
      <c r="B6" s="53"/>
      <c r="C6" s="53"/>
      <c r="D6" s="53"/>
      <c r="E6" s="53"/>
      <c r="F6" s="53"/>
      <c r="G6" s="53"/>
      <c r="H6" s="1"/>
      <c r="I6" s="1"/>
      <c r="J6" s="1"/>
      <c r="K6" s="1"/>
      <c r="L6" s="1"/>
      <c r="M6" s="1"/>
    </row>
    <row r="7" ht="12.75">
      <c r="D7" s="27" t="s">
        <v>64</v>
      </c>
    </row>
    <row r="10" ht="12.75">
      <c r="B10" s="53"/>
    </row>
    <row r="13" spans="1:4" ht="12.75">
      <c r="A13" s="53" t="s">
        <v>45</v>
      </c>
      <c r="D13" s="27" t="s">
        <v>108</v>
      </c>
    </row>
    <row r="15" ht="12.75">
      <c r="D15" s="63"/>
    </row>
    <row r="16" ht="12.75">
      <c r="D16" s="27" t="s">
        <v>46</v>
      </c>
    </row>
    <row r="18" ht="12.75">
      <c r="A18" s="27" t="s">
        <v>50</v>
      </c>
    </row>
    <row r="22" spans="1:16" ht="12.75">
      <c r="A22" s="108"/>
      <c r="B22" s="108"/>
      <c r="C22" s="108"/>
      <c r="D22" s="108"/>
      <c r="E22" s="108"/>
      <c r="F22" s="108"/>
      <c r="G22" s="108"/>
      <c r="H22" s="3"/>
      <c r="I22" s="3"/>
      <c r="J22" s="3"/>
      <c r="K22" s="3"/>
      <c r="L22" s="3"/>
      <c r="M22" s="3"/>
      <c r="N22" s="3"/>
      <c r="O22" s="3"/>
      <c r="P22" s="3"/>
    </row>
    <row r="23" spans="1:4" ht="12.75">
      <c r="A23" s="53" t="s">
        <v>47</v>
      </c>
      <c r="B23" s="53"/>
      <c r="C23" s="53"/>
      <c r="D23" s="53" t="s">
        <v>109</v>
      </c>
    </row>
  </sheetData>
  <sheetProtection/>
  <mergeCells count="2">
    <mergeCell ref="A2:G2"/>
    <mergeCell ref="A3:G3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P24"/>
  <sheetViews>
    <sheetView view="pageBreakPreview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8.8515625" style="27" customWidth="1"/>
    <col min="2" max="2" width="16.7109375" style="27" customWidth="1"/>
    <col min="3" max="4" width="10.7109375" style="27" customWidth="1"/>
    <col min="5" max="5" width="12.7109375" style="27" customWidth="1"/>
    <col min="6" max="6" width="12.7109375" style="27" bestFit="1" customWidth="1"/>
    <col min="7" max="11" width="10.7109375" style="27" customWidth="1"/>
    <col min="12" max="12" width="8.00390625" style="27" customWidth="1"/>
    <col min="13" max="13" width="10.7109375" style="27" customWidth="1"/>
    <col min="14" max="14" width="7.00390625" style="27" customWidth="1"/>
    <col min="15" max="15" width="17.7109375" style="27" customWidth="1"/>
    <col min="16" max="16" width="12.57421875" style="27" bestFit="1" customWidth="1"/>
  </cols>
  <sheetData>
    <row r="1" spans="1:16" ht="12.75">
      <c r="A1" s="121" t="s">
        <v>119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126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2.75">
      <c r="A3" s="121" t="s">
        <v>65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ht="12.75">
      <c r="A4" s="27" t="s">
        <v>106</v>
      </c>
    </row>
    <row r="5" spans="1:16" ht="12.75">
      <c r="A5" s="94" t="s">
        <v>31</v>
      </c>
      <c r="B5" s="95"/>
      <c r="C5" s="134" t="s">
        <v>8</v>
      </c>
      <c r="D5" s="137"/>
      <c r="E5" s="137"/>
      <c r="F5" s="138"/>
      <c r="G5" s="134" t="s">
        <v>34</v>
      </c>
      <c r="H5" s="137"/>
      <c r="I5" s="137"/>
      <c r="J5" s="138"/>
      <c r="K5" s="142" t="s">
        <v>43</v>
      </c>
      <c r="L5" s="136"/>
      <c r="M5" s="136"/>
      <c r="N5" s="138"/>
      <c r="O5" s="67"/>
      <c r="P5" s="32"/>
    </row>
    <row r="6" spans="1:16" ht="12.75">
      <c r="A6" s="96"/>
      <c r="B6" s="97"/>
      <c r="C6" s="134" t="s">
        <v>32</v>
      </c>
      <c r="D6" s="135"/>
      <c r="E6" s="134" t="s">
        <v>33</v>
      </c>
      <c r="F6" s="135"/>
      <c r="G6" s="134" t="s">
        <v>32</v>
      </c>
      <c r="H6" s="135"/>
      <c r="I6" s="134" t="s">
        <v>33</v>
      </c>
      <c r="J6" s="135"/>
      <c r="K6" s="134" t="s">
        <v>32</v>
      </c>
      <c r="L6" s="135"/>
      <c r="M6" s="134" t="s">
        <v>33</v>
      </c>
      <c r="N6" s="135"/>
      <c r="O6" s="69" t="s">
        <v>10</v>
      </c>
      <c r="P6" s="32" t="s">
        <v>10</v>
      </c>
    </row>
    <row r="7" spans="1:16" ht="12.75">
      <c r="A7" s="96"/>
      <c r="B7" s="97"/>
      <c r="C7" s="30" t="s">
        <v>38</v>
      </c>
      <c r="D7" s="30" t="s">
        <v>39</v>
      </c>
      <c r="E7" s="30" t="s">
        <v>38</v>
      </c>
      <c r="F7" s="30" t="s">
        <v>39</v>
      </c>
      <c r="G7" s="30" t="s">
        <v>38</v>
      </c>
      <c r="H7" s="30" t="s">
        <v>39</v>
      </c>
      <c r="I7" s="30" t="s">
        <v>38</v>
      </c>
      <c r="J7" s="30" t="s">
        <v>39</v>
      </c>
      <c r="K7" s="30" t="s">
        <v>38</v>
      </c>
      <c r="L7" s="30" t="s">
        <v>39</v>
      </c>
      <c r="M7" s="30" t="s">
        <v>38</v>
      </c>
      <c r="N7" s="30" t="s">
        <v>39</v>
      </c>
      <c r="O7" s="34" t="s">
        <v>38</v>
      </c>
      <c r="P7" s="34" t="s">
        <v>39</v>
      </c>
    </row>
    <row r="8" spans="1:16" ht="12.75">
      <c r="A8" s="34" t="s">
        <v>87</v>
      </c>
      <c r="B8" s="34"/>
      <c r="C8" s="98"/>
      <c r="D8" s="98"/>
      <c r="E8" s="98"/>
      <c r="F8" s="98"/>
      <c r="G8" s="98"/>
      <c r="H8" s="98"/>
      <c r="I8" s="98"/>
      <c r="J8" s="98"/>
      <c r="K8" s="35"/>
      <c r="L8" s="35"/>
      <c r="M8" s="35"/>
      <c r="N8" s="35"/>
      <c r="O8" s="35">
        <f aca="true" t="shared" si="0" ref="O8:P13">C8+E8+G8+I8+K8+M8</f>
        <v>0</v>
      </c>
      <c r="P8" s="35">
        <f t="shared" si="0"/>
        <v>0</v>
      </c>
    </row>
    <row r="9" spans="1:16" ht="12.75">
      <c r="A9" s="34" t="s">
        <v>88</v>
      </c>
      <c r="B9" s="34"/>
      <c r="C9" s="98"/>
      <c r="D9" s="98"/>
      <c r="E9" s="98">
        <v>0</v>
      </c>
      <c r="F9" s="98">
        <v>0</v>
      </c>
      <c r="G9" s="98"/>
      <c r="H9" s="98"/>
      <c r="I9" s="98"/>
      <c r="J9" s="98"/>
      <c r="K9" s="35"/>
      <c r="L9" s="35"/>
      <c r="M9" s="35"/>
      <c r="N9" s="35"/>
      <c r="O9" s="35">
        <f t="shared" si="0"/>
        <v>0</v>
      </c>
      <c r="P9" s="35">
        <f t="shared" si="0"/>
        <v>0</v>
      </c>
    </row>
    <row r="10" spans="1:16" ht="12.75">
      <c r="A10" s="34" t="s">
        <v>89</v>
      </c>
      <c r="B10" s="34"/>
      <c r="C10" s="98"/>
      <c r="D10" s="98"/>
      <c r="E10" s="98">
        <v>1900000</v>
      </c>
      <c r="F10" s="98">
        <v>3521644</v>
      </c>
      <c r="G10" s="98"/>
      <c r="H10" s="98">
        <v>17000</v>
      </c>
      <c r="I10" s="98"/>
      <c r="J10" s="98"/>
      <c r="K10" s="35"/>
      <c r="L10" s="35"/>
      <c r="M10" s="35"/>
      <c r="N10" s="35"/>
      <c r="O10" s="35">
        <f t="shared" si="0"/>
        <v>1900000</v>
      </c>
      <c r="P10" s="35">
        <f t="shared" si="0"/>
        <v>3538644</v>
      </c>
    </row>
    <row r="11" spans="1:16" ht="12.75">
      <c r="A11" s="70" t="s">
        <v>90</v>
      </c>
      <c r="B11" s="99"/>
      <c r="C11" s="98"/>
      <c r="D11" s="98"/>
      <c r="E11" s="98"/>
      <c r="F11" s="98"/>
      <c r="G11" s="98"/>
      <c r="H11" s="98"/>
      <c r="I11" s="98"/>
      <c r="J11" s="98"/>
      <c r="K11" s="35"/>
      <c r="L11" s="35"/>
      <c r="M11" s="35"/>
      <c r="N11" s="35"/>
      <c r="O11" s="35">
        <f t="shared" si="0"/>
        <v>0</v>
      </c>
      <c r="P11" s="35">
        <f t="shared" si="0"/>
        <v>0</v>
      </c>
    </row>
    <row r="12" spans="1:16" ht="12.75">
      <c r="A12" s="70"/>
      <c r="B12" s="99"/>
      <c r="C12" s="98"/>
      <c r="D12" s="98"/>
      <c r="E12" s="98"/>
      <c r="F12" s="98"/>
      <c r="G12" s="98"/>
      <c r="H12" s="98"/>
      <c r="I12" s="98"/>
      <c r="J12" s="98"/>
      <c r="K12" s="35"/>
      <c r="L12" s="35"/>
      <c r="M12" s="35"/>
      <c r="N12" s="35"/>
      <c r="O12" s="35">
        <f t="shared" si="0"/>
        <v>0</v>
      </c>
      <c r="P12" s="35">
        <f t="shared" si="0"/>
        <v>0</v>
      </c>
    </row>
    <row r="13" spans="1:16" ht="12.75">
      <c r="A13" s="70" t="s">
        <v>2</v>
      </c>
      <c r="B13" s="99"/>
      <c r="C13" s="35">
        <f>SUM(C8:C12)</f>
        <v>0</v>
      </c>
      <c r="D13" s="35">
        <f aca="true" t="shared" si="1" ref="D13:N13">SUM(D8:D12)</f>
        <v>0</v>
      </c>
      <c r="E13" s="35">
        <f t="shared" si="1"/>
        <v>1900000</v>
      </c>
      <c r="F13" s="35">
        <f t="shared" si="1"/>
        <v>3521644</v>
      </c>
      <c r="G13" s="35">
        <f t="shared" si="1"/>
        <v>0</v>
      </c>
      <c r="H13" s="35">
        <f t="shared" si="1"/>
        <v>17000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0"/>
        <v>1900000</v>
      </c>
      <c r="P13" s="35">
        <f t="shared" si="0"/>
        <v>3538644</v>
      </c>
    </row>
    <row r="14" spans="3:16" ht="12.75"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ht="12.75">
      <c r="A15" s="101" t="s">
        <v>35</v>
      </c>
      <c r="B15" s="102"/>
      <c r="C15" s="145" t="s">
        <v>8</v>
      </c>
      <c r="D15" s="145"/>
      <c r="E15" s="145"/>
      <c r="F15" s="103"/>
      <c r="G15" s="145" t="s">
        <v>34</v>
      </c>
      <c r="H15" s="145"/>
      <c r="I15" s="145"/>
      <c r="J15" s="103"/>
      <c r="K15" s="139" t="s">
        <v>43</v>
      </c>
      <c r="L15" s="140"/>
      <c r="M15" s="140"/>
      <c r="N15" s="141"/>
      <c r="O15" s="98"/>
      <c r="P15" s="98"/>
    </row>
    <row r="16" spans="1:16" ht="12.75">
      <c r="A16" s="104"/>
      <c r="B16" s="105"/>
      <c r="C16" s="139" t="s">
        <v>32</v>
      </c>
      <c r="D16" s="141"/>
      <c r="E16" s="139" t="s">
        <v>33</v>
      </c>
      <c r="F16" s="141"/>
      <c r="G16" s="139" t="s">
        <v>32</v>
      </c>
      <c r="H16" s="141"/>
      <c r="I16" s="139" t="s">
        <v>33</v>
      </c>
      <c r="J16" s="141"/>
      <c r="K16" s="139" t="s">
        <v>32</v>
      </c>
      <c r="L16" s="141"/>
      <c r="M16" s="139" t="s">
        <v>33</v>
      </c>
      <c r="N16" s="141"/>
      <c r="O16" s="35" t="s">
        <v>10</v>
      </c>
      <c r="P16" s="98"/>
    </row>
    <row r="17" spans="1:16" ht="12.75">
      <c r="A17" s="104"/>
      <c r="B17" s="105"/>
      <c r="C17" s="103" t="s">
        <v>38</v>
      </c>
      <c r="D17" s="103" t="s">
        <v>39</v>
      </c>
      <c r="E17" s="103" t="s">
        <v>38</v>
      </c>
      <c r="F17" s="103" t="s">
        <v>39</v>
      </c>
      <c r="G17" s="103" t="s">
        <v>41</v>
      </c>
      <c r="H17" s="103" t="s">
        <v>39</v>
      </c>
      <c r="I17" s="103" t="s">
        <v>42</v>
      </c>
      <c r="J17" s="103" t="s">
        <v>39</v>
      </c>
      <c r="K17" s="103" t="s">
        <v>41</v>
      </c>
      <c r="L17" s="103" t="s">
        <v>39</v>
      </c>
      <c r="M17" s="103" t="s">
        <v>42</v>
      </c>
      <c r="N17" s="103" t="s">
        <v>39</v>
      </c>
      <c r="O17" s="35"/>
      <c r="P17" s="35" t="s">
        <v>40</v>
      </c>
    </row>
    <row r="18" spans="1:16" ht="12.75">
      <c r="A18" s="92" t="s">
        <v>91</v>
      </c>
      <c r="B18" s="34"/>
      <c r="C18" s="35"/>
      <c r="D18" s="35"/>
      <c r="E18" s="98">
        <v>78107</v>
      </c>
      <c r="F18" s="98">
        <v>78107</v>
      </c>
      <c r="G18" s="98"/>
      <c r="H18" s="98"/>
      <c r="I18" s="98"/>
      <c r="J18" s="98"/>
      <c r="K18" s="35"/>
      <c r="L18" s="35"/>
      <c r="M18" s="35"/>
      <c r="N18" s="35"/>
      <c r="O18" s="35">
        <f>C18+E18+G18+I18+K18+M18</f>
        <v>78107</v>
      </c>
      <c r="P18" s="35">
        <f>D18+F18+H18+J18+L18+N18</f>
        <v>78107</v>
      </c>
    </row>
    <row r="19" spans="1:16" ht="12.75">
      <c r="A19" s="143" t="s">
        <v>92</v>
      </c>
      <c r="B19" s="144"/>
      <c r="C19" s="35"/>
      <c r="D19" s="35"/>
      <c r="E19" s="98">
        <v>0</v>
      </c>
      <c r="F19" s="98">
        <v>0</v>
      </c>
      <c r="G19" s="98"/>
      <c r="H19" s="98"/>
      <c r="I19" s="98"/>
      <c r="J19" s="98"/>
      <c r="K19" s="35"/>
      <c r="L19" s="35"/>
      <c r="M19" s="35"/>
      <c r="N19" s="35"/>
      <c r="O19" s="35">
        <f aca="true" t="shared" si="2" ref="O19:O24">C19+E19+G19+I19+K19+M19</f>
        <v>0</v>
      </c>
      <c r="P19" s="35">
        <f aca="true" t="shared" si="3" ref="P19:P24">D19+F19+H19+J19+L19+N19</f>
        <v>0</v>
      </c>
    </row>
    <row r="20" spans="1:16" ht="12.75">
      <c r="A20" s="92" t="s">
        <v>93</v>
      </c>
      <c r="B20" s="34"/>
      <c r="C20" s="35"/>
      <c r="D20" s="35"/>
      <c r="E20" s="98">
        <v>0</v>
      </c>
      <c r="F20" s="98">
        <v>0</v>
      </c>
      <c r="G20" s="98"/>
      <c r="H20" s="98"/>
      <c r="I20" s="98"/>
      <c r="J20" s="98"/>
      <c r="K20" s="35"/>
      <c r="L20" s="35"/>
      <c r="M20" s="35"/>
      <c r="N20" s="35"/>
      <c r="O20" s="35">
        <f t="shared" si="2"/>
        <v>0</v>
      </c>
      <c r="P20" s="35">
        <f t="shared" si="3"/>
        <v>0</v>
      </c>
    </row>
    <row r="21" spans="1:16" ht="12.75">
      <c r="A21" s="143" t="s">
        <v>94</v>
      </c>
      <c r="B21" s="144"/>
      <c r="C21" s="35"/>
      <c r="D21" s="35"/>
      <c r="E21" s="98">
        <v>49461</v>
      </c>
      <c r="F21" s="98">
        <v>49461</v>
      </c>
      <c r="G21" s="98"/>
      <c r="H21" s="98"/>
      <c r="I21" s="98"/>
      <c r="J21" s="98"/>
      <c r="K21" s="35"/>
      <c r="L21" s="35"/>
      <c r="M21" s="35"/>
      <c r="N21" s="35"/>
      <c r="O21" s="35">
        <f t="shared" si="2"/>
        <v>49461</v>
      </c>
      <c r="P21" s="35">
        <f t="shared" si="3"/>
        <v>49461</v>
      </c>
    </row>
    <row r="22" spans="1:16" ht="12.75">
      <c r="A22" s="106" t="s">
        <v>95</v>
      </c>
      <c r="B22" s="107"/>
      <c r="C22" s="35"/>
      <c r="D22" s="35"/>
      <c r="E22" s="98">
        <v>108543</v>
      </c>
      <c r="F22" s="98">
        <v>108543</v>
      </c>
      <c r="G22" s="98"/>
      <c r="H22" s="98"/>
      <c r="I22" s="98"/>
      <c r="J22" s="98"/>
      <c r="K22" s="35"/>
      <c r="L22" s="35"/>
      <c r="M22" s="35"/>
      <c r="N22" s="35"/>
      <c r="O22" s="35">
        <f t="shared" si="2"/>
        <v>108543</v>
      </c>
      <c r="P22" s="35">
        <f t="shared" si="3"/>
        <v>108543</v>
      </c>
    </row>
    <row r="23" spans="1:16" ht="12.75">
      <c r="A23" s="92" t="s">
        <v>96</v>
      </c>
      <c r="B23" s="34"/>
      <c r="C23" s="35"/>
      <c r="D23" s="35"/>
      <c r="E23" s="98">
        <v>23333</v>
      </c>
      <c r="F23" s="98">
        <v>23333</v>
      </c>
      <c r="G23" s="98"/>
      <c r="H23" s="98"/>
      <c r="I23" s="98"/>
      <c r="J23" s="98"/>
      <c r="K23" s="35"/>
      <c r="L23" s="35"/>
      <c r="M23" s="35"/>
      <c r="N23" s="35"/>
      <c r="O23" s="35">
        <f t="shared" si="2"/>
        <v>23333</v>
      </c>
      <c r="P23" s="35">
        <f t="shared" si="3"/>
        <v>23333</v>
      </c>
    </row>
    <row r="24" spans="1:16" ht="12.75">
      <c r="A24" s="92" t="s">
        <v>6</v>
      </c>
      <c r="B24" s="34"/>
      <c r="C24" s="35">
        <f>SUM(C18:C23)</f>
        <v>0</v>
      </c>
      <c r="D24" s="35">
        <f aca="true" t="shared" si="4" ref="D24:N24">SUM(D18:D23)</f>
        <v>0</v>
      </c>
      <c r="E24" s="35">
        <f t="shared" si="4"/>
        <v>259444</v>
      </c>
      <c r="F24" s="35">
        <f>SUM(F18:F23)</f>
        <v>259444</v>
      </c>
      <c r="G24" s="35">
        <f t="shared" si="4"/>
        <v>0</v>
      </c>
      <c r="H24" s="35">
        <f t="shared" si="4"/>
        <v>0</v>
      </c>
      <c r="I24" s="35">
        <f t="shared" si="4"/>
        <v>0</v>
      </c>
      <c r="J24" s="35">
        <f t="shared" si="4"/>
        <v>0</v>
      </c>
      <c r="K24" s="35">
        <f t="shared" si="4"/>
        <v>0</v>
      </c>
      <c r="L24" s="35">
        <f t="shared" si="4"/>
        <v>0</v>
      </c>
      <c r="M24" s="35">
        <f t="shared" si="4"/>
        <v>0</v>
      </c>
      <c r="N24" s="35">
        <f t="shared" si="4"/>
        <v>0</v>
      </c>
      <c r="O24" s="35">
        <f t="shared" si="2"/>
        <v>259444</v>
      </c>
      <c r="P24" s="35">
        <f t="shared" si="3"/>
        <v>259444</v>
      </c>
    </row>
  </sheetData>
  <sheetProtection/>
  <mergeCells count="23">
    <mergeCell ref="A21:B21"/>
    <mergeCell ref="C15:E15"/>
    <mergeCell ref="G15:I15"/>
    <mergeCell ref="C5:F5"/>
    <mergeCell ref="G5:J5"/>
    <mergeCell ref="C6:D6"/>
    <mergeCell ref="E6:F6"/>
    <mergeCell ref="G6:H6"/>
    <mergeCell ref="C16:D16"/>
    <mergeCell ref="E16:F16"/>
    <mergeCell ref="G16:H16"/>
    <mergeCell ref="I16:J16"/>
    <mergeCell ref="A19:B19"/>
    <mergeCell ref="A1:P1"/>
    <mergeCell ref="A3:P3"/>
    <mergeCell ref="A2:P2"/>
    <mergeCell ref="K15:N15"/>
    <mergeCell ref="K16:L16"/>
    <mergeCell ref="M16:N16"/>
    <mergeCell ref="K5:N5"/>
    <mergeCell ref="K6:L6"/>
    <mergeCell ref="M6:N6"/>
    <mergeCell ref="I6:J6"/>
  </mergeCells>
  <printOptions/>
  <pageMargins left="0.6299212598425197" right="0.551181102362204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2019-05-30T13:02:30Z</cp:lastPrinted>
  <dcterms:created xsi:type="dcterms:W3CDTF">2005-02-02T12:55:18Z</dcterms:created>
  <dcterms:modified xsi:type="dcterms:W3CDTF">2019-05-30T13:03:16Z</dcterms:modified>
  <cp:category/>
  <cp:version/>
  <cp:contentType/>
  <cp:contentStatus/>
</cp:coreProperties>
</file>