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firstSheet="29" activeTab="35"/>
  </bookViews>
  <sheets>
    <sheet name="1. Címrend" sheetId="1" r:id="rId1"/>
    <sheet name="2. pénzmaradvány" sheetId="2" r:id="rId2"/>
    <sheet name="3. finansz. c. pü.-i műveletek" sheetId="3" r:id="rId3"/>
    <sheet name="4.1. bevételek" sheetId="4" r:id="rId4"/>
    <sheet name="4.2. fel.-ok szerint" sheetId="5" r:id="rId5"/>
    <sheet name="5.1. kiadások" sheetId="6" r:id="rId6"/>
    <sheet name="5.2. fel.-ok szerint" sheetId="7" r:id="rId7"/>
    <sheet name="6.1. Óvoda bevételei" sheetId="8" r:id="rId8"/>
    <sheet name="6.2 Óvoda kiadásai" sheetId="9" r:id="rId9"/>
    <sheet name="6.3. Fel.-ok sz.-i bev." sheetId="10" r:id="rId10"/>
    <sheet name="6.4. Fel.-ok sz.-i kiad." sheetId="11" r:id="rId11"/>
    <sheet name="7.1. Hivatal bevételei" sheetId="12" r:id="rId12"/>
    <sheet name="7.2. Hivatal kiadásai" sheetId="13" r:id="rId13"/>
    <sheet name="7.3. Fel.-ok sz.-i bev." sheetId="14" r:id="rId14"/>
    <sheet name="7.4. Fel.-ok sz.-i kiad." sheetId="15" r:id="rId15"/>
    <sheet name="8.1. Műv. Ház bev." sheetId="16" r:id="rId16"/>
    <sheet name="8.2. Műv. Ház kiad." sheetId="17" r:id="rId17"/>
    <sheet name="8.3. Fel.-ok sz.-i bev." sheetId="18" r:id="rId18"/>
    <sheet name="8.4. Fel.-ok sz.-i kiad." sheetId="19" r:id="rId19"/>
    <sheet name="9.1. Önk. bevételei" sheetId="20" r:id="rId20"/>
    <sheet name="9.2. Önk. kiadásai" sheetId="21" r:id="rId21"/>
    <sheet name="9.3. Fel.-ok sz.-i bev." sheetId="22" r:id="rId22"/>
    <sheet name="9.4. Fel.-ok sz.-i kiad." sheetId="23" r:id="rId23"/>
    <sheet name="10. felújítás" sheetId="24" r:id="rId24"/>
    <sheet name="11. fejlesztés (felhalmozás)" sheetId="25" r:id="rId25"/>
    <sheet name="12. stab. tv. 3. § (1)" sheetId="26" r:id="rId26"/>
    <sheet name="13. fennálló köt." sheetId="27" r:id="rId27"/>
    <sheet name="14. létszám-előirányz." sheetId="28" r:id="rId28"/>
    <sheet name="15. közfogl. létszám-előirányz." sheetId="29" r:id="rId29"/>
    <sheet name="16. eu projekt" sheetId="30" r:id="rId30"/>
    <sheet name="17. céltartalék" sheetId="31" r:id="rId31"/>
    <sheet name="18. többéves" sheetId="32" r:id="rId32"/>
    <sheet name="19. előirányz.felhaszn.ütemterv" sheetId="33" r:id="rId33"/>
    <sheet name="20. közvetett támogatás" sheetId="34" r:id="rId34"/>
    <sheet name="21. lakoss.szolg.tám" sheetId="35" r:id="rId35"/>
    <sheet name="22. mérleg" sheetId="36" r:id="rId36"/>
    <sheet name="Munka1" sheetId="37" r:id="rId37"/>
  </sheets>
  <definedNames/>
  <calcPr fullCalcOnLoad="1"/>
</workbook>
</file>

<file path=xl/sharedStrings.xml><?xml version="1.0" encoding="utf-8"?>
<sst xmlns="http://schemas.openxmlformats.org/spreadsheetml/2006/main" count="2596" uniqueCount="757">
  <si>
    <t>Visszatérítendő támogatások, kölcsönök megtérülése áh.-on belülről</t>
  </si>
  <si>
    <t>Önkormányzat működési célú költségvetési támogatása</t>
  </si>
  <si>
    <t>Önkormányzat felhalmozási célú költségvetési támogatása</t>
  </si>
  <si>
    <t>Pénzeszközátvétel államháztartáson kívülről</t>
  </si>
  <si>
    <t>Visszatérítendő támogatások, kölcsönök visszatérülése áh.-on kívülről</t>
  </si>
  <si>
    <t>Garancia- és kezességvállalásból származó megtérülés áh.-on kívülről</t>
  </si>
  <si>
    <t>KÖLTSÉGVETÉSI BEVÉTELEK ÖSSZESEN (I.+II.):</t>
  </si>
  <si>
    <t>IV. Finanszírozási célú pénzügyi műveletek bevételei</t>
  </si>
  <si>
    <t>V. Aktív pénzügyi műveletek</t>
  </si>
  <si>
    <t>BEVÉTELEK MINDÖSSZESEN (I.+II.+III.+IV.+V.):</t>
  </si>
  <si>
    <t>Hitel-, kölcsönfelvétel államháztartáson kívülről</t>
  </si>
  <si>
    <t>Belföldi értékpapírok bevételei</t>
  </si>
  <si>
    <t>Államháztartáson belüli megelőlegezések beérkezése</t>
  </si>
  <si>
    <t>Irányító szervi támogatás</t>
  </si>
  <si>
    <t>Külföldi finanszírozás bevételei</t>
  </si>
  <si>
    <t xml:space="preserve">          - társulástól</t>
  </si>
  <si>
    <t xml:space="preserve">kiadási költségvetése </t>
  </si>
  <si>
    <t>9.4. számú melléklet</t>
  </si>
  <si>
    <t>Óvodai intézményi étkeztetés</t>
  </si>
  <si>
    <t>Iskolai intézményi étkeztetés</t>
  </si>
  <si>
    <t>9.3. számú melléklet</t>
  </si>
  <si>
    <t>6.3. számú melléklet</t>
  </si>
  <si>
    <t>6.4. számú melléklet</t>
  </si>
  <si>
    <t>7.3. számú melléklet</t>
  </si>
  <si>
    <t>7.4. számú melléklet</t>
  </si>
  <si>
    <t>8.3. számú melléklet</t>
  </si>
  <si>
    <t>8.4. számú melléklet</t>
  </si>
  <si>
    <t>Működési célú támogatás áh.-on belülről</t>
  </si>
  <si>
    <t>Felhalmozási célú támogatás áh.-on belülről</t>
  </si>
  <si>
    <t>20. sz. melléklet</t>
  </si>
  <si>
    <t xml:space="preserve">          - térségi fejlesztési tanácstól</t>
  </si>
  <si>
    <t xml:space="preserve">          - fejezeti kezelésű előirányzattól</t>
  </si>
  <si>
    <t>III. Előző évi előirányzat-maradvány, pénzmaradvány, valamint a vállalkozási maradvány alaptevékenység ellátására történő</t>
  </si>
  <si>
    <t>4.1. számú melléklet</t>
  </si>
  <si>
    <t>4.2. számú melléklet</t>
  </si>
  <si>
    <t>kötelező, önként vállalt és államigazgatási fel.-ok szerint</t>
  </si>
  <si>
    <t>és költségvetési szerveinek bevételi előirányzatai szakfeladatonként</t>
  </si>
  <si>
    <t>Kötelező feladatok</t>
  </si>
  <si>
    <t>Önként vállalt feladatok</t>
  </si>
  <si>
    <t>Állam-igazgatási feladatok</t>
  </si>
  <si>
    <t>Szakfeladat</t>
  </si>
  <si>
    <t>Száma</t>
  </si>
  <si>
    <t>Megnevezése</t>
  </si>
  <si>
    <t>MINDÖSSZESEN</t>
  </si>
  <si>
    <t>5.1. számú melléklet</t>
  </si>
  <si>
    <t>5.2. számú melléklet</t>
  </si>
  <si>
    <t>és költségvetési szervének kiadási előirányzatai szakfeladatonként</t>
  </si>
  <si>
    <t>2.  Balatonszárszói Közös Önkormányzati Hivatal</t>
  </si>
  <si>
    <t>1.  Balatonszárszói Százszorszép Óvoda</t>
  </si>
  <si>
    <t xml:space="preserve">     Balatonszárszói Százszorszép Óvoda</t>
  </si>
  <si>
    <t xml:space="preserve">     Kötcsei Óvoda</t>
  </si>
  <si>
    <t>1. Balatonszárszói Százszorszép Óvoda</t>
  </si>
  <si>
    <t>2. Balatonszárszói Közös Önkormányzati Hivatal</t>
  </si>
  <si>
    <t>Balatonszárszói Százszorszép Óvoda</t>
  </si>
  <si>
    <t>Balatonszárszói Szárszorszép Óvoda</t>
  </si>
  <si>
    <t>Munkahelyi étkezés</t>
  </si>
  <si>
    <t>Balatonszárszói Közös Önkormányzati Hivatal</t>
  </si>
  <si>
    <r>
      <t xml:space="preserve">Adók </t>
    </r>
    <r>
      <rPr>
        <i/>
        <sz val="10"/>
        <rFont val="Arial"/>
        <family val="2"/>
      </rPr>
      <t>(helyi adók, átengedett kp.-i adók)</t>
    </r>
  </si>
  <si>
    <t>Önkormányzatok és társulások általános végrehajtó igazgatási tevékenysége</t>
  </si>
  <si>
    <t>Turizmusfejlesztési támogatások és tevékenységek</t>
  </si>
  <si>
    <t>Múzeumi kiállítási tevékenység</t>
  </si>
  <si>
    <t>2019. évben</t>
  </si>
  <si>
    <t>2020. évben</t>
  </si>
  <si>
    <t>Bsz.-i Százszorszép Óvoda összesen:</t>
  </si>
  <si>
    <t>Balatonszárszói Közös Önk.-i Hivatal</t>
  </si>
  <si>
    <t>IFA differenciált kiegészítése</t>
  </si>
  <si>
    <t>2432/2010</t>
  </si>
  <si>
    <t>624/2012</t>
  </si>
  <si>
    <t>626/2012</t>
  </si>
  <si>
    <t>627/2012</t>
  </si>
  <si>
    <t>629/2012</t>
  </si>
  <si>
    <t>530/2012</t>
  </si>
  <si>
    <t>631/2012</t>
  </si>
  <si>
    <t>632/2012</t>
  </si>
  <si>
    <t>634/2012</t>
  </si>
  <si>
    <t>635/2012</t>
  </si>
  <si>
    <t>636/2012</t>
  </si>
  <si>
    <t>638/2012</t>
  </si>
  <si>
    <t>639/2012</t>
  </si>
  <si>
    <t>640/2012</t>
  </si>
  <si>
    <t>641/2012</t>
  </si>
  <si>
    <t>642/2012</t>
  </si>
  <si>
    <t>643/2012</t>
  </si>
  <si>
    <t>646/2012</t>
  </si>
  <si>
    <t>647/2012</t>
  </si>
  <si>
    <t>648/2012</t>
  </si>
  <si>
    <t>649/2012</t>
  </si>
  <si>
    <t>562/2012</t>
  </si>
  <si>
    <t>651/2012</t>
  </si>
  <si>
    <t>652/2012</t>
  </si>
  <si>
    <t>653/2012</t>
  </si>
  <si>
    <t>654/2012</t>
  </si>
  <si>
    <t>660/2012</t>
  </si>
  <si>
    <t>656/2012</t>
  </si>
  <si>
    <t>657/2012</t>
  </si>
  <si>
    <t>658/2012</t>
  </si>
  <si>
    <t>661/2012</t>
  </si>
  <si>
    <t>663/2012</t>
  </si>
  <si>
    <t>665/2012</t>
  </si>
  <si>
    <t>666/2012</t>
  </si>
  <si>
    <t>667/2012</t>
  </si>
  <si>
    <t>668/2012</t>
  </si>
  <si>
    <t>669/2012</t>
  </si>
  <si>
    <t>671/2012</t>
  </si>
  <si>
    <t>672/2012</t>
  </si>
  <si>
    <t>673/2012</t>
  </si>
  <si>
    <t>674/2012</t>
  </si>
  <si>
    <t>675/2012</t>
  </si>
  <si>
    <t>678/2012</t>
  </si>
  <si>
    <t>679/2012</t>
  </si>
  <si>
    <t>680/2012</t>
  </si>
  <si>
    <t>681/2012</t>
  </si>
  <si>
    <t>682/2012</t>
  </si>
  <si>
    <t>683/2012</t>
  </si>
  <si>
    <t>684/2012</t>
  </si>
  <si>
    <t>689/2012</t>
  </si>
  <si>
    <t>686/2012</t>
  </si>
  <si>
    <t>687/2012</t>
  </si>
  <si>
    <t>688/2012</t>
  </si>
  <si>
    <t>690/2012</t>
  </si>
  <si>
    <t>692/2012</t>
  </si>
  <si>
    <t>693/2012</t>
  </si>
  <si>
    <t>694/2012</t>
  </si>
  <si>
    <t>662/2012</t>
  </si>
  <si>
    <t>659/2012</t>
  </si>
  <si>
    <t>670/2012</t>
  </si>
  <si>
    <t>644/2012</t>
  </si>
  <si>
    <t>676/2012</t>
  </si>
  <si>
    <t>664/2012</t>
  </si>
  <si>
    <t>691/2012</t>
  </si>
  <si>
    <t>677/2012</t>
  </si>
  <si>
    <t>1465/2012</t>
  </si>
  <si>
    <t>1131/2012</t>
  </si>
  <si>
    <t>625/2012</t>
  </si>
  <si>
    <t>633/2012</t>
  </si>
  <si>
    <t>1094/2012</t>
  </si>
  <si>
    <t>645/2012</t>
  </si>
  <si>
    <t>1095/2012</t>
  </si>
  <si>
    <t>655/2012</t>
  </si>
  <si>
    <t>1013/2012</t>
  </si>
  <si>
    <t>790/2012</t>
  </si>
  <si>
    <t>2747/2012</t>
  </si>
  <si>
    <t>1077/2012</t>
  </si>
  <si>
    <t>789/2012</t>
  </si>
  <si>
    <t>3127-2/2012</t>
  </si>
  <si>
    <t>3146/2011</t>
  </si>
  <si>
    <t>2841/2012</t>
  </si>
  <si>
    <t>3038/2012</t>
  </si>
  <si>
    <t>2870/2012</t>
  </si>
  <si>
    <t>2016. év</t>
  </si>
  <si>
    <t>2017. év</t>
  </si>
  <si>
    <t xml:space="preserve">        E.ON Áramhálózati Zrt.-nek bírság</t>
  </si>
  <si>
    <t>Munkaadót terhelő járulékok és szoc. hozzájár. adó</t>
  </si>
  <si>
    <t>Közhatalmi bevétel</t>
  </si>
  <si>
    <t>Intézményi működési bevétel</t>
  </si>
  <si>
    <t>Működési célú átvett pénzeszköz</t>
  </si>
  <si>
    <t>Felhalmozási bevételek</t>
  </si>
  <si>
    <t>Tárgyi eszközök és immat. javak értékesítése</t>
  </si>
  <si>
    <t>Felhalmozási célú átvett pénzeszköz</t>
  </si>
  <si>
    <t>1. számú melléklet</t>
  </si>
  <si>
    <t>felhalmozási célú kölcsönök áht-n kívülre</t>
  </si>
  <si>
    <t>7.</t>
  </si>
  <si>
    <t>Fejlesztési célú kiadás összesen</t>
  </si>
  <si>
    <t>Ktv.hatály</t>
  </si>
  <si>
    <t>fő</t>
  </si>
  <si>
    <t>Óvoda Balatonszárszó</t>
  </si>
  <si>
    <t xml:space="preserve">Nem intézményi </t>
  </si>
  <si>
    <t>Általános tartalék</t>
  </si>
  <si>
    <t>Tartalék összesen</t>
  </si>
  <si>
    <t>Balatonszárszó Önkormányzat többéves kihatással járó feladatainak</t>
  </si>
  <si>
    <t>előirányzatai éves bontásban</t>
  </si>
  <si>
    <t xml:space="preserve">e-Ft-ban </t>
  </si>
  <si>
    <t>BEVÉTELEK</t>
  </si>
  <si>
    <t>KIADÁSOK</t>
  </si>
  <si>
    <t>Összesen</t>
  </si>
  <si>
    <t>Balatonszárszó Nagyközségi Önkormányzat</t>
  </si>
  <si>
    <t>Önkormányzat összesen:</t>
  </si>
  <si>
    <t>felújítási előirányzatai célonként</t>
  </si>
  <si>
    <t>LÉTSZÁM KERET ÖSSZESEN:</t>
  </si>
  <si>
    <t xml:space="preserve">Kötelező tartalék </t>
  </si>
  <si>
    <t>5.</t>
  </si>
  <si>
    <t>6.</t>
  </si>
  <si>
    <t xml:space="preserve">Balatonszárszó Nagyközség Önkormányzatának és költségvetési szerveinek </t>
  </si>
  <si>
    <t>fejlesztési előirányzatai célonként</t>
  </si>
  <si>
    <t>2014. év</t>
  </si>
  <si>
    <t>Város-, községgazdálkodási m.n.s. szolgáltatások</t>
  </si>
  <si>
    <t>Óvoda Kötcse</t>
  </si>
  <si>
    <t>a, ellátottak térítési díja, kártérítés méltányossági alapon történő elengedés összege</t>
  </si>
  <si>
    <t>Elendedés</t>
  </si>
  <si>
    <t>Kedvezmény</t>
  </si>
  <si>
    <t>Jogcíme</t>
  </si>
  <si>
    <t>Mértéke %</t>
  </si>
  <si>
    <t>Összege Ft</t>
  </si>
  <si>
    <t>magánszemély</t>
  </si>
  <si>
    <t>étkezés</t>
  </si>
  <si>
    <t>Hum.Biz.</t>
  </si>
  <si>
    <t>b, lakásépítéshez, felújításhoz nyújtott kölcsön elengedés összege</t>
  </si>
  <si>
    <t>c, helyi adó, gépjárműadónál biztosított kedvezmény, mentesség összege adónemenként</t>
  </si>
  <si>
    <t>20/2008(XII.15.) 9.§</t>
  </si>
  <si>
    <t>jegyző</t>
  </si>
  <si>
    <t>2. oldal</t>
  </si>
  <si>
    <t>2. oldal összesen:</t>
  </si>
  <si>
    <t>3. oldal</t>
  </si>
  <si>
    <t>Art.134.§</t>
  </si>
  <si>
    <t>ua.</t>
  </si>
  <si>
    <t>3. oldal összesen:</t>
  </si>
  <si>
    <t>Építményadó elengedés összesen:</t>
  </si>
  <si>
    <t xml:space="preserve">Építményadó kedvezmény összesen: </t>
  </si>
  <si>
    <t>4. oldal</t>
  </si>
  <si>
    <t>Gjt. 5.§ f.)</t>
  </si>
  <si>
    <t>2793/2009</t>
  </si>
  <si>
    <t>377/2009</t>
  </si>
  <si>
    <t>4. oldal összesen:</t>
  </si>
  <si>
    <t>5. oldal</t>
  </si>
  <si>
    <t>5. oldal összesen:</t>
  </si>
  <si>
    <t>6. oldal</t>
  </si>
  <si>
    <t>6. oldal összesen:</t>
  </si>
  <si>
    <t>Helyi adó elengedés mindösszesen:</t>
  </si>
  <si>
    <t>Helyi adó kedvezmény mindösszesen:</t>
  </si>
  <si>
    <t>d, helyiségek, eszközök hasznosításából származó bevételből nyújtott kedvezmény, mentesség</t>
  </si>
  <si>
    <t>e, egyéb kedvezmény vagy kölcsön elengedésének összege</t>
  </si>
  <si>
    <t>Működési cél</t>
  </si>
  <si>
    <t>Felhalmozási cél</t>
  </si>
  <si>
    <t>Bevételek</t>
  </si>
  <si>
    <t>Kiadások</t>
  </si>
  <si>
    <t>15. számú melléklet</t>
  </si>
  <si>
    <t xml:space="preserve">Közfoglalkoztatás  </t>
  </si>
  <si>
    <t>14. számú melléklet</t>
  </si>
  <si>
    <t>-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</si>
  <si>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</si>
  <si>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</si>
  <si>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</si>
  <si>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</si>
  <si>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</si>
  <si>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</si>
  <si>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</si>
  <si>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</si>
  <si>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</si>
  <si>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</si>
  <si>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</si>
  <si>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</si>
  <si>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</si>
  <si>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</si>
  <si>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3369/2010</t>
  </si>
  <si>
    <t>1233/2010</t>
  </si>
  <si>
    <t>1232/2010</t>
  </si>
  <si>
    <t>1031-2/2007</t>
  </si>
  <si>
    <t>455/2004</t>
  </si>
  <si>
    <t>311/2003</t>
  </si>
  <si>
    <t>739/1993</t>
  </si>
  <si>
    <t>1006-175/08</t>
  </si>
  <si>
    <t>1177/2005</t>
  </si>
  <si>
    <t>3128/2008</t>
  </si>
  <si>
    <t>1564/2007</t>
  </si>
  <si>
    <t>1578/2004</t>
  </si>
  <si>
    <t>1462/2009</t>
  </si>
  <si>
    <t>903/2003</t>
  </si>
  <si>
    <t>641/2002</t>
  </si>
  <si>
    <t>1389-2/2007</t>
  </si>
  <si>
    <t>650-2/2009</t>
  </si>
  <si>
    <t>1006-174/08</t>
  </si>
  <si>
    <t>453-2/2006</t>
  </si>
  <si>
    <t>1658-2/2007</t>
  </si>
  <si>
    <t>16-200/2005</t>
  </si>
  <si>
    <t>1338/2008</t>
  </si>
  <si>
    <t>* max: 13 000 Ft</t>
  </si>
  <si>
    <t>1349/2007</t>
  </si>
  <si>
    <t>509/2006</t>
  </si>
  <si>
    <t>1857-2/07</t>
  </si>
  <si>
    <t>396-2/2011</t>
  </si>
  <si>
    <t>272-2/2011</t>
  </si>
  <si>
    <t>Gépjárműadó elengedés összesen:</t>
  </si>
  <si>
    <t>Gépjárműadó kedvezmény összesen:</t>
  </si>
  <si>
    <t>38/2010</t>
  </si>
  <si>
    <t>45/2010</t>
  </si>
  <si>
    <t>17. számú melléklet</t>
  </si>
  <si>
    <t>BEVÉTELEK ÖSSZESEN:</t>
  </si>
  <si>
    <t>KIADÁSOK ÖSSZESEN:</t>
  </si>
  <si>
    <t xml:space="preserve"> Működési bevételek</t>
  </si>
  <si>
    <t>Támogatások</t>
  </si>
  <si>
    <t xml:space="preserve"> Felhalmozási és tőke jellegű bevételek</t>
  </si>
  <si>
    <t>Támogatásértékű bevételek</t>
  </si>
  <si>
    <t>Véglegesen átvett pénzeszközök</t>
  </si>
  <si>
    <t>Támogatási kölcsönök visszatérülése</t>
  </si>
  <si>
    <t>Értékpapírok értékesítésének bevétele</t>
  </si>
  <si>
    <t>Kötvények kibocsátásának bevétele</t>
  </si>
  <si>
    <t>Hitelek</t>
  </si>
  <si>
    <t>Működési kiadások</t>
  </si>
  <si>
    <t>Felhalmozási kiadások</t>
  </si>
  <si>
    <t>Kölcsönök</t>
  </si>
  <si>
    <t>Egyéb speciális célú</t>
  </si>
  <si>
    <t>Működési tartalék</t>
  </si>
  <si>
    <t>Felhalmozási tartalék</t>
  </si>
  <si>
    <t>szolgáló előző évek pénzmaradványa</t>
  </si>
  <si>
    <t>A költségvetési hiány belső finanszírozására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</si>
  <si>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</si>
  <si>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</si>
  <si>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</si>
  <si>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</si>
  <si>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</si>
  <si>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</si>
  <si>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</si>
  <si>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kiadási költségvetése</t>
  </si>
  <si>
    <t>Balatonszárszó Nagyközség Önkormányzatának azon fejlesztési céljai,</t>
  </si>
  <si>
    <t>hitel, kölcsön felvétele, átvállalása a folyósítás napjától a végtörlesztés napjáig</t>
  </si>
  <si>
    <t>Sajátos felhalmozási és tőkebevételek</t>
  </si>
  <si>
    <r>
      <t xml:space="preserve">Bírságok </t>
    </r>
    <r>
      <rPr>
        <i/>
        <sz val="10"/>
        <rFont val="Arial"/>
        <family val="2"/>
      </rPr>
      <t>(pótlékok, bírság bev.-ek)</t>
    </r>
  </si>
  <si>
    <t>Munkaadót terhelő járulékok és szoc. hozzájár.-i adó</t>
  </si>
  <si>
    <t>Intézményi beruházások</t>
  </si>
  <si>
    <r>
      <t xml:space="preserve">Egyéb felhalmozási kiadás </t>
    </r>
    <r>
      <rPr>
        <i/>
        <sz val="10"/>
        <rFont val="Arial"/>
        <family val="2"/>
      </rPr>
      <t>(kamat és árfolyamveszt.)</t>
    </r>
  </si>
  <si>
    <t>Kölcsön nyújtása</t>
  </si>
  <si>
    <t>Kölcsön törlesztése</t>
  </si>
  <si>
    <t>Működési célú kölcsönök</t>
  </si>
  <si>
    <t>Felhalmozási célú kölcsönök</t>
  </si>
  <si>
    <t>Ellátottak pénzbeli jutt.; társ., szocpol.-i és egyéb jutt.</t>
  </si>
  <si>
    <t>TARTALÉKOK</t>
  </si>
  <si>
    <t>Céltartalék</t>
  </si>
  <si>
    <t>Felhalmozási célú tartalék</t>
  </si>
  <si>
    <t>KÖLTSÉGVETÉSI KIADÁSOK ÖSSZESEN</t>
  </si>
  <si>
    <t>FINANSZÍROZÁSI CÉLÚ PÉNZÜGYI MŰVELETEK KIADÁSAI</t>
  </si>
  <si>
    <t>Működési célú műveletek kiadásai</t>
  </si>
  <si>
    <t>Felhalmozási célú műveletek kiadásai</t>
  </si>
  <si>
    <t>PASSZÍV PÉNZÜGYI MŰVELETEK</t>
  </si>
  <si>
    <t>KIADÁSOK MINDÖSSZESEN: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</si>
  <si>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</si>
  <si>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</si>
  <si>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</si>
  <si>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</si>
  <si>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</si>
  <si>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külföldi hitelintézetek által, származékos műveletek különbözeteként az ÁKK Zrt.-nél elhelyezett fedezeti betétek</t>
  </si>
  <si>
    <t>Az adósságot keletkeztető ügylet megnevezése</t>
  </si>
  <si>
    <t>Fejlesztés cél megnevezése</t>
  </si>
  <si>
    <t>Saját bevétel és adósságot keletkeztető ügyletből eredő fizetési kötelezettség a tárgyévet követő</t>
  </si>
  <si>
    <t>Helyi adók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</si>
  <si>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</si>
  <si>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</si>
  <si>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</si>
  <si>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</si>
  <si>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</si>
  <si>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Kezességvállalással kapcsolatos megtérülés</t>
  </si>
  <si>
    <t>Osztalékok, koncessziós díjak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</si>
  <si>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</si>
  <si>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</si>
  <si>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</si>
  <si>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</si>
  <si>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</si>
  <si>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</si>
  <si>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</si>
  <si>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</si>
  <si>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</si>
  <si>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</si>
  <si>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</si>
  <si>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</si>
  <si>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</si>
  <si>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</si>
  <si>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</si>
  <si>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</si>
  <si>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</si>
  <si>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</si>
  <si>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</si>
  <si>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</si>
  <si>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</si>
  <si>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</si>
  <si>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</si>
  <si>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</si>
  <si>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</si>
  <si>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</si>
  <si>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</si>
  <si>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</si>
  <si>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</si>
  <si>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</si>
  <si>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</si>
  <si>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</si>
  <si>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</si>
  <si>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</si>
  <si>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</si>
  <si>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</si>
  <si>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</si>
  <si>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</si>
  <si>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</si>
  <si>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2015. évben</t>
  </si>
  <si>
    <t>2016. évben</t>
  </si>
  <si>
    <t>2017. évben</t>
  </si>
  <si>
    <t>2018. évben</t>
  </si>
  <si>
    <t>általános tartaléka és céltartalékának felosztása</t>
  </si>
  <si>
    <t>18. számú melléklet</t>
  </si>
  <si>
    <t>Balatonszárszó Nagyközségi Önkormányzatának</t>
  </si>
  <si>
    <t>Címrendje</t>
  </si>
  <si>
    <t>Az önkormányzat önállóan működő és gazdálkodó költségvetési szervei</t>
  </si>
  <si>
    <t>Az önkormányzat önállóan működő költségvetési szervei</t>
  </si>
  <si>
    <t>3. József Attila Művelődési Ház és Könyvtár</t>
  </si>
  <si>
    <t xml:space="preserve">     Kommunális ágazat</t>
  </si>
  <si>
    <t xml:space="preserve">     Egészségügyi ágazat</t>
  </si>
  <si>
    <t xml:space="preserve">     Szociális ágazat </t>
  </si>
  <si>
    <t xml:space="preserve">     Oktatási ágazat</t>
  </si>
  <si>
    <t xml:space="preserve">     Egyebek</t>
  </si>
  <si>
    <t xml:space="preserve">    Adó, illeték kiszabása, beszedése, adóellenőrzés</t>
  </si>
  <si>
    <t xml:space="preserve">    Televízió-műsor összeállítása, szolgáltatása</t>
  </si>
  <si>
    <t xml:space="preserve">    Könyvtári állomány gyarapítása, nyilvántartása</t>
  </si>
  <si>
    <t xml:space="preserve">    Közművelődési intézmények, közösségi színterek működtetése</t>
  </si>
  <si>
    <t xml:space="preserve">    Önkormányzatok és társulások általános végrehajtó igazgatási tevékenysége</t>
  </si>
  <si>
    <t>Az önkormányzat költségvetésében szereplő nem intézményi kiadások</t>
  </si>
  <si>
    <t>I. Működési bevételek</t>
  </si>
  <si>
    <t xml:space="preserve">          - elkülönített állami pénzalapból</t>
  </si>
  <si>
    <t xml:space="preserve">          - társadalombiztosítás pénzügyi alapjaiból</t>
  </si>
  <si>
    <t xml:space="preserve">          - helyi önkormányzattól</t>
  </si>
  <si>
    <t xml:space="preserve">          - nemzetiségi önkormányzattól</t>
  </si>
  <si>
    <t>Járulékok</t>
  </si>
  <si>
    <t>Díjak</t>
  </si>
  <si>
    <t>Más fizetési kötelezettségek</t>
  </si>
  <si>
    <t>Hozam- és kamatbevételek</t>
  </si>
  <si>
    <t>Általános forgalmi adó bevételek</t>
  </si>
  <si>
    <t>Alkalmazottak térítése</t>
  </si>
  <si>
    <t>Intézményi ellátási díjak</t>
  </si>
  <si>
    <t>Bérleti díj bevételek</t>
  </si>
  <si>
    <t>Nyújtott szolgáltatások ellenértéke</t>
  </si>
  <si>
    <t>Áru- és készletértékesítés</t>
  </si>
  <si>
    <t>II. Felhalmozási bevételek</t>
  </si>
  <si>
    <t>1. Felhalmozási bevétel</t>
  </si>
  <si>
    <t>Tárgyi eszközök és immateriális javak értékesítése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</si>
  <si>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</si>
  <si>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</si>
  <si>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</si>
  <si>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</si>
  <si>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</si>
  <si>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Illetékek</t>
  </si>
  <si>
    <t>Pénzügyi befektetések bevételei</t>
  </si>
  <si>
    <t>Működési célú</t>
  </si>
  <si>
    <t>Felhalmozási célú</t>
  </si>
  <si>
    <t>önállóan működő és gazdálkodó költségvetési szerv</t>
  </si>
  <si>
    <t>József Attila Művelődési Ház és Könyvtár</t>
  </si>
  <si>
    <t>önállóan működő költségvetési szerv</t>
  </si>
  <si>
    <t>Adó, illeték kiszabása, beszedése, adóellenőrzés</t>
  </si>
  <si>
    <t>Művelődési Ház és Könyvtár</t>
  </si>
  <si>
    <t>Televízió-műsor összeállítása, szolgáltatása</t>
  </si>
  <si>
    <t>Könyvtári állomány gyarapítása, nyilvántartása</t>
  </si>
  <si>
    <t>és költségvetési szerveinek bevételi előirányzatai</t>
  </si>
  <si>
    <t xml:space="preserve">Balatonszárszó Nagyközség Önkormányzatának </t>
  </si>
  <si>
    <t xml:space="preserve">bevételi költségvetése </t>
  </si>
  <si>
    <t>Közutak, hidak, alagutak üzemeltetése, fenntartása</t>
  </si>
  <si>
    <t>Zöldterület-kezelés</t>
  </si>
  <si>
    <t>Szabadidős park, fürdő és strandszolgáltatás</t>
  </si>
  <si>
    <t>Köztemető-fenntartás és -működtetés</t>
  </si>
  <si>
    <t>Háziorvosi ügyeleti ellátás</t>
  </si>
  <si>
    <t>Egészségügyi laboratóriumi szolgáltatások</t>
  </si>
  <si>
    <t>Fizikoterápiás szolgáltatás</t>
  </si>
  <si>
    <t>Család- és nővédelmi egészségügyi gondozás</t>
  </si>
  <si>
    <t>Ifjúság-egészségügyi gondozás</t>
  </si>
  <si>
    <t>Egyéb önkormányzati eseti pénzbeli ellátások</t>
  </si>
  <si>
    <t>Szociális étkeztetés</t>
  </si>
  <si>
    <t>Jelzőrendszeres házi segítségnyújtás</t>
  </si>
  <si>
    <t>851011-1</t>
  </si>
  <si>
    <t>Önkormányzatok elszámolásai a költségvetési szerveikkel</t>
  </si>
  <si>
    <t>Civil szervezetek működési támogatása</t>
  </si>
  <si>
    <t>Szabadidősport- (rekreációs sport-) tevékenység és támogatása</t>
  </si>
  <si>
    <t xml:space="preserve">    szellemi termék vásárlása (szoftver)</t>
  </si>
  <si>
    <t xml:space="preserve">    ügyviteli, számítástechnikai eszköz vásárlása</t>
  </si>
  <si>
    <t>Nagyközségi Önkormányzat</t>
  </si>
  <si>
    <t xml:space="preserve">    szellemi termék vásárlása (védőnői program)</t>
  </si>
  <si>
    <t>Művelődési ház és Könyvtár</t>
  </si>
  <si>
    <t>Nagyközségi Önkormányzat összesen:</t>
  </si>
  <si>
    <t>Intézmény</t>
  </si>
  <si>
    <t>Kjt. hatály</t>
  </si>
  <si>
    <t>2015. év</t>
  </si>
  <si>
    <t>Felhalmozási célú kamat és árfolyamveszteség</t>
  </si>
  <si>
    <t>Költségvetési hiány belső finanszíro-zására szolgáló pénzforgalom nélküli bevételek</t>
  </si>
  <si>
    <t>MŰKÖDÉSI KIADÁSOK</t>
  </si>
  <si>
    <t>Személyi jellegű kiadások</t>
  </si>
  <si>
    <t>FELHALMOZÁSI KIADÁSOK</t>
  </si>
  <si>
    <t>Felújítás</t>
  </si>
  <si>
    <t>Lakástámogatás</t>
  </si>
  <si>
    <t>Lakásépítés</t>
  </si>
  <si>
    <t>KÖLCSÖNÖK</t>
  </si>
  <si>
    <t>Önkormányzat és költségvetési szervek kiadási előirányzatai</t>
  </si>
  <si>
    <t>Iskolai intézményi étkezés</t>
  </si>
  <si>
    <t>Egyéb vendéglátás</t>
  </si>
  <si>
    <t>Szociális étkezés</t>
  </si>
  <si>
    <t>Óvodai intézményi étk. gyerek</t>
  </si>
  <si>
    <t>Munk.helyi étk. dolgozók</t>
  </si>
  <si>
    <t>Óvodai nevelés</t>
  </si>
  <si>
    <t>Óvoda és Konyha Kötcse</t>
  </si>
  <si>
    <t>Óvodai intézm étkezés gyerekek</t>
  </si>
  <si>
    <t>Iskolai intézm. étkezés gyerekek</t>
  </si>
  <si>
    <t>Kiadás Összesen:</t>
  </si>
  <si>
    <t>Ellátottak pénzbeli juttatásai</t>
  </si>
  <si>
    <t>Tartalék</t>
  </si>
  <si>
    <t>Kommunális ágazat</t>
  </si>
  <si>
    <t>Közvilágítás</t>
  </si>
  <si>
    <t>Egészségügyi ágazat</t>
  </si>
  <si>
    <t>Háziorvosi alapellátás</t>
  </si>
  <si>
    <t>Fogorvosi alapellátás</t>
  </si>
  <si>
    <t>Szociális ágazat</t>
  </si>
  <si>
    <t>Házi segítségnyújtás</t>
  </si>
  <si>
    <t>Családsegítés</t>
  </si>
  <si>
    <t>Oktatási ágazat</t>
  </si>
  <si>
    <t>Óvodai nevelés, ellátás</t>
  </si>
  <si>
    <t>Egyebek</t>
  </si>
  <si>
    <t>Megnevezés</t>
  </si>
  <si>
    <t>KÖLTSÉGVETÉSI BEVÉTELEK</t>
  </si>
  <si>
    <t>Pénzforgalmi bevételek</t>
  </si>
  <si>
    <t>Pénzforgalmi kiadások</t>
  </si>
  <si>
    <t>Kamatkiadások</t>
  </si>
  <si>
    <t>Szociálpolitikai ellátások és egyéb juttatások</t>
  </si>
  <si>
    <t>Előző évi maradvány átadás</t>
  </si>
  <si>
    <t>Támogatásértékű működési kiadás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</si>
  <si>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</si>
  <si>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</si>
  <si>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</si>
  <si>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kiadás</t>
  </si>
  <si>
    <t>Felhalmozási célú pénzeszközátadás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</si>
  <si>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</si>
  <si>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</si>
  <si>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</si>
  <si>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</si>
  <si>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</si>
  <si>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</si>
  <si>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</si>
  <si>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</si>
  <si>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</si>
  <si>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</si>
  <si>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</si>
  <si>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</si>
  <si>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</si>
  <si>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</si>
  <si>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</si>
  <si>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</si>
  <si>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</si>
  <si>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</si>
  <si>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</si>
  <si>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</si>
  <si>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</si>
  <si>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</si>
  <si>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</si>
  <si>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</si>
  <si>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</si>
  <si>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</si>
  <si>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</si>
  <si>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</si>
  <si>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t>Balatonszárszó Nagyközség Önkormányzatának</t>
  </si>
  <si>
    <t>Balatonszárszó Nagyközség Önkormányzata</t>
  </si>
  <si>
    <t>és költségvetési szervének kiadási előirányzatai</t>
  </si>
  <si>
    <r>
      <t>K</t>
    </r>
    <r>
      <rPr>
        <b/>
        <sz val="12"/>
        <rFont val="Times New Roman"/>
        <family val="1"/>
      </rPr>
      <t>ÖLTSÉGVETÉSI KIADÁSOK</t>
    </r>
  </si>
  <si>
    <t>összevont költségvetési mérlege</t>
  </si>
  <si>
    <t>Céltartalékok  működési</t>
  </si>
  <si>
    <t>Szolgáltatás</t>
  </si>
  <si>
    <t>Beruházási és felújítási kiadások</t>
  </si>
  <si>
    <t>27/2009.(XII.14.)  3. §. (3) bek.</t>
  </si>
  <si>
    <t>27/2009.(XII.14.)  3. §. (2) bek.</t>
  </si>
  <si>
    <t>2003. évi XCII. Tv.</t>
  </si>
  <si>
    <t>Telekadó elengedés összesen:</t>
  </si>
  <si>
    <t>Telekadó kedvezmény összesen:</t>
  </si>
  <si>
    <t>magánszemélyek kommunális adója</t>
  </si>
  <si>
    <t>Magánszemélyek kommunális adója elengedés összesen:</t>
  </si>
  <si>
    <t>Magánszemélyek kommunális adója kedvezmény összesen:</t>
  </si>
  <si>
    <t>A támogatás kedvezményezettje</t>
  </si>
  <si>
    <t>Összesen Ft</t>
  </si>
  <si>
    <t>Döntés száma</t>
  </si>
  <si>
    <t>Döntés-hozó</t>
  </si>
  <si>
    <t>2003.évi XCII.tv.134.§</t>
  </si>
  <si>
    <t>méltányos-ság alapján</t>
  </si>
  <si>
    <t>100%*</t>
  </si>
  <si>
    <t>Rövid időtartamú közfoglalkoztatás</t>
  </si>
  <si>
    <t>Bevétel</t>
  </si>
  <si>
    <t>Kiadás</t>
  </si>
  <si>
    <t>Cél megnevezése</t>
  </si>
  <si>
    <t>Testületi hat.</t>
  </si>
  <si>
    <t>- 2. oldal -</t>
  </si>
  <si>
    <t>M.tv.könyv</t>
  </si>
  <si>
    <t>Függő, átfutó, kiegyenlítő kiadások</t>
  </si>
  <si>
    <t>Sorszám</t>
  </si>
  <si>
    <t>Felújítási cél megnevezése</t>
  </si>
  <si>
    <t xml:space="preserve">    helyi lakásépítési támogatás</t>
  </si>
  <si>
    <t xml:space="preserve">    munkáltatói kölcsön</t>
  </si>
  <si>
    <t>Sor-szám</t>
  </si>
  <si>
    <t>Fejlesztési cél megnevezése</t>
  </si>
  <si>
    <t>Teljesítés</t>
  </si>
  <si>
    <t>Eredeti előirányzat</t>
  </si>
  <si>
    <t>Módosított előirányzat</t>
  </si>
  <si>
    <t>%-os teljesülés</t>
  </si>
  <si>
    <t>Jelzőrendszeres házi segítségnyújtás térítési díja TKT-nak</t>
  </si>
  <si>
    <t>gépjárműadó</t>
  </si>
  <si>
    <t>építményadó</t>
  </si>
  <si>
    <t>telekadó</t>
  </si>
  <si>
    <t>megnevezés</t>
  </si>
  <si>
    <t>EU támogatással megvalósuló programok, projektek</t>
  </si>
  <si>
    <t>11. számú melléklet</t>
  </si>
  <si>
    <t>feladat megnevezése</t>
  </si>
  <si>
    <t>12. számú melléklet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</si>
  <si>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</si>
  <si>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</si>
  <si>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</si>
  <si>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</si>
  <si>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</si>
  <si>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Polgármesteri Hivatal</t>
  </si>
  <si>
    <t>Összesen:</t>
  </si>
  <si>
    <t xml:space="preserve">e Ft-ban </t>
  </si>
  <si>
    <t>e Ft-ban</t>
  </si>
  <si>
    <t>1.</t>
  </si>
  <si>
    <t>2.</t>
  </si>
  <si>
    <t>felhalmozási célú kiadás</t>
  </si>
  <si>
    <t>3.</t>
  </si>
  <si>
    <t>4.</t>
  </si>
  <si>
    <t>6.1. számú melléklet</t>
  </si>
  <si>
    <t>Balatonszárszó Nagyközség Önkormányzata irányítása alá tartozó</t>
  </si>
  <si>
    <t>önállóan működő és gazdálkodó költségvetési szerv bevételei</t>
  </si>
  <si>
    <t>6.2. számú melléklet</t>
  </si>
  <si>
    <t>önállóan működő és gazdálkodó költségvetési szerv kiadásai</t>
  </si>
  <si>
    <t>Személyi juttatások</t>
  </si>
  <si>
    <t>Dologi kiadások</t>
  </si>
  <si>
    <t>Egyéb működéi célú kiadások</t>
  </si>
  <si>
    <t>Munkaadót terhelő járulékok és SZHA</t>
  </si>
  <si>
    <t>Egyéb műk.-i célú kiadások</t>
  </si>
  <si>
    <t>Intézmé-nyi beruhá-zások</t>
  </si>
  <si>
    <t>Felújítá-sok</t>
  </si>
  <si>
    <t>Egyéb felhalm.-i kiadás</t>
  </si>
  <si>
    <t>Kölcsönök nyújtása</t>
  </si>
  <si>
    <t>Kölcsönök törlesztése</t>
  </si>
  <si>
    <t>Finanszírozási célú pénzügyi műveletek kiadásai</t>
  </si>
  <si>
    <t>7.1. számú melléklet</t>
  </si>
  <si>
    <t>Hozzájárulások</t>
  </si>
  <si>
    <t>7.2. számú melléklet</t>
  </si>
  <si>
    <t>önállóan működő költségvetési szerv bevételei</t>
  </si>
  <si>
    <t>8.1. számú melléklet</t>
  </si>
  <si>
    <t>Intézményi beruházá-sok</t>
  </si>
  <si>
    <t>önállóan működő költségvetési szerv kiadásai</t>
  </si>
  <si>
    <t>8.2. számú melléklet</t>
  </si>
  <si>
    <t>9.1. számú melléklet</t>
  </si>
  <si>
    <t xml:space="preserve">          - a központi költségvetés előirányzat-módosítási kötelezettség nél-
            kül túlteljesíthető előirányzatából</t>
  </si>
  <si>
    <t>9.2. számú melléklet</t>
  </si>
  <si>
    <t>Társadalom, szocpol.-i és egyéb juttatások</t>
  </si>
  <si>
    <t>Támoga-tás értékű kiadás</t>
  </si>
  <si>
    <t>Pénz-eszköz átadás</t>
  </si>
  <si>
    <t>Működési célú kölcsön nyújtás</t>
  </si>
  <si>
    <t>Felhalm.-i célú kölcsön nyújtás</t>
  </si>
  <si>
    <t>Kölcsön-törlesztés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</si>
  <si>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</si>
  <si>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</si>
  <si>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</si>
  <si>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</si>
  <si>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2. Közhatalmi bevétel</t>
  </si>
  <si>
    <t>3. Intézményi működési bevétel</t>
  </si>
  <si>
    <t>4. Működési célú átvett pénzeszköz</t>
  </si>
  <si>
    <t>1. Működési célú támogatás államháztartáson belülről</t>
  </si>
  <si>
    <t>2. Felhalmozási célú támogatás államháztartáson belülről</t>
  </si>
  <si>
    <t>Garancia- és kezességvállalásból származó megtérülés áh.-on belülről</t>
  </si>
  <si>
    <t>Előző évi költségvetési kiegészítések, visszatérülések</t>
  </si>
  <si>
    <t>096010</t>
  </si>
  <si>
    <t>096020</t>
  </si>
  <si>
    <t>091110</t>
  </si>
  <si>
    <t>018030</t>
  </si>
  <si>
    <t>Szabad kapacitás terhére végzett nem haszonszerzés célú tevékenység</t>
  </si>
  <si>
    <t>Óvodai nevelés, ellátás szakmai feladatai</t>
  </si>
  <si>
    <t>Támogatási célú finanszírozási műveletek</t>
  </si>
  <si>
    <t>011130</t>
  </si>
  <si>
    <t>Önkormányzatok és önkormányzati hivatalok jogalakotó és  általános  igazgatási tevékenysége</t>
  </si>
  <si>
    <t>011220</t>
  </si>
  <si>
    <t>Adó-, vám- és jövedéki igazgatás</t>
  </si>
  <si>
    <t>083050</t>
  </si>
  <si>
    <t>Televízió-műsor  szolgáltatása és támogatása</t>
  </si>
  <si>
    <t>082042</t>
  </si>
  <si>
    <t>082092</t>
  </si>
  <si>
    <t>Közművelődés- hagyományos  közösségi kulturális értékek gondozása</t>
  </si>
  <si>
    <t>Fő utca 48.sz. alatti ingatlan felújítása</t>
  </si>
  <si>
    <t xml:space="preserve">  Útburkolat felújítása</t>
  </si>
  <si>
    <t>Erzsébet park felújítása</t>
  </si>
  <si>
    <t>Kultúrház előtti tér  felújítása</t>
  </si>
  <si>
    <t>Hivatal tetőfelújítása</t>
  </si>
  <si>
    <t xml:space="preserve">    Kerékpár tároló</t>
  </si>
  <si>
    <t xml:space="preserve">   szabad-strandok családbarát kialakítása</t>
  </si>
  <si>
    <t>2014. évi létszám-előirányzata</t>
  </si>
  <si>
    <t xml:space="preserve"> 2014. évi közfoglalkoztatotti létszám-előirányzata</t>
  </si>
  <si>
    <t>2018. év</t>
  </si>
  <si>
    <t>2014. évi előirányzat-felhasználási ütemterv</t>
  </si>
  <si>
    <t>Balatonszárszó Önkormányzat 2014. évi közvetett támogatásai</t>
  </si>
  <si>
    <t>2014. évi költségvetési terv</t>
  </si>
  <si>
    <t>2021. évben</t>
  </si>
  <si>
    <t>Működési   célú támogatás államháztartáson belülről</t>
  </si>
  <si>
    <t>Közhatalmi bevételek</t>
  </si>
  <si>
    <t>Intézmény működési bevételei</t>
  </si>
  <si>
    <t>045160</t>
  </si>
  <si>
    <t>013350</t>
  </si>
  <si>
    <t>066010</t>
  </si>
  <si>
    <t>Önk. Vagyonnal való gazdálkodással kapcsolatos (6800011)</t>
  </si>
  <si>
    <t>Önk. Vagyonnal való gazdálkodással kapcsolatos (6800021)</t>
  </si>
  <si>
    <t>Adó-, vám és jövedéki igzagatás</t>
  </si>
  <si>
    <t>047320</t>
  </si>
  <si>
    <t>064010</t>
  </si>
  <si>
    <t>066020</t>
  </si>
  <si>
    <t>018010</t>
  </si>
  <si>
    <t>Önkormányzatok elszámolásai  a központi költségvetéssel</t>
  </si>
  <si>
    <t>Támogatási  célú finanszírozási műveletek</t>
  </si>
  <si>
    <t>072111</t>
  </si>
  <si>
    <t>072112</t>
  </si>
  <si>
    <t>072311</t>
  </si>
  <si>
    <t>072420</t>
  </si>
  <si>
    <t>072450</t>
  </si>
  <si>
    <t>074031</t>
  </si>
  <si>
    <t>074032</t>
  </si>
  <si>
    <t>105010</t>
  </si>
  <si>
    <t>Munkanélküli aktív korúak ellátása</t>
  </si>
  <si>
    <t>Lakásfenntartással, lakhatással összefüggő ellátások</t>
  </si>
  <si>
    <t>Fogyatékossággal összefüggő pénzbeli ellátások, támogatások</t>
  </si>
  <si>
    <t>Szabad kapacitás terhére végzett nem haszonszerzés célú tevékenység (munkahelyi étk.)</t>
  </si>
  <si>
    <t>Szabad kapacitás terhére végzett nem haszonszerzés célú tevékenység (egyéb vend.)</t>
  </si>
  <si>
    <t>Betegséggel kapcsolatos pénzbeli ellátások, támogatások</t>
  </si>
  <si>
    <t>Betegséggel kapcsolatos pénzbeli ellátások, támogatások (közgyógyellátás)</t>
  </si>
  <si>
    <t>061030</t>
  </si>
  <si>
    <t xml:space="preserve"> Lakáshoz juttást segítő támogatások (önkormányzatok által nyújtott lakástámogatás)</t>
  </si>
  <si>
    <t>Lakáshoz juttást segítő támogatások (munkáltatók által nyújtott lakástámogatások)</t>
  </si>
  <si>
    <t>084031</t>
  </si>
  <si>
    <t>041236</t>
  </si>
  <si>
    <t>082063</t>
  </si>
  <si>
    <t>082091</t>
  </si>
  <si>
    <t>Közművelődés-közösségi és társadalmi részvétel fejlesztése</t>
  </si>
  <si>
    <t>081045</t>
  </si>
  <si>
    <t>081061</t>
  </si>
  <si>
    <t>013320</t>
  </si>
  <si>
    <t>Önkormányzatok és önk. Hivatalok jogalkotó és ált. igazgatási tev. (841121)</t>
  </si>
  <si>
    <t>Önkormányzatok és önk. Hivatalok jogalkotó és ált. igazgatási tev. (841126)</t>
  </si>
  <si>
    <t xml:space="preserve">Gyermekvédelmi pénzbeli és természetbeni  ellátások (rendszeres gyermekvédelmi) </t>
  </si>
  <si>
    <t>Gyermekvédelmi pénzbeli és természetbeni  ellátások (óvodáztatási támogatás)</t>
  </si>
  <si>
    <t>Egyéb szociális pénzbeli ellátások, ámogatások (átmeneti segély)</t>
  </si>
  <si>
    <t>Elhunyt személyek hátramaradottainak  pénzbeli ellátása (temetési segély)</t>
  </si>
  <si>
    <t>Gyermekvédelmi pénzbeli és természetbeni  ellátások (rendkívüli gyermekvédelmi tám.)</t>
  </si>
  <si>
    <t>041233</t>
  </si>
  <si>
    <t>Hosszab időtartamú közfoglalkotatatás</t>
  </si>
  <si>
    <t>Országos közfoglalakoztatási program (egyéb közfoglalkoztatás)</t>
  </si>
  <si>
    <t>Önkormányzatok és önk. hivatalok jogalkotó és ált. igazgatási tev. (841121)</t>
  </si>
  <si>
    <t>Önkormányzatok és önk. hivatalok jogalkotó és ált. igazgatási tev. (841126)</t>
  </si>
  <si>
    <t>Időskorral összefüggő pénzbeli ellátások</t>
  </si>
  <si>
    <t xml:space="preserve">Gyermekvédelmi pénzbeli és természetbeni  ellátások (kiegészítő gyermekvédelmi) </t>
  </si>
  <si>
    <t>041231</t>
  </si>
  <si>
    <t>Fogyatékossággal összefüggő pénzbeli ellátások, támogatások ( mozgáskorlátozottak gj. szerzési tám.)</t>
  </si>
  <si>
    <t>Egyébszociális és pénzbeli ellátások</t>
  </si>
  <si>
    <t>Egyéb szociális pénzbeli ellátások, támogatások (átmeneti segély)</t>
  </si>
  <si>
    <t>Önk. vagyonnal való gazdálkodással kapcsolatos (6800011)</t>
  </si>
  <si>
    <t>Önk. vagyonnal való gazdálkodással kapcsolatos (6800021)</t>
  </si>
  <si>
    <t>2014. évben</t>
  </si>
  <si>
    <t>Egyéb működési célú támogatás ÁH-n belülről</t>
  </si>
  <si>
    <t>016010</t>
  </si>
  <si>
    <t>Országgyűlési, önkormányzati és parlamenti képviselőválasztásokhoz kapcsolódó tevékenység</t>
  </si>
  <si>
    <t>016020</t>
  </si>
  <si>
    <t xml:space="preserve">5. </t>
  </si>
  <si>
    <t xml:space="preserve">   infromatikai eszközök</t>
  </si>
  <si>
    <t xml:space="preserve">6. </t>
  </si>
  <si>
    <t xml:space="preserve">   Strand előtti parkoló</t>
  </si>
  <si>
    <t>Egyéb tárgyi eszközök beszerzése</t>
  </si>
  <si>
    <t xml:space="preserve">BEVÉTELEK ÖSSZESEN 
</t>
  </si>
  <si>
    <t>e Ft</t>
  </si>
  <si>
    <t>Ügyviteli , számítástechnikai eszközök vásárlása</t>
  </si>
  <si>
    <t xml:space="preserve">a 12/2014. (IX.23.) önkormányzati rendelethez </t>
  </si>
  <si>
    <t>2. számú melléklet a 12/2014. (IX.23.) önkormányzati rendelethez</t>
  </si>
  <si>
    <t xml:space="preserve">3. számú melléklet a 12/2014. (IX.23.) önkormányzati rendelethez </t>
  </si>
  <si>
    <t xml:space="preserve">16. számú melléklet a 12/2014. (IX.23.) önkormányzati rendelethez </t>
  </si>
  <si>
    <t xml:space="preserve">19. számú melléklet a 12/2014. (IX.23.) önkormányzati rendelethez </t>
  </si>
  <si>
    <t xml:space="preserve"> a 12/2014. (IX.23.) önkormányzati rendelethez </t>
  </si>
  <si>
    <t xml:space="preserve">21. számú melléklet a 12/2014. (IX.23.) önkormányzati rendelethez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</si>
</sst>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</numFmts>
  <fonts count="7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7" fillId="0" borderId="0" xfId="59" applyAlignment="1">
      <alignment/>
      <protection/>
    </xf>
    <xf numFmtId="0" fontId="7" fillId="0" borderId="0" xfId="59">
      <alignment/>
      <protection/>
    </xf>
    <xf numFmtId="0" fontId="8" fillId="0" borderId="0" xfId="59" applyFont="1" applyAlignment="1">
      <alignment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0" fontId="9" fillId="0" borderId="0" xfId="59" applyFont="1" applyAlignment="1">
      <alignment/>
      <protection/>
    </xf>
    <xf numFmtId="0" fontId="10" fillId="0" borderId="0" xfId="59" applyFont="1">
      <alignment/>
      <protection/>
    </xf>
    <xf numFmtId="0" fontId="7" fillId="0" borderId="19" xfId="59" applyFont="1" applyBorder="1" applyAlignment="1">
      <alignment/>
      <protection/>
    </xf>
    <xf numFmtId="0" fontId="10" fillId="0" borderId="0" xfId="59" applyFont="1">
      <alignment/>
      <protection/>
    </xf>
    <xf numFmtId="0" fontId="7" fillId="0" borderId="19" xfId="59" applyFont="1" applyBorder="1">
      <alignment/>
      <protection/>
    </xf>
    <xf numFmtId="9" fontId="7" fillId="0" borderId="19" xfId="59" applyNumberFormat="1" applyFont="1" applyBorder="1" applyAlignment="1">
      <alignment horizontal="right"/>
      <protection/>
    </xf>
    <xf numFmtId="170" fontId="7" fillId="0" borderId="19" xfId="40" applyNumberFormat="1" applyFont="1" applyBorder="1" applyAlignment="1">
      <alignment horizontal="right"/>
    </xf>
    <xf numFmtId="0" fontId="7" fillId="0" borderId="19" xfId="59" applyFont="1" applyBorder="1" applyAlignment="1">
      <alignment horizontal="right"/>
      <protection/>
    </xf>
    <xf numFmtId="0" fontId="11" fillId="0" borderId="19" xfId="59" applyFont="1" applyBorder="1">
      <alignment/>
      <protection/>
    </xf>
    <xf numFmtId="0" fontId="7" fillId="0" borderId="10" xfId="59" applyFont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21" xfId="59" applyFont="1" applyBorder="1">
      <alignment/>
      <protection/>
    </xf>
    <xf numFmtId="0" fontId="7" fillId="0" borderId="21" xfId="59" applyFont="1" applyBorder="1" applyAlignment="1">
      <alignment horizontal="right"/>
      <protection/>
    </xf>
    <xf numFmtId="0" fontId="10" fillId="0" borderId="19" xfId="59" applyFont="1" applyBorder="1" applyAlignment="1">
      <alignment/>
      <protection/>
    </xf>
    <xf numFmtId="0" fontId="10" fillId="0" borderId="19" xfId="59" applyFont="1" applyBorder="1">
      <alignment/>
      <protection/>
    </xf>
    <xf numFmtId="0" fontId="10" fillId="0" borderId="19" xfId="59" applyFont="1" applyBorder="1" applyAlignment="1">
      <alignment horizontal="right"/>
      <protection/>
    </xf>
    <xf numFmtId="0" fontId="7" fillId="0" borderId="0" xfId="59" applyFont="1" applyBorder="1" applyAlignment="1">
      <alignment/>
      <protection/>
    </xf>
    <xf numFmtId="0" fontId="7" fillId="0" borderId="0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19" xfId="59" applyBorder="1">
      <alignment/>
      <protection/>
    </xf>
    <xf numFmtId="9" fontId="7" fillId="0" borderId="19" xfId="59" applyNumberFormat="1" applyBorder="1">
      <alignment/>
      <protection/>
    </xf>
    <xf numFmtId="0" fontId="7" fillId="0" borderId="19" xfId="59" applyBorder="1" applyAlignment="1">
      <alignment horizontal="center"/>
      <protection/>
    </xf>
    <xf numFmtId="0" fontId="7" fillId="0" borderId="0" xfId="59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9" fillId="0" borderId="0" xfId="59" applyFont="1">
      <alignment/>
      <protection/>
    </xf>
    <xf numFmtId="170" fontId="7" fillId="0" borderId="19" xfId="40" applyNumberFormat="1" applyFont="1" applyBorder="1" applyAlignment="1">
      <alignment/>
    </xf>
    <xf numFmtId="0" fontId="10" fillId="0" borderId="19" xfId="59" applyFont="1" applyBorder="1">
      <alignment/>
      <protection/>
    </xf>
    <xf numFmtId="0" fontId="9" fillId="0" borderId="0" xfId="59" applyFont="1" applyBorder="1">
      <alignment/>
      <protection/>
    </xf>
    <xf numFmtId="0" fontId="9" fillId="0" borderId="0" xfId="59" applyFont="1" applyAlignment="1">
      <alignment horizontal="center"/>
      <protection/>
    </xf>
    <xf numFmtId="0" fontId="10" fillId="0" borderId="0" xfId="59" applyFont="1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9" fillId="0" borderId="0" xfId="59" applyFont="1" applyBorder="1">
      <alignment/>
      <protection/>
    </xf>
    <xf numFmtId="170" fontId="9" fillId="0" borderId="0" xfId="4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0" fontId="7" fillId="0" borderId="19" xfId="59" applyFont="1" applyBorder="1" applyAlignment="1">
      <alignment horizontal="center"/>
      <protection/>
    </xf>
    <xf numFmtId="0" fontId="13" fillId="0" borderId="0" xfId="59" applyFont="1" applyBorder="1" applyAlignment="1">
      <alignment horizontal="right"/>
      <protection/>
    </xf>
    <xf numFmtId="0" fontId="13" fillId="0" borderId="0" xfId="59" applyFont="1">
      <alignment/>
      <protection/>
    </xf>
    <xf numFmtId="170" fontId="10" fillId="0" borderId="0" xfId="59" applyNumberFormat="1" applyFont="1">
      <alignment/>
      <protection/>
    </xf>
    <xf numFmtId="0" fontId="7" fillId="0" borderId="0" xfId="59" applyFont="1" applyAlignment="1">
      <alignment horizontal="right"/>
      <protection/>
    </xf>
    <xf numFmtId="170" fontId="10" fillId="0" borderId="0" xfId="4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20" xfId="0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4" fillId="0" borderId="0" xfId="56" applyFont="1" applyFill="1" applyBorder="1" applyAlignment="1">
      <alignment horizontal="center" vertical="center" wrapText="1"/>
      <protection/>
    </xf>
    <xf numFmtId="3" fontId="25" fillId="0" borderId="0" xfId="56" applyNumberFormat="1" applyFont="1" applyFill="1" applyBorder="1">
      <alignment/>
      <protection/>
    </xf>
    <xf numFmtId="3" fontId="27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16" fillId="0" borderId="0" xfId="56" applyNumberFormat="1" applyFont="1" applyFill="1" applyBorder="1">
      <alignment/>
      <protection/>
    </xf>
    <xf numFmtId="3" fontId="28" fillId="0" borderId="0" xfId="56" applyNumberFormat="1" applyFont="1" applyBorder="1">
      <alignment/>
      <protection/>
    </xf>
    <xf numFmtId="3" fontId="30" fillId="0" borderId="0" xfId="56" applyNumberFormat="1" applyFont="1" applyFill="1" applyBorder="1">
      <alignment/>
      <protection/>
    </xf>
    <xf numFmtId="3" fontId="33" fillId="0" borderId="0" xfId="56" applyNumberFormat="1" applyFont="1" applyFill="1" applyBorder="1">
      <alignment/>
      <protection/>
    </xf>
    <xf numFmtId="3" fontId="34" fillId="0" borderId="0" xfId="56" applyNumberFormat="1" applyFont="1" applyBorder="1">
      <alignment/>
      <protection/>
    </xf>
    <xf numFmtId="3" fontId="31" fillId="0" borderId="0" xfId="56" applyNumberFormat="1" applyFont="1" applyBorder="1">
      <alignment/>
      <protection/>
    </xf>
    <xf numFmtId="0" fontId="35" fillId="0" borderId="0" xfId="56" applyFont="1" applyBorder="1">
      <alignment/>
      <protection/>
    </xf>
    <xf numFmtId="3" fontId="35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5" xfId="0" applyBorder="1" applyAlignment="1">
      <alignment/>
    </xf>
    <xf numFmtId="0" fontId="21" fillId="0" borderId="0" xfId="56" applyFont="1" applyBorder="1" applyAlignment="1">
      <alignment wrapText="1"/>
      <protection/>
    </xf>
    <xf numFmtId="0" fontId="23" fillId="0" borderId="19" xfId="56" applyFont="1" applyFill="1" applyBorder="1" applyAlignment="1">
      <alignment horizontal="center" vertical="center"/>
      <protection/>
    </xf>
    <xf numFmtId="0" fontId="14" fillId="0" borderId="19" xfId="56" applyFont="1" applyFill="1" applyBorder="1">
      <alignment/>
      <protection/>
    </xf>
    <xf numFmtId="0" fontId="26" fillId="0" borderId="19" xfId="56" applyFont="1" applyBorder="1">
      <alignment/>
      <protection/>
    </xf>
    <xf numFmtId="0" fontId="23" fillId="0" borderId="19" xfId="56" applyFont="1" applyBorder="1">
      <alignment/>
      <protection/>
    </xf>
    <xf numFmtId="0" fontId="15" fillId="0" borderId="19" xfId="57" applyFont="1" applyFill="1" applyBorder="1" applyAlignment="1">
      <alignment/>
      <protection/>
    </xf>
    <xf numFmtId="0" fontId="15" fillId="0" borderId="19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0" xfId="56" applyFont="1" applyFill="1" applyBorder="1">
      <alignment/>
      <protection/>
    </xf>
    <xf numFmtId="3" fontId="25" fillId="0" borderId="11" xfId="56" applyNumberFormat="1" applyFont="1" applyFill="1" applyBorder="1">
      <alignment/>
      <protection/>
    </xf>
    <xf numFmtId="0" fontId="26" fillId="0" borderId="10" xfId="56" applyFont="1" applyBorder="1">
      <alignment/>
      <protection/>
    </xf>
    <xf numFmtId="3" fontId="26" fillId="0" borderId="11" xfId="56" applyNumberFormat="1" applyFont="1" applyBorder="1">
      <alignment/>
      <protection/>
    </xf>
    <xf numFmtId="0" fontId="23" fillId="0" borderId="10" xfId="56" applyFont="1" applyBorder="1">
      <alignment/>
      <protection/>
    </xf>
    <xf numFmtId="3" fontId="23" fillId="0" borderId="11" xfId="56" applyNumberFormat="1" applyFont="1" applyBorder="1">
      <alignment/>
      <protection/>
    </xf>
    <xf numFmtId="0" fontId="15" fillId="0" borderId="10" xfId="57" applyFont="1" applyFill="1" applyBorder="1" applyAlignment="1">
      <alignment/>
      <protection/>
    </xf>
    <xf numFmtId="3" fontId="28" fillId="0" borderId="11" xfId="56" applyNumberFormat="1" applyFont="1" applyBorder="1">
      <alignment/>
      <protection/>
    </xf>
    <xf numFmtId="0" fontId="14" fillId="0" borderId="10" xfId="56" applyFont="1" applyFill="1" applyBorder="1">
      <alignment/>
      <protection/>
    </xf>
    <xf numFmtId="3" fontId="14" fillId="0" borderId="11" xfId="56" applyNumberFormat="1" applyFont="1" applyFill="1" applyBorder="1">
      <alignment/>
      <protection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4" fillId="0" borderId="10" xfId="56" applyFont="1" applyFill="1" applyBorder="1" applyAlignment="1">
      <alignment vertical="top"/>
      <protection/>
    </xf>
    <xf numFmtId="0" fontId="14" fillId="0" borderId="19" xfId="56" applyFont="1" applyFill="1" applyBorder="1" applyAlignment="1">
      <alignment wrapText="1"/>
      <protection/>
    </xf>
    <xf numFmtId="0" fontId="34" fillId="0" borderId="10" xfId="56" applyFont="1" applyBorder="1">
      <alignment/>
      <protection/>
    </xf>
    <xf numFmtId="0" fontId="25" fillId="0" borderId="12" xfId="56" applyFont="1" applyFill="1" applyBorder="1">
      <alignment/>
      <protection/>
    </xf>
    <xf numFmtId="3" fontId="25" fillId="0" borderId="13" xfId="56" applyNumberFormat="1" applyFont="1" applyFill="1" applyBorder="1">
      <alignment/>
      <protection/>
    </xf>
    <xf numFmtId="0" fontId="34" fillId="0" borderId="15" xfId="56" applyFont="1" applyBorder="1">
      <alignment/>
      <protection/>
    </xf>
    <xf numFmtId="0" fontId="16" fillId="0" borderId="15" xfId="57" applyFont="1" applyFill="1" applyBorder="1" applyAlignment="1">
      <alignment/>
      <protection/>
    </xf>
    <xf numFmtId="0" fontId="16" fillId="0" borderId="16" xfId="57" applyFont="1" applyFill="1" applyBorder="1" applyAlignment="1">
      <alignment/>
      <protection/>
    </xf>
    <xf numFmtId="3" fontId="31" fillId="0" borderId="17" xfId="56" applyNumberFormat="1" applyFont="1" applyBorder="1">
      <alignment/>
      <protection/>
    </xf>
    <xf numFmtId="0" fontId="16" fillId="0" borderId="23" xfId="57" applyFont="1" applyFill="1" applyBorder="1" applyAlignment="1">
      <alignment/>
      <protection/>
    </xf>
    <xf numFmtId="0" fontId="23" fillId="0" borderId="24" xfId="56" applyFont="1" applyBorder="1">
      <alignment/>
      <protection/>
    </xf>
    <xf numFmtId="0" fontId="31" fillId="0" borderId="24" xfId="56" applyFont="1" applyBorder="1">
      <alignment/>
      <protection/>
    </xf>
    <xf numFmtId="0" fontId="31" fillId="0" borderId="23" xfId="56" applyFont="1" applyBorder="1">
      <alignment/>
      <protection/>
    </xf>
    <xf numFmtId="0" fontId="14" fillId="0" borderId="21" xfId="56" applyFont="1" applyFill="1" applyBorder="1">
      <alignment/>
      <protection/>
    </xf>
    <xf numFmtId="0" fontId="15" fillId="0" borderId="10" xfId="57" applyFont="1" applyFill="1" applyBorder="1" applyAlignment="1">
      <alignment horizontal="left"/>
      <protection/>
    </xf>
    <xf numFmtId="0" fontId="16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171" fontId="3" fillId="0" borderId="19" xfId="0" applyNumberFormat="1" applyFont="1" applyBorder="1" applyAlignment="1">
      <alignment horizontal="right" vertical="top" wrapText="1"/>
    </xf>
    <xf numFmtId="0" fontId="0" fillId="0" borderId="20" xfId="0" applyBorder="1" applyAlignment="1">
      <alignment vertical="center"/>
    </xf>
    <xf numFmtId="3" fontId="0" fillId="0" borderId="10" xfId="0" applyNumberForma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17" fillId="0" borderId="11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0" fontId="10" fillId="0" borderId="19" xfId="59" applyNumberFormat="1" applyFont="1" applyBorder="1" applyAlignment="1">
      <alignment horizontal="right"/>
      <protection/>
    </xf>
    <xf numFmtId="0" fontId="9" fillId="0" borderId="19" xfId="59" applyFont="1" applyBorder="1" applyAlignment="1">
      <alignment horizontal="center" wrapText="1"/>
      <protection/>
    </xf>
    <xf numFmtId="0" fontId="9" fillId="0" borderId="19" xfId="59" applyFont="1" applyBorder="1" applyAlignment="1">
      <alignment wrapText="1"/>
      <protection/>
    </xf>
    <xf numFmtId="0" fontId="9" fillId="0" borderId="19" xfId="59" applyFont="1" applyBorder="1" applyAlignment="1">
      <alignment horizontal="center" vertical="center"/>
      <protection/>
    </xf>
    <xf numFmtId="170" fontId="9" fillId="0" borderId="0" xfId="40" applyNumberFormat="1" applyFont="1" applyBorder="1" applyAlignment="1">
      <alignment horizontal="center"/>
    </xf>
    <xf numFmtId="3" fontId="10" fillId="0" borderId="19" xfId="59" applyNumberFormat="1" applyFont="1" applyBorder="1" applyAlignment="1">
      <alignment horizontal="center"/>
      <protection/>
    </xf>
    <xf numFmtId="3" fontId="7" fillId="0" borderId="19" xfId="59" applyNumberFormat="1" applyBorder="1" applyAlignment="1">
      <alignment horizontal="center"/>
      <protection/>
    </xf>
    <xf numFmtId="3" fontId="10" fillId="0" borderId="0" xfId="59" applyNumberFormat="1" applyFont="1" applyBorder="1">
      <alignment/>
      <protection/>
    </xf>
    <xf numFmtId="3" fontId="7" fillId="0" borderId="10" xfId="59" applyNumberFormat="1" applyFont="1" applyBorder="1">
      <alignment/>
      <protection/>
    </xf>
    <xf numFmtId="0" fontId="10" fillId="0" borderId="0" xfId="59" applyFont="1" applyAlignment="1">
      <alignment horizontal="center"/>
      <protection/>
    </xf>
    <xf numFmtId="170" fontId="10" fillId="0" borderId="0" xfId="59" applyNumberFormat="1" applyFont="1" applyAlignment="1">
      <alignment horizontal="center"/>
      <protection/>
    </xf>
    <xf numFmtId="0" fontId="7" fillId="0" borderId="19" xfId="59" applyBorder="1" applyAlignment="1">
      <alignment vertical="center"/>
      <protection/>
    </xf>
    <xf numFmtId="0" fontId="0" fillId="0" borderId="19" xfId="59" applyFont="1" applyBorder="1" applyAlignment="1">
      <alignment vertical="center" wrapText="1"/>
      <protection/>
    </xf>
    <xf numFmtId="9" fontId="7" fillId="0" borderId="19" xfId="59" applyNumberFormat="1" applyBorder="1" applyAlignment="1">
      <alignment vertical="center"/>
      <protection/>
    </xf>
    <xf numFmtId="170" fontId="7" fillId="0" borderId="19" xfId="40" applyNumberFormat="1" applyFont="1" applyBorder="1" applyAlignment="1">
      <alignment vertical="center"/>
    </xf>
    <xf numFmtId="170" fontId="7" fillId="0" borderId="19" xfId="59" applyNumberFormat="1" applyBorder="1" applyAlignment="1">
      <alignment vertical="center"/>
      <protection/>
    </xf>
    <xf numFmtId="0" fontId="7" fillId="0" borderId="19" xfId="59" applyBorder="1" applyAlignment="1">
      <alignment horizontal="center" vertical="center"/>
      <protection/>
    </xf>
    <xf numFmtId="0" fontId="7" fillId="0" borderId="19" xfId="59" applyFont="1" applyBorder="1" applyAlignment="1">
      <alignment horizontal="right" vertical="center"/>
      <protection/>
    </xf>
    <xf numFmtId="9" fontId="10" fillId="0" borderId="19" xfId="59" applyNumberFormat="1" applyFont="1" applyBorder="1">
      <alignment/>
      <protection/>
    </xf>
    <xf numFmtId="3" fontId="3" fillId="0" borderId="19" xfId="0" applyNumberFormat="1" applyFont="1" applyBorder="1" applyAlignment="1">
      <alignment horizontal="center"/>
    </xf>
    <xf numFmtId="170" fontId="10" fillId="0" borderId="19" xfId="59" applyNumberFormat="1" applyFont="1" applyBorder="1">
      <alignment/>
      <protection/>
    </xf>
    <xf numFmtId="170" fontId="10" fillId="0" borderId="19" xfId="40" applyNumberFormat="1" applyFont="1" applyBorder="1" applyAlignment="1">
      <alignment/>
    </xf>
    <xf numFmtId="3" fontId="9" fillId="0" borderId="0" xfId="59" applyNumberFormat="1" applyFont="1" applyBorder="1" applyAlignment="1">
      <alignment horizontal="center"/>
      <protection/>
    </xf>
    <xf numFmtId="0" fontId="7" fillId="0" borderId="0" xfId="59" applyBorder="1" applyAlignment="1">
      <alignment/>
      <protection/>
    </xf>
    <xf numFmtId="0" fontId="9" fillId="0" borderId="0" xfId="59" applyFont="1" applyBorder="1" applyAlignment="1">
      <alignment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" fillId="0" borderId="0" xfId="59" applyFont="1" applyBorder="1" applyAlignment="1">
      <alignment/>
      <protection/>
    </xf>
    <xf numFmtId="9" fontId="7" fillId="0" borderId="0" xfId="59" applyNumberFormat="1" applyBorder="1" applyAlignment="1">
      <alignment/>
      <protection/>
    </xf>
    <xf numFmtId="170" fontId="7" fillId="0" borderId="0" xfId="40" applyNumberFormat="1" applyFont="1" applyBorder="1" applyAlignment="1">
      <alignment/>
    </xf>
    <xf numFmtId="0" fontId="7" fillId="0" borderId="0" xfId="59" applyBorder="1" applyAlignment="1">
      <alignment horizontal="center"/>
      <protection/>
    </xf>
    <xf numFmtId="0" fontId="7" fillId="0" borderId="0" xfId="59" applyBorder="1" applyAlignment="1">
      <alignment horizontal="right"/>
      <protection/>
    </xf>
    <xf numFmtId="170" fontId="10" fillId="0" borderId="0" xfId="40" applyNumberFormat="1" applyFont="1" applyBorder="1" applyAlignment="1">
      <alignment/>
    </xf>
    <xf numFmtId="170" fontId="7" fillId="0" borderId="0" xfId="40" applyNumberFormat="1" applyFont="1" applyBorder="1" applyAlignment="1">
      <alignment/>
    </xf>
    <xf numFmtId="0" fontId="8" fillId="0" borderId="0" xfId="59" applyFont="1" applyBorder="1" applyAlignment="1">
      <alignment/>
      <protection/>
    </xf>
    <xf numFmtId="3" fontId="7" fillId="0" borderId="19" xfId="59" applyNumberFormat="1" applyFont="1" applyBorder="1" applyAlignment="1">
      <alignment horizontal="center"/>
      <protection/>
    </xf>
    <xf numFmtId="3" fontId="7" fillId="0" borderId="19" xfId="40" applyNumberFormat="1" applyFont="1" applyBorder="1" applyAlignment="1">
      <alignment horizontal="center"/>
    </xf>
    <xf numFmtId="3" fontId="25" fillId="0" borderId="19" xfId="56" applyNumberFormat="1" applyFont="1" applyFill="1" applyBorder="1">
      <alignment/>
      <protection/>
    </xf>
    <xf numFmtId="3" fontId="23" fillId="0" borderId="19" xfId="56" applyNumberFormat="1" applyFont="1" applyBorder="1">
      <alignment/>
      <protection/>
    </xf>
    <xf numFmtId="3" fontId="15" fillId="0" borderId="19" xfId="57" applyNumberFormat="1" applyFont="1" applyFill="1" applyBorder="1" applyAlignment="1">
      <alignment/>
      <protection/>
    </xf>
    <xf numFmtId="3" fontId="15" fillId="0" borderId="19" xfId="57" applyNumberFormat="1" applyFont="1" applyFill="1" applyBorder="1" applyAlignment="1">
      <alignment horizontal="right"/>
      <protection/>
    </xf>
    <xf numFmtId="3" fontId="16" fillId="0" borderId="23" xfId="57" applyNumberFormat="1" applyFont="1" applyFill="1" applyBorder="1" applyAlignment="1">
      <alignment/>
      <protection/>
    </xf>
    <xf numFmtId="3" fontId="23" fillId="0" borderId="24" xfId="56" applyNumberFormat="1" applyFont="1" applyBorder="1">
      <alignment/>
      <protection/>
    </xf>
    <xf numFmtId="3" fontId="31" fillId="0" borderId="24" xfId="56" applyNumberFormat="1" applyFont="1" applyBorder="1">
      <alignment/>
      <protection/>
    </xf>
    <xf numFmtId="3" fontId="31" fillId="0" borderId="23" xfId="56" applyNumberFormat="1" applyFont="1" applyBorder="1">
      <alignment/>
      <protection/>
    </xf>
    <xf numFmtId="3" fontId="14" fillId="0" borderId="21" xfId="56" applyNumberFormat="1" applyFont="1" applyFill="1" applyBorder="1">
      <alignment/>
      <protection/>
    </xf>
    <xf numFmtId="3" fontId="34" fillId="0" borderId="19" xfId="56" applyNumberFormat="1" applyFont="1" applyBorder="1">
      <alignment/>
      <protection/>
    </xf>
    <xf numFmtId="3" fontId="14" fillId="0" borderId="19" xfId="56" applyNumberFormat="1" applyFont="1" applyFill="1" applyBorder="1">
      <alignment/>
      <protection/>
    </xf>
    <xf numFmtId="3" fontId="14" fillId="0" borderId="19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3" fontId="14" fillId="0" borderId="19" xfId="56" applyNumberFormat="1" applyFont="1" applyFill="1" applyBorder="1" applyAlignment="1">
      <alignment vertical="center" wrapText="1"/>
      <protection/>
    </xf>
    <xf numFmtId="3" fontId="14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20" xfId="0" applyBorder="1" applyAlignment="1">
      <alignment horizontal="left"/>
    </xf>
    <xf numFmtId="3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/>
    </xf>
    <xf numFmtId="3" fontId="18" fillId="0" borderId="19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18" fillId="0" borderId="0" xfId="0" applyFont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17" fillId="0" borderId="0" xfId="58" applyNumberFormat="1" applyFont="1" applyFill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 horizontal="left"/>
      <protection/>
    </xf>
    <xf numFmtId="0" fontId="18" fillId="0" borderId="0" xfId="58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right" vertical="center"/>
    </xf>
    <xf numFmtId="0" fontId="3" fillId="0" borderId="20" xfId="0" applyFont="1" applyBorder="1" applyAlignment="1">
      <alignment horizontal="left"/>
    </xf>
    <xf numFmtId="3" fontId="0" fillId="0" borderId="19" xfId="0" applyNumberForma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29" fillId="0" borderId="19" xfId="57" applyFont="1" applyFill="1" applyBorder="1" applyAlignment="1">
      <alignment/>
      <protection/>
    </xf>
    <xf numFmtId="3" fontId="29" fillId="0" borderId="19" xfId="57" applyNumberFormat="1" applyFont="1" applyFill="1" applyBorder="1" applyAlignment="1">
      <alignment/>
      <protection/>
    </xf>
    <xf numFmtId="0" fontId="31" fillId="0" borderId="19" xfId="56" applyFont="1" applyBorder="1">
      <alignment/>
      <protection/>
    </xf>
    <xf numFmtId="3" fontId="31" fillId="0" borderId="19" xfId="56" applyNumberFormat="1" applyFont="1" applyBorder="1">
      <alignment/>
      <protection/>
    </xf>
    <xf numFmtId="0" fontId="25" fillId="0" borderId="19" xfId="56" applyFont="1" applyFill="1" applyBorder="1">
      <alignment/>
      <protection/>
    </xf>
    <xf numFmtId="0" fontId="37" fillId="0" borderId="19" xfId="56" applyFont="1" applyBorder="1">
      <alignment/>
      <protection/>
    </xf>
    <xf numFmtId="0" fontId="36" fillId="0" borderId="19" xfId="56" applyFont="1" applyFill="1" applyBorder="1">
      <alignment/>
      <protection/>
    </xf>
    <xf numFmtId="0" fontId="38" fillId="0" borderId="19" xfId="56" applyFont="1" applyBorder="1">
      <alignment/>
      <protection/>
    </xf>
    <xf numFmtId="3" fontId="39" fillId="0" borderId="19" xfId="56" applyNumberFormat="1" applyFont="1" applyBorder="1">
      <alignment/>
      <protection/>
    </xf>
    <xf numFmtId="3" fontId="38" fillId="0" borderId="19" xfId="56" applyNumberFormat="1" applyFont="1" applyBorder="1">
      <alignment/>
      <protection/>
    </xf>
    <xf numFmtId="3" fontId="36" fillId="0" borderId="19" xfId="56" applyNumberFormat="1" applyFont="1" applyFill="1" applyBorder="1">
      <alignment/>
      <protection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3" fontId="7" fillId="0" borderId="19" xfId="59" applyNumberFormat="1" applyFill="1" applyBorder="1" applyAlignment="1">
      <alignment horizontal="center"/>
      <protection/>
    </xf>
    <xf numFmtId="0" fontId="7" fillId="0" borderId="19" xfId="59" applyFont="1" applyFill="1" applyBorder="1" applyAlignment="1">
      <alignment horizontal="right"/>
      <protection/>
    </xf>
    <xf numFmtId="9" fontId="7" fillId="0" borderId="0" xfId="59" applyNumberFormat="1" applyBorder="1">
      <alignment/>
      <protection/>
    </xf>
    <xf numFmtId="3" fontId="7" fillId="0" borderId="0" xfId="59" applyNumberFormat="1" applyFill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19" xfId="40" applyNumberFormat="1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Border="1" applyAlignment="1" quotePrefix="1">
      <alignment horizontal="center"/>
    </xf>
    <xf numFmtId="3" fontId="0" fillId="0" borderId="10" xfId="0" applyNumberFormat="1" applyBorder="1" applyAlignment="1" quotePrefix="1">
      <alignment horizontal="center" vertical="center"/>
    </xf>
    <xf numFmtId="3" fontId="0" fillId="0" borderId="19" xfId="0" applyNumberFormat="1" applyBorder="1" applyAlignment="1" quotePrefix="1">
      <alignment horizontal="center" vertical="center"/>
    </xf>
    <xf numFmtId="3" fontId="0" fillId="0" borderId="10" xfId="0" applyNumberFormat="1" applyBorder="1" applyAlignment="1" quotePrefix="1">
      <alignment horizontal="center" vertical="center" wrapText="1"/>
    </xf>
    <xf numFmtId="3" fontId="0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7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 quotePrefix="1">
      <alignment horizontal="center"/>
    </xf>
    <xf numFmtId="0" fontId="0" fillId="0" borderId="20" xfId="0" applyBorder="1" applyAlignment="1">
      <alignment vertical="center" wrapText="1"/>
    </xf>
    <xf numFmtId="3" fontId="0" fillId="0" borderId="10" xfId="0" applyNumberFormat="1" applyBorder="1" applyAlignment="1" quotePrefix="1">
      <alignment vertical="center" wrapText="1"/>
    </xf>
    <xf numFmtId="3" fontId="0" fillId="0" borderId="19" xfId="0" applyNumberFormat="1" applyFont="1" applyBorder="1" applyAlignment="1" quotePrefix="1">
      <alignment horizontal="center" vertical="center"/>
    </xf>
    <xf numFmtId="3" fontId="0" fillId="0" borderId="19" xfId="0" applyNumberFormat="1" applyFont="1" applyBorder="1" applyAlignment="1" quotePrefix="1">
      <alignment horizontal="center" vertical="center" wrapText="1"/>
    </xf>
    <xf numFmtId="3" fontId="0" fillId="0" borderId="19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18" fillId="0" borderId="19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10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21" xfId="59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21" xfId="59" applyFont="1" applyBorder="1" applyAlignment="1">
      <alignment horizontal="center" vertical="center" wrapText="1"/>
      <protection/>
    </xf>
    <xf numFmtId="0" fontId="9" fillId="0" borderId="21" xfId="59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vertical="center"/>
      <protection/>
    </xf>
    <xf numFmtId="0" fontId="9" fillId="0" borderId="21" xfId="59" applyFont="1" applyBorder="1" applyAlignment="1">
      <alignment vertical="center"/>
      <protection/>
    </xf>
    <xf numFmtId="0" fontId="9" fillId="0" borderId="23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0" xfId="59" applyFont="1" applyAlignment="1">
      <alignment horizontal="center"/>
      <protection/>
    </xf>
    <xf numFmtId="0" fontId="9" fillId="0" borderId="10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/>
      <protection/>
    </xf>
    <xf numFmtId="0" fontId="9" fillId="0" borderId="20" xfId="59" applyFont="1" applyBorder="1" applyAlignment="1">
      <alignment horizontal="center"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7" fillId="0" borderId="24" xfId="59" applyFont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23" fillId="0" borderId="10" xfId="56" applyFont="1" applyFill="1" applyBorder="1" applyAlignment="1">
      <alignment horizontal="center" vertical="center"/>
      <protection/>
    </xf>
    <xf numFmtId="0" fontId="23" fillId="0" borderId="11" xfId="56" applyFont="1" applyFill="1" applyBorder="1" applyAlignment="1">
      <alignment horizontal="center" vertical="center"/>
      <protection/>
    </xf>
    <xf numFmtId="0" fontId="23" fillId="0" borderId="20" xfId="56" applyFont="1" applyFill="1" applyBorder="1" applyAlignment="1">
      <alignment horizontal="center" vertical="center"/>
      <protection/>
    </xf>
    <xf numFmtId="0" fontId="21" fillId="0" borderId="19" xfId="56" applyFont="1" applyBorder="1" applyAlignment="1">
      <alignment horizontal="center" wrapText="1"/>
      <protection/>
    </xf>
    <xf numFmtId="0" fontId="21" fillId="0" borderId="19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4" sqref="A4:K4"/>
    </sheetView>
  </sheetViews>
  <sheetFormatPr defaultColWidth="9.140625" defaultRowHeight="12.75"/>
  <sheetData>
    <row r="1" ht="12.75">
      <c r="K1" s="46" t="s">
        <v>159</v>
      </c>
    </row>
    <row r="2" ht="12.75">
      <c r="K2" s="46"/>
    </row>
    <row r="4" spans="1:11" ht="12.75">
      <c r="A4" s="411" t="s">
        <v>750</v>
      </c>
      <c r="B4" s="411"/>
      <c r="C4" s="411"/>
      <c r="D4" s="411"/>
      <c r="E4" s="411"/>
      <c r="F4" s="411"/>
      <c r="G4" s="411"/>
      <c r="H4" s="411"/>
      <c r="I4" s="411"/>
      <c r="J4" s="412"/>
      <c r="K4" s="412"/>
    </row>
    <row r="5" spans="1:11" ht="12.75">
      <c r="A5" s="411" t="s">
        <v>386</v>
      </c>
      <c r="B5" s="413"/>
      <c r="C5" s="413"/>
      <c r="D5" s="413"/>
      <c r="E5" s="413"/>
      <c r="F5" s="413"/>
      <c r="G5" s="413"/>
      <c r="H5" s="413"/>
      <c r="I5" s="413"/>
      <c r="J5" s="412"/>
      <c r="K5" s="412"/>
    </row>
    <row r="6" spans="1:11" ht="12.75">
      <c r="A6" s="411" t="s">
        <v>387</v>
      </c>
      <c r="B6" s="413"/>
      <c r="C6" s="413"/>
      <c r="D6" s="413"/>
      <c r="E6" s="413"/>
      <c r="F6" s="413"/>
      <c r="G6" s="413"/>
      <c r="H6" s="413"/>
      <c r="I6" s="413"/>
      <c r="J6" s="412"/>
      <c r="K6" s="412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323" t="s">
        <v>388</v>
      </c>
      <c r="C10" s="45"/>
      <c r="D10" s="323"/>
      <c r="E10" s="323"/>
      <c r="F10" s="323"/>
      <c r="G10" s="323"/>
      <c r="H10" s="323"/>
      <c r="I10" s="45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48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47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6" t="s">
        <v>51</v>
      </c>
      <c r="C15" s="7"/>
      <c r="D15" s="6"/>
      <c r="E15" s="6"/>
      <c r="F15" s="6"/>
      <c r="G15" s="6"/>
      <c r="H15" s="6"/>
      <c r="I15" s="7"/>
      <c r="J15" s="7"/>
    </row>
    <row r="16" spans="1:10" ht="12.75">
      <c r="A16" s="7"/>
      <c r="B16" s="6"/>
      <c r="C16" s="7"/>
      <c r="D16" s="6"/>
      <c r="E16" s="6"/>
      <c r="F16" s="6"/>
      <c r="G16" s="6"/>
      <c r="H16" s="6"/>
      <c r="I16" s="7"/>
      <c r="J16" s="7"/>
    </row>
    <row r="17" spans="1:10" ht="12.75">
      <c r="A17" s="7"/>
      <c r="B17" s="7" t="s">
        <v>49</v>
      </c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45" t="s">
        <v>50</v>
      </c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6" t="s">
        <v>52</v>
      </c>
      <c r="C20" s="7"/>
      <c r="D20" s="6"/>
      <c r="E20" s="6"/>
      <c r="F20" s="7"/>
      <c r="G20" s="7"/>
      <c r="H20" s="7"/>
      <c r="I20" s="7"/>
      <c r="J20" s="7"/>
    </row>
    <row r="21" spans="1:10" ht="12.75">
      <c r="A21" s="7"/>
      <c r="B21" s="6"/>
      <c r="C21" s="7"/>
      <c r="D21" s="6"/>
      <c r="E21" s="6"/>
      <c r="F21" s="7"/>
      <c r="G21" s="7"/>
      <c r="H21" s="7"/>
      <c r="I21" s="7"/>
      <c r="J21" s="7"/>
    </row>
    <row r="22" spans="1:10" ht="12.75">
      <c r="A22" s="7"/>
      <c r="B22" s="414" t="s">
        <v>400</v>
      </c>
      <c r="C22" s="415"/>
      <c r="D22" s="415"/>
      <c r="E22" s="415"/>
      <c r="F22" s="415"/>
      <c r="G22" s="415"/>
      <c r="H22" s="415"/>
      <c r="I22" s="415"/>
      <c r="J22" s="7"/>
    </row>
    <row r="23" spans="1:10" ht="12.75">
      <c r="A23" s="7"/>
      <c r="B23" s="416" t="s">
        <v>396</v>
      </c>
      <c r="C23" s="416"/>
      <c r="D23" s="416"/>
      <c r="E23" s="416"/>
      <c r="F23" s="416"/>
      <c r="G23" s="416"/>
      <c r="H23" s="416"/>
      <c r="I23" s="416"/>
      <c r="J23" s="7"/>
    </row>
    <row r="24" spans="1:10" ht="12.75">
      <c r="A24" s="7"/>
      <c r="B24" s="45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45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323" t="s">
        <v>389</v>
      </c>
      <c r="C26" s="45"/>
      <c r="D26" s="45"/>
      <c r="E26" s="45"/>
      <c r="F26" s="45"/>
      <c r="G26" s="45"/>
      <c r="H26" s="45"/>
      <c r="I26" s="45"/>
      <c r="J26" s="7"/>
    </row>
    <row r="27" spans="1:10" ht="12.75">
      <c r="A27" s="7"/>
      <c r="B27" s="6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13" t="s">
        <v>390</v>
      </c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45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323" t="s">
        <v>390</v>
      </c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45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 t="s">
        <v>397</v>
      </c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45" t="s">
        <v>398</v>
      </c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45" t="s">
        <v>399</v>
      </c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45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323" t="s">
        <v>401</v>
      </c>
      <c r="C37" s="45"/>
      <c r="D37" s="323"/>
      <c r="E37" s="323"/>
      <c r="F37" s="323"/>
      <c r="G37" s="323"/>
      <c r="H37" s="323"/>
      <c r="I37" s="323"/>
      <c r="J37" s="7"/>
    </row>
    <row r="38" spans="1:10" ht="12.75">
      <c r="A38" s="7"/>
      <c r="B38" s="6"/>
      <c r="C38" s="7"/>
      <c r="D38" s="6"/>
      <c r="E38" s="6"/>
      <c r="F38" s="6"/>
      <c r="G38" s="6"/>
      <c r="H38" s="6"/>
      <c r="I38" s="6"/>
      <c r="J38" s="7"/>
    </row>
    <row r="39" spans="1:10" ht="12.75">
      <c r="A39" s="7"/>
      <c r="B39" s="13" t="s">
        <v>391</v>
      </c>
      <c r="C39" s="13"/>
      <c r="D39" s="13"/>
      <c r="E39" s="13"/>
      <c r="F39" s="13"/>
      <c r="G39" s="13"/>
      <c r="H39" s="13"/>
      <c r="I39" s="13"/>
      <c r="J39" s="7"/>
    </row>
    <row r="40" spans="1:10" ht="12.75">
      <c r="A40" s="7"/>
      <c r="B40" s="13" t="s">
        <v>392</v>
      </c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13" t="s">
        <v>393</v>
      </c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324" t="s">
        <v>394</v>
      </c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324" t="s">
        <v>395</v>
      </c>
      <c r="C43" s="7"/>
      <c r="D43" s="7"/>
      <c r="E43" s="7"/>
      <c r="F43" s="7"/>
      <c r="G43" s="7"/>
      <c r="H43" s="7"/>
      <c r="I43" s="7"/>
      <c r="J43" s="7"/>
    </row>
    <row r="44" spans="1:10" ht="12.75">
      <c r="A44" s="13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</sheetData>
  <sheetProtection/>
  <mergeCells count="5">
    <mergeCell ref="A4:K4"/>
    <mergeCell ref="A5:K5"/>
    <mergeCell ref="A6:K6"/>
    <mergeCell ref="B22:I22"/>
    <mergeCell ref="B23:I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ht="12.75">
      <c r="M1" s="87" t="s">
        <v>21</v>
      </c>
    </row>
    <row r="2" ht="12.75">
      <c r="G2" s="46"/>
    </row>
    <row r="3" spans="1:13" ht="12.75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3" ht="12.75">
      <c r="A4" s="411" t="s">
        <v>603</v>
      </c>
      <c r="B4" s="411"/>
      <c r="C4" s="411"/>
      <c r="D4" s="411"/>
      <c r="E4" s="411"/>
      <c r="F4" s="411"/>
      <c r="G4" s="411"/>
      <c r="H4" s="479"/>
      <c r="I4" s="479"/>
      <c r="J4" s="479"/>
      <c r="K4" s="479"/>
      <c r="L4" s="479"/>
      <c r="M4" s="412"/>
    </row>
    <row r="5" spans="1:13" ht="12.75">
      <c r="A5" s="411" t="s">
        <v>53</v>
      </c>
      <c r="B5" s="411"/>
      <c r="C5" s="411"/>
      <c r="D5" s="411"/>
      <c r="E5" s="411"/>
      <c r="F5" s="411"/>
      <c r="G5" s="411"/>
      <c r="H5" s="479"/>
      <c r="I5" s="479"/>
      <c r="J5" s="479"/>
      <c r="K5" s="479"/>
      <c r="L5" s="479"/>
      <c r="M5" s="412"/>
    </row>
    <row r="6" spans="1:13" ht="12.75">
      <c r="A6" s="411" t="s">
        <v>604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12"/>
    </row>
    <row r="7" spans="1:13" ht="12.75">
      <c r="A7" s="411" t="s">
        <v>35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2"/>
    </row>
    <row r="9" spans="12:13" ht="12.75">
      <c r="L9" s="87"/>
      <c r="M9" s="87" t="s">
        <v>596</v>
      </c>
    </row>
    <row r="10" spans="1:13" ht="12.75">
      <c r="A10" s="458" t="s">
        <v>40</v>
      </c>
      <c r="B10" s="459"/>
      <c r="C10" s="459"/>
      <c r="D10" s="459"/>
      <c r="E10" s="459"/>
      <c r="F10" s="459"/>
      <c r="G10" s="459"/>
      <c r="H10" s="459"/>
      <c r="I10" s="459"/>
      <c r="J10" s="456" t="s">
        <v>37</v>
      </c>
      <c r="K10" s="456" t="s">
        <v>38</v>
      </c>
      <c r="L10" s="456" t="s">
        <v>39</v>
      </c>
      <c r="M10" s="455" t="s">
        <v>174</v>
      </c>
    </row>
    <row r="11" spans="1:13" ht="25.5" customHeight="1">
      <c r="A11" s="300" t="s">
        <v>41</v>
      </c>
      <c r="B11" s="460" t="s">
        <v>42</v>
      </c>
      <c r="C11" s="461"/>
      <c r="D11" s="461"/>
      <c r="E11" s="461"/>
      <c r="F11" s="461"/>
      <c r="G11" s="461"/>
      <c r="H11" s="461"/>
      <c r="I11" s="461"/>
      <c r="J11" s="457"/>
      <c r="K11" s="457"/>
      <c r="L11" s="457"/>
      <c r="M11" s="455"/>
    </row>
    <row r="12" spans="1:13" ht="12.75">
      <c r="A12" s="383" t="s">
        <v>646</v>
      </c>
      <c r="B12" s="439" t="s">
        <v>18</v>
      </c>
      <c r="C12" s="426"/>
      <c r="D12" s="426"/>
      <c r="E12" s="426"/>
      <c r="F12" s="426"/>
      <c r="G12" s="426"/>
      <c r="H12" s="426"/>
      <c r="I12" s="427"/>
      <c r="J12" s="90">
        <v>5304</v>
      </c>
      <c r="K12" s="90"/>
      <c r="L12" s="90"/>
      <c r="M12" s="90">
        <f aca="true" t="shared" si="0" ref="M12:M19">SUM(J12:L12)</f>
        <v>5304</v>
      </c>
    </row>
    <row r="13" spans="1:13" ht="12.75">
      <c r="A13" s="383" t="s">
        <v>647</v>
      </c>
      <c r="B13" s="439" t="s">
        <v>19</v>
      </c>
      <c r="C13" s="426"/>
      <c r="D13" s="426"/>
      <c r="E13" s="426"/>
      <c r="F13" s="426"/>
      <c r="G13" s="426"/>
      <c r="H13" s="426"/>
      <c r="I13" s="427"/>
      <c r="J13" s="90">
        <v>11239</v>
      </c>
      <c r="K13" s="90"/>
      <c r="L13" s="90"/>
      <c r="M13" s="90">
        <f t="shared" si="0"/>
        <v>11239</v>
      </c>
    </row>
    <row r="14" spans="1:13" ht="12.75">
      <c r="A14" s="25">
        <v>900080</v>
      </c>
      <c r="B14" s="439" t="s">
        <v>650</v>
      </c>
      <c r="C14" s="426"/>
      <c r="D14" s="426"/>
      <c r="E14" s="426"/>
      <c r="F14" s="426"/>
      <c r="G14" s="426"/>
      <c r="H14" s="426"/>
      <c r="I14" s="427"/>
      <c r="J14" s="90"/>
      <c r="K14" s="90">
        <v>2519</v>
      </c>
      <c r="L14" s="90"/>
      <c r="M14" s="90">
        <f t="shared" si="0"/>
        <v>2519</v>
      </c>
    </row>
    <row r="15" spans="1:13" ht="12.75">
      <c r="A15" s="25">
        <v>900080</v>
      </c>
      <c r="B15" s="439" t="s">
        <v>650</v>
      </c>
      <c r="C15" s="426"/>
      <c r="D15" s="426"/>
      <c r="E15" s="426"/>
      <c r="F15" s="426"/>
      <c r="G15" s="426"/>
      <c r="H15" s="426"/>
      <c r="I15" s="427"/>
      <c r="J15" s="90"/>
      <c r="K15" s="90">
        <v>13255</v>
      </c>
      <c r="L15" s="90"/>
      <c r="M15" s="90">
        <f t="shared" si="0"/>
        <v>13255</v>
      </c>
    </row>
    <row r="16" spans="1:13" ht="12.75">
      <c r="A16" s="383" t="s">
        <v>648</v>
      </c>
      <c r="B16" s="421" t="s">
        <v>651</v>
      </c>
      <c r="C16" s="421"/>
      <c r="D16" s="421"/>
      <c r="E16" s="421"/>
      <c r="F16" s="421"/>
      <c r="G16" s="421"/>
      <c r="H16" s="421"/>
      <c r="I16" s="421"/>
      <c r="J16" s="90"/>
      <c r="K16" s="90"/>
      <c r="L16" s="90"/>
      <c r="M16" s="90">
        <f t="shared" si="0"/>
        <v>0</v>
      </c>
    </row>
    <row r="17" spans="1:13" ht="12.75">
      <c r="A17" s="383" t="s">
        <v>649</v>
      </c>
      <c r="B17" s="421" t="s">
        <v>652</v>
      </c>
      <c r="C17" s="421"/>
      <c r="D17" s="421"/>
      <c r="E17" s="421"/>
      <c r="F17" s="421"/>
      <c r="G17" s="421"/>
      <c r="H17" s="421"/>
      <c r="I17" s="421"/>
      <c r="J17" s="90">
        <v>69727</v>
      </c>
      <c r="K17" s="90"/>
      <c r="L17" s="90"/>
      <c r="M17" s="90">
        <f t="shared" si="0"/>
        <v>69727</v>
      </c>
    </row>
    <row r="18" spans="1:13" ht="12.75">
      <c r="A18" s="25">
        <v>107051</v>
      </c>
      <c r="B18" s="421" t="s">
        <v>449</v>
      </c>
      <c r="C18" s="421"/>
      <c r="D18" s="421"/>
      <c r="E18" s="421"/>
      <c r="F18" s="421"/>
      <c r="G18" s="421"/>
      <c r="H18" s="421"/>
      <c r="I18" s="421"/>
      <c r="J18" s="90">
        <v>21023</v>
      </c>
      <c r="K18" s="90"/>
      <c r="L18" s="90"/>
      <c r="M18" s="90">
        <f t="shared" si="0"/>
        <v>21023</v>
      </c>
    </row>
    <row r="19" spans="1:13" ht="12.75">
      <c r="A19" s="465" t="s">
        <v>43</v>
      </c>
      <c r="B19" s="466"/>
      <c r="C19" s="466"/>
      <c r="D19" s="466"/>
      <c r="E19" s="466"/>
      <c r="F19" s="466"/>
      <c r="G19" s="466"/>
      <c r="H19" s="466"/>
      <c r="I19" s="467"/>
      <c r="J19" s="176">
        <f>SUM(J12:J18)</f>
        <v>107293</v>
      </c>
      <c r="K19" s="176">
        <f>SUM(K12:K18)</f>
        <v>15774</v>
      </c>
      <c r="L19" s="176">
        <f>SUM(L12:L18)</f>
        <v>0</v>
      </c>
      <c r="M19" s="176">
        <f t="shared" si="0"/>
        <v>123067</v>
      </c>
    </row>
  </sheetData>
  <sheetProtection/>
  <mergeCells count="19">
    <mergeCell ref="A19:I19"/>
    <mergeCell ref="B16:I16"/>
    <mergeCell ref="B18:I18"/>
    <mergeCell ref="B17:I17"/>
    <mergeCell ref="B14:I14"/>
    <mergeCell ref="M10:M11"/>
    <mergeCell ref="B11:I11"/>
    <mergeCell ref="B12:I12"/>
    <mergeCell ref="A10:I10"/>
    <mergeCell ref="B15:I15"/>
    <mergeCell ref="B13:I13"/>
    <mergeCell ref="J10:J11"/>
    <mergeCell ref="K10:K11"/>
    <mergeCell ref="L10:L11"/>
    <mergeCell ref="A3:M3"/>
    <mergeCell ref="A7:M7"/>
    <mergeCell ref="A6:M6"/>
    <mergeCell ref="A5:M5"/>
    <mergeCell ref="A4:M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ht="12.75">
      <c r="M1" s="87" t="s">
        <v>22</v>
      </c>
    </row>
    <row r="2" ht="12.75">
      <c r="G2" s="46"/>
    </row>
    <row r="3" spans="1:13" ht="12.75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3" ht="12.75">
      <c r="A4" s="411" t="s">
        <v>603</v>
      </c>
      <c r="B4" s="411"/>
      <c r="C4" s="411"/>
      <c r="D4" s="411"/>
      <c r="E4" s="411"/>
      <c r="F4" s="411"/>
      <c r="G4" s="411"/>
      <c r="H4" s="479"/>
      <c r="I4" s="479"/>
      <c r="J4" s="479"/>
      <c r="K4" s="479"/>
      <c r="L4" s="479"/>
      <c r="M4" s="412"/>
    </row>
    <row r="5" spans="1:13" ht="12.75">
      <c r="A5" s="411" t="s">
        <v>53</v>
      </c>
      <c r="B5" s="411"/>
      <c r="C5" s="411"/>
      <c r="D5" s="411"/>
      <c r="E5" s="411"/>
      <c r="F5" s="411"/>
      <c r="G5" s="411"/>
      <c r="H5" s="479"/>
      <c r="I5" s="479"/>
      <c r="J5" s="479"/>
      <c r="K5" s="479"/>
      <c r="L5" s="479"/>
      <c r="M5" s="412"/>
    </row>
    <row r="6" spans="1:13" ht="12.75">
      <c r="A6" s="411" t="s">
        <v>606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12"/>
    </row>
    <row r="7" spans="1:13" ht="12.75">
      <c r="A7" s="411" t="s">
        <v>35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2"/>
    </row>
    <row r="9" spans="12:13" ht="12.75">
      <c r="L9" s="87"/>
      <c r="M9" s="87" t="s">
        <v>596</v>
      </c>
    </row>
    <row r="10" spans="1:13" ht="12.75">
      <c r="A10" s="458" t="s">
        <v>40</v>
      </c>
      <c r="B10" s="459"/>
      <c r="C10" s="459"/>
      <c r="D10" s="459"/>
      <c r="E10" s="459"/>
      <c r="F10" s="459"/>
      <c r="G10" s="459"/>
      <c r="H10" s="459"/>
      <c r="I10" s="459"/>
      <c r="J10" s="456" t="s">
        <v>37</v>
      </c>
      <c r="K10" s="456" t="s">
        <v>38</v>
      </c>
      <c r="L10" s="456" t="s">
        <v>39</v>
      </c>
      <c r="M10" s="455" t="s">
        <v>174</v>
      </c>
    </row>
    <row r="11" spans="1:13" ht="25.5" customHeight="1">
      <c r="A11" s="300" t="s">
        <v>41</v>
      </c>
      <c r="B11" s="460" t="s">
        <v>42</v>
      </c>
      <c r="C11" s="461"/>
      <c r="D11" s="461"/>
      <c r="E11" s="461"/>
      <c r="F11" s="461"/>
      <c r="G11" s="461"/>
      <c r="H11" s="461"/>
      <c r="I11" s="461"/>
      <c r="J11" s="457"/>
      <c r="K11" s="457"/>
      <c r="L11" s="457"/>
      <c r="M11" s="455"/>
    </row>
    <row r="12" spans="1:13" ht="12.75">
      <c r="A12" s="383" t="s">
        <v>646</v>
      </c>
      <c r="B12" s="439" t="s">
        <v>18</v>
      </c>
      <c r="C12" s="426"/>
      <c r="D12" s="426"/>
      <c r="E12" s="426"/>
      <c r="F12" s="426"/>
      <c r="G12" s="426"/>
      <c r="H12" s="426"/>
      <c r="I12" s="427"/>
      <c r="J12" s="90">
        <v>16095</v>
      </c>
      <c r="K12" s="90"/>
      <c r="L12" s="90"/>
      <c r="M12" s="90">
        <f aca="true" t="shared" si="0" ref="M12:M19">SUM(J12:L12)</f>
        <v>16095</v>
      </c>
    </row>
    <row r="13" spans="1:13" ht="12.75">
      <c r="A13" s="383" t="s">
        <v>647</v>
      </c>
      <c r="B13" s="439" t="s">
        <v>19</v>
      </c>
      <c r="C13" s="426"/>
      <c r="D13" s="426"/>
      <c r="E13" s="426"/>
      <c r="F13" s="426"/>
      <c r="G13" s="426"/>
      <c r="H13" s="426"/>
      <c r="I13" s="427"/>
      <c r="J13" s="90">
        <v>28479</v>
      </c>
      <c r="K13" s="90"/>
      <c r="L13" s="90"/>
      <c r="M13" s="90">
        <f t="shared" si="0"/>
        <v>28479</v>
      </c>
    </row>
    <row r="14" spans="1:13" ht="12.75">
      <c r="A14" s="25">
        <v>900080</v>
      </c>
      <c r="B14" s="439" t="s">
        <v>650</v>
      </c>
      <c r="C14" s="426"/>
      <c r="D14" s="426"/>
      <c r="E14" s="426"/>
      <c r="F14" s="426"/>
      <c r="G14" s="426"/>
      <c r="H14" s="426"/>
      <c r="I14" s="427"/>
      <c r="J14" s="90"/>
      <c r="K14" s="90">
        <v>2930</v>
      </c>
      <c r="L14" s="90"/>
      <c r="M14" s="90">
        <f t="shared" si="0"/>
        <v>2930</v>
      </c>
    </row>
    <row r="15" spans="1:13" ht="12.75">
      <c r="A15" s="25">
        <v>900080</v>
      </c>
      <c r="B15" s="439" t="s">
        <v>650</v>
      </c>
      <c r="C15" s="426"/>
      <c r="D15" s="426"/>
      <c r="E15" s="426"/>
      <c r="F15" s="426"/>
      <c r="G15" s="426"/>
      <c r="H15" s="426"/>
      <c r="I15" s="427"/>
      <c r="J15" s="90"/>
      <c r="K15" s="90">
        <v>8653</v>
      </c>
      <c r="L15" s="90"/>
      <c r="M15" s="90">
        <f t="shared" si="0"/>
        <v>8653</v>
      </c>
    </row>
    <row r="16" spans="1:13" ht="12.75">
      <c r="A16" s="383" t="s">
        <v>648</v>
      </c>
      <c r="B16" s="421" t="s">
        <v>495</v>
      </c>
      <c r="C16" s="421"/>
      <c r="D16" s="421"/>
      <c r="E16" s="421"/>
      <c r="F16" s="421"/>
      <c r="G16" s="421"/>
      <c r="H16" s="421"/>
      <c r="I16" s="421"/>
      <c r="J16" s="90">
        <v>49910</v>
      </c>
      <c r="K16" s="90"/>
      <c r="L16" s="90"/>
      <c r="M16" s="90">
        <f t="shared" si="0"/>
        <v>49910</v>
      </c>
    </row>
    <row r="17" spans="1:13" ht="12.75">
      <c r="A17" s="383" t="s">
        <v>649</v>
      </c>
      <c r="B17" s="421" t="s">
        <v>452</v>
      </c>
      <c r="C17" s="421"/>
      <c r="D17" s="421"/>
      <c r="E17" s="421"/>
      <c r="F17" s="421"/>
      <c r="G17" s="421"/>
      <c r="H17" s="421"/>
      <c r="I17" s="421"/>
      <c r="J17" s="90"/>
      <c r="K17" s="90"/>
      <c r="L17" s="90"/>
      <c r="M17" s="90">
        <f t="shared" si="0"/>
        <v>0</v>
      </c>
    </row>
    <row r="18" spans="1:13" ht="12.75">
      <c r="A18" s="25">
        <v>107051</v>
      </c>
      <c r="B18" s="421" t="s">
        <v>449</v>
      </c>
      <c r="C18" s="421"/>
      <c r="D18" s="421"/>
      <c r="E18" s="421"/>
      <c r="F18" s="421"/>
      <c r="G18" s="421"/>
      <c r="H18" s="421"/>
      <c r="I18" s="421"/>
      <c r="J18" s="90">
        <v>17000</v>
      </c>
      <c r="K18" s="90"/>
      <c r="L18" s="90"/>
      <c r="M18" s="90">
        <f t="shared" si="0"/>
        <v>17000</v>
      </c>
    </row>
    <row r="19" spans="1:13" ht="12.75">
      <c r="A19" s="465" t="s">
        <v>43</v>
      </c>
      <c r="B19" s="466"/>
      <c r="C19" s="466"/>
      <c r="D19" s="466"/>
      <c r="E19" s="466"/>
      <c r="F19" s="466"/>
      <c r="G19" s="466"/>
      <c r="H19" s="466"/>
      <c r="I19" s="467"/>
      <c r="J19" s="176">
        <f>SUM(J12:J18)</f>
        <v>111484</v>
      </c>
      <c r="K19" s="176">
        <f>SUM(K12:K18)</f>
        <v>11583</v>
      </c>
      <c r="L19" s="176">
        <f>SUM(L12:L18)</f>
        <v>0</v>
      </c>
      <c r="M19" s="176">
        <f t="shared" si="0"/>
        <v>123067</v>
      </c>
    </row>
  </sheetData>
  <sheetProtection/>
  <mergeCells count="19">
    <mergeCell ref="A19:I19"/>
    <mergeCell ref="B17:I17"/>
    <mergeCell ref="B18:I18"/>
    <mergeCell ref="B16:I16"/>
    <mergeCell ref="L10:L11"/>
    <mergeCell ref="B15:I15"/>
    <mergeCell ref="B12:I12"/>
    <mergeCell ref="B13:I13"/>
    <mergeCell ref="B14:I14"/>
    <mergeCell ref="M10:M11"/>
    <mergeCell ref="B11:I11"/>
    <mergeCell ref="A7:M7"/>
    <mergeCell ref="A3:M3"/>
    <mergeCell ref="A4:M4"/>
    <mergeCell ref="A5:M5"/>
    <mergeCell ref="A6:M6"/>
    <mergeCell ref="A10:I10"/>
    <mergeCell ref="J10:J11"/>
    <mergeCell ref="K10:K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17.00390625" style="0" customWidth="1"/>
    <col min="7" max="7" width="10.57421875" style="0" customWidth="1"/>
    <col min="8" max="8" width="14.8515625" style="0" customWidth="1"/>
    <col min="9" max="10" width="10.57421875" style="0" customWidth="1"/>
  </cols>
  <sheetData>
    <row r="1" ht="12.75" customHeight="1">
      <c r="L1" s="87" t="s">
        <v>618</v>
      </c>
    </row>
    <row r="2" ht="12.75" customHeight="1">
      <c r="G2" s="46"/>
    </row>
    <row r="3" spans="1:13" ht="12.75" customHeight="1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2" ht="12.75" customHeight="1">
      <c r="A4" s="411" t="s">
        <v>603</v>
      </c>
      <c r="B4" s="411"/>
      <c r="C4" s="411"/>
      <c r="D4" s="411"/>
      <c r="E4" s="411"/>
      <c r="F4" s="411"/>
      <c r="G4" s="411"/>
      <c r="H4" s="479"/>
      <c r="I4" s="479"/>
      <c r="J4" s="479"/>
      <c r="K4" s="479"/>
      <c r="L4" s="479"/>
    </row>
    <row r="5" spans="1:12" ht="12.75" customHeight="1">
      <c r="A5" s="411" t="s">
        <v>56</v>
      </c>
      <c r="B5" s="411"/>
      <c r="C5" s="411"/>
      <c r="D5" s="411"/>
      <c r="E5" s="411"/>
      <c r="F5" s="411"/>
      <c r="G5" s="411"/>
      <c r="H5" s="479"/>
      <c r="I5" s="479"/>
      <c r="J5" s="479"/>
      <c r="K5" s="479"/>
      <c r="L5" s="479"/>
    </row>
    <row r="6" spans="1:12" ht="12.75" customHeight="1">
      <c r="A6" s="411" t="s">
        <v>604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0" ht="12.75" customHeight="1">
      <c r="A7" s="108"/>
      <c r="B7" s="109"/>
      <c r="C7" s="109"/>
      <c r="D7" s="109"/>
      <c r="E7" s="109"/>
      <c r="F7" s="109"/>
      <c r="G7" s="109"/>
      <c r="H7" s="109"/>
      <c r="I7" s="110"/>
      <c r="J7" s="110"/>
    </row>
    <row r="8" spans="1:10" ht="14.25" customHeight="1">
      <c r="A8" s="9" t="s">
        <v>56</v>
      </c>
      <c r="B8" s="136"/>
      <c r="C8" s="136"/>
      <c r="D8" s="136"/>
      <c r="E8" s="136"/>
      <c r="F8" s="136"/>
      <c r="G8" s="109"/>
      <c r="H8" s="109"/>
      <c r="I8" s="110"/>
      <c r="J8" s="110"/>
    </row>
    <row r="9" spans="1:10" ht="12.75" customHeight="1">
      <c r="A9" s="10" t="s">
        <v>429</v>
      </c>
      <c r="B9" s="136"/>
      <c r="C9" s="136"/>
      <c r="D9" s="136"/>
      <c r="E9" s="136"/>
      <c r="F9" s="136"/>
      <c r="G9" s="109"/>
      <c r="H9" s="109"/>
      <c r="I9" s="110"/>
      <c r="J9" s="110"/>
    </row>
    <row r="10" spans="2:11" ht="12.75">
      <c r="B10" s="10"/>
      <c r="C10" s="10"/>
      <c r="D10" s="10"/>
      <c r="E10" s="10"/>
      <c r="F10" s="10"/>
      <c r="G10" s="10"/>
      <c r="H10" s="10"/>
      <c r="I10" s="10"/>
      <c r="J10" s="110"/>
      <c r="K10" s="46" t="s">
        <v>596</v>
      </c>
    </row>
    <row r="11" spans="1:12" ht="25.5">
      <c r="A11" s="448" t="s">
        <v>497</v>
      </c>
      <c r="B11" s="449"/>
      <c r="C11" s="449"/>
      <c r="D11" s="449"/>
      <c r="E11" s="449"/>
      <c r="F11" s="449"/>
      <c r="G11" s="449"/>
      <c r="H11" s="450"/>
      <c r="I11" s="179" t="s">
        <v>576</v>
      </c>
      <c r="J11" s="179" t="s">
        <v>577</v>
      </c>
      <c r="K11" s="180" t="s">
        <v>575</v>
      </c>
      <c r="L11" s="179" t="s">
        <v>578</v>
      </c>
    </row>
    <row r="12" spans="1:12" ht="12.75">
      <c r="A12" s="419" t="s">
        <v>402</v>
      </c>
      <c r="B12" s="419"/>
      <c r="C12" s="419"/>
      <c r="D12" s="419"/>
      <c r="E12" s="419"/>
      <c r="F12" s="419"/>
      <c r="G12" s="419"/>
      <c r="H12" s="419"/>
      <c r="I12" s="176"/>
      <c r="J12" s="90">
        <f>SUM(J13)</f>
        <v>1785</v>
      </c>
      <c r="K12" s="90"/>
      <c r="L12" s="90"/>
    </row>
    <row r="13" spans="1:12" ht="12.75">
      <c r="A13" s="309"/>
      <c r="B13" s="437" t="s">
        <v>642</v>
      </c>
      <c r="C13" s="437"/>
      <c r="D13" s="437"/>
      <c r="E13" s="437"/>
      <c r="F13" s="437"/>
      <c r="G13" s="437"/>
      <c r="H13" s="437"/>
      <c r="I13" s="313"/>
      <c r="J13" s="90">
        <f>SUM(J14,J36)</f>
        <v>1785</v>
      </c>
      <c r="K13" s="90"/>
      <c r="L13" s="90"/>
    </row>
    <row r="14" spans="1:12" ht="12.75">
      <c r="A14" s="137"/>
      <c r="B14" s="322"/>
      <c r="C14" s="432" t="s">
        <v>281</v>
      </c>
      <c r="D14" s="432"/>
      <c r="E14" s="432"/>
      <c r="F14" s="432"/>
      <c r="G14" s="432"/>
      <c r="H14" s="432"/>
      <c r="I14" s="313"/>
      <c r="J14" s="90">
        <f>SUM(J15:J27)</f>
        <v>1784</v>
      </c>
      <c r="K14" s="90"/>
      <c r="L14" s="90"/>
    </row>
    <row r="15" spans="1:12" ht="12.75">
      <c r="A15" s="137"/>
      <c r="B15" s="42"/>
      <c r="C15" s="421" t="s">
        <v>403</v>
      </c>
      <c r="D15" s="421"/>
      <c r="E15" s="421"/>
      <c r="F15" s="421"/>
      <c r="G15" s="421"/>
      <c r="H15" s="421"/>
      <c r="I15" s="90"/>
      <c r="J15" s="90"/>
      <c r="K15" s="90"/>
      <c r="L15" s="90"/>
    </row>
    <row r="16" spans="1:12" ht="12.75">
      <c r="A16" s="137"/>
      <c r="B16" s="42"/>
      <c r="C16" s="438" t="s">
        <v>404</v>
      </c>
      <c r="D16" s="421"/>
      <c r="E16" s="421"/>
      <c r="F16" s="421"/>
      <c r="G16" s="421"/>
      <c r="H16" s="421"/>
      <c r="I16" s="90"/>
      <c r="J16" s="90"/>
      <c r="K16" s="90"/>
      <c r="L16" s="90"/>
    </row>
    <row r="17" spans="1:12" ht="12.75">
      <c r="A17" s="137"/>
      <c r="B17" s="42"/>
      <c r="C17" s="421" t="s">
        <v>405</v>
      </c>
      <c r="D17" s="421"/>
      <c r="E17" s="421"/>
      <c r="F17" s="421"/>
      <c r="G17" s="421"/>
      <c r="H17" s="421"/>
      <c r="I17" s="90"/>
      <c r="J17" s="90"/>
      <c r="K17" s="90"/>
      <c r="L17" s="90"/>
    </row>
    <row r="18" spans="1:12" ht="12.75">
      <c r="A18" s="137"/>
      <c r="B18" s="42"/>
      <c r="C18" s="421" t="s">
        <v>406</v>
      </c>
      <c r="D18" s="421"/>
      <c r="E18" s="421"/>
      <c r="F18" s="421"/>
      <c r="G18" s="421"/>
      <c r="H18" s="421"/>
      <c r="I18" s="90"/>
      <c r="J18" s="90"/>
      <c r="K18" s="90"/>
      <c r="L18" s="90"/>
    </row>
    <row r="19" spans="1:12" ht="12.75">
      <c r="A19" s="137"/>
      <c r="B19" s="42"/>
      <c r="C19" s="440" t="s">
        <v>15</v>
      </c>
      <c r="D19" s="428"/>
      <c r="E19" s="428"/>
      <c r="F19" s="428"/>
      <c r="G19" s="428"/>
      <c r="H19" s="428"/>
      <c r="I19" s="90"/>
      <c r="J19" s="90"/>
      <c r="K19" s="90"/>
      <c r="L19" s="90"/>
    </row>
    <row r="20" spans="1:12" ht="12.75">
      <c r="A20" s="137"/>
      <c r="B20" s="42"/>
      <c r="C20" s="432" t="s">
        <v>30</v>
      </c>
      <c r="D20" s="421"/>
      <c r="E20" s="421"/>
      <c r="F20" s="421"/>
      <c r="G20" s="421"/>
      <c r="H20" s="421"/>
      <c r="I20" s="90"/>
      <c r="J20" s="90"/>
      <c r="K20" s="90"/>
      <c r="L20" s="90"/>
    </row>
    <row r="21" spans="1:12" ht="12.75">
      <c r="A21" s="137"/>
      <c r="B21" s="42"/>
      <c r="C21" s="441" t="s">
        <v>31</v>
      </c>
      <c r="D21" s="442"/>
      <c r="E21" s="442"/>
      <c r="F21" s="442"/>
      <c r="G21" s="442"/>
      <c r="H21" s="443"/>
      <c r="I21" s="181"/>
      <c r="J21" s="181"/>
      <c r="K21" s="181"/>
      <c r="L21" s="181"/>
    </row>
    <row r="22" spans="1:12" ht="25.5" customHeight="1">
      <c r="A22" s="137"/>
      <c r="B22" s="42"/>
      <c r="C22" s="444" t="s">
        <v>627</v>
      </c>
      <c r="D22" s="421"/>
      <c r="E22" s="421"/>
      <c r="F22" s="421"/>
      <c r="G22" s="421"/>
      <c r="H22" s="421"/>
      <c r="I22" s="181"/>
      <c r="J22" s="181"/>
      <c r="K22" s="181"/>
      <c r="L22" s="181"/>
    </row>
    <row r="23" spans="1:12" ht="12.75">
      <c r="A23" s="137"/>
      <c r="B23" s="42"/>
      <c r="C23" s="425" t="s">
        <v>0</v>
      </c>
      <c r="D23" s="426"/>
      <c r="E23" s="426"/>
      <c r="F23" s="426"/>
      <c r="G23" s="426"/>
      <c r="H23" s="427"/>
      <c r="I23" s="181"/>
      <c r="J23" s="181"/>
      <c r="K23" s="181"/>
      <c r="L23" s="181"/>
    </row>
    <row r="24" spans="1:12" ht="12.75">
      <c r="A24" s="137"/>
      <c r="B24" s="42"/>
      <c r="C24" s="425" t="s">
        <v>644</v>
      </c>
      <c r="D24" s="426"/>
      <c r="E24" s="426"/>
      <c r="F24" s="426"/>
      <c r="G24" s="426"/>
      <c r="H24" s="427"/>
      <c r="I24" s="181"/>
      <c r="J24" s="181"/>
      <c r="K24" s="181"/>
      <c r="L24" s="181"/>
    </row>
    <row r="25" spans="1:12" ht="12.75">
      <c r="A25" s="137"/>
      <c r="B25" s="42"/>
      <c r="C25" s="451" t="s">
        <v>738</v>
      </c>
      <c r="D25" s="452"/>
      <c r="E25" s="452"/>
      <c r="F25" s="452"/>
      <c r="G25" s="452"/>
      <c r="H25" s="453"/>
      <c r="I25" s="181"/>
      <c r="J25" s="181">
        <v>1784</v>
      </c>
      <c r="K25" s="181"/>
      <c r="L25" s="181"/>
    </row>
    <row r="26" spans="1:12" ht="12.75">
      <c r="A26" s="137"/>
      <c r="B26" s="42"/>
      <c r="C26" s="425" t="s">
        <v>645</v>
      </c>
      <c r="D26" s="426"/>
      <c r="E26" s="426"/>
      <c r="F26" s="426"/>
      <c r="G26" s="426"/>
      <c r="H26" s="427"/>
      <c r="I26" s="181"/>
      <c r="J26" s="181"/>
      <c r="K26" s="181"/>
      <c r="L26" s="181"/>
    </row>
    <row r="27" spans="1:12" ht="12.75">
      <c r="A27" s="137"/>
      <c r="B27" s="16"/>
      <c r="C27" s="425" t="s">
        <v>1</v>
      </c>
      <c r="D27" s="426"/>
      <c r="E27" s="426"/>
      <c r="F27" s="426"/>
      <c r="G27" s="426"/>
      <c r="H27" s="427"/>
      <c r="I27" s="181"/>
      <c r="J27" s="181"/>
      <c r="K27" s="181"/>
      <c r="L27" s="181"/>
    </row>
    <row r="28" spans="1:12" ht="12.75">
      <c r="A28" s="309"/>
      <c r="B28" s="437" t="s">
        <v>639</v>
      </c>
      <c r="C28" s="437"/>
      <c r="D28" s="437"/>
      <c r="E28" s="437"/>
      <c r="F28" s="437"/>
      <c r="G28" s="437"/>
      <c r="H28" s="437"/>
      <c r="I28" s="313"/>
      <c r="J28" s="90"/>
      <c r="K28" s="90"/>
      <c r="L28" s="90"/>
    </row>
    <row r="29" spans="1:12" ht="12.75">
      <c r="A29" s="137"/>
      <c r="B29" s="11"/>
      <c r="C29" s="421" t="s">
        <v>57</v>
      </c>
      <c r="D29" s="421"/>
      <c r="E29" s="421"/>
      <c r="F29" s="421"/>
      <c r="G29" s="421"/>
      <c r="H29" s="421"/>
      <c r="I29" s="90"/>
      <c r="J29" s="90"/>
      <c r="K29" s="90"/>
      <c r="L29" s="90"/>
    </row>
    <row r="30" spans="1:12" ht="12.75">
      <c r="A30" s="137"/>
      <c r="B30" s="42"/>
      <c r="C30" s="454" t="s">
        <v>425</v>
      </c>
      <c r="D30" s="454"/>
      <c r="E30" s="454"/>
      <c r="F30" s="454"/>
      <c r="G30" s="454"/>
      <c r="H30" s="454"/>
      <c r="I30" s="90"/>
      <c r="J30" s="90"/>
      <c r="K30" s="90"/>
      <c r="L30" s="90"/>
    </row>
    <row r="31" spans="1:12" ht="12.75">
      <c r="A31" s="137"/>
      <c r="B31" s="42"/>
      <c r="C31" s="421" t="s">
        <v>407</v>
      </c>
      <c r="D31" s="421"/>
      <c r="E31" s="421"/>
      <c r="F31" s="421"/>
      <c r="G31" s="421"/>
      <c r="H31" s="421"/>
      <c r="I31" s="90"/>
      <c r="J31" s="90"/>
      <c r="K31" s="90"/>
      <c r="L31" s="90"/>
    </row>
    <row r="32" spans="1:12" ht="12.75">
      <c r="A32" s="137"/>
      <c r="B32" s="42"/>
      <c r="C32" s="432" t="s">
        <v>619</v>
      </c>
      <c r="D32" s="421"/>
      <c r="E32" s="421"/>
      <c r="F32" s="421"/>
      <c r="G32" s="421"/>
      <c r="H32" s="421"/>
      <c r="I32" s="90"/>
      <c r="J32" s="90"/>
      <c r="K32" s="90"/>
      <c r="L32" s="90"/>
    </row>
    <row r="33" spans="1:12" ht="12.75">
      <c r="A33" s="137"/>
      <c r="B33" s="42"/>
      <c r="C33" s="421" t="s">
        <v>306</v>
      </c>
      <c r="D33" s="421"/>
      <c r="E33" s="421"/>
      <c r="F33" s="421"/>
      <c r="G33" s="421"/>
      <c r="H33" s="421"/>
      <c r="I33" s="90"/>
      <c r="J33" s="90"/>
      <c r="K33" s="90"/>
      <c r="L33" s="90"/>
    </row>
    <row r="34" spans="1:12" ht="12.75">
      <c r="A34" s="137"/>
      <c r="B34" s="42"/>
      <c r="C34" s="421" t="s">
        <v>408</v>
      </c>
      <c r="D34" s="421"/>
      <c r="E34" s="421"/>
      <c r="F34" s="421"/>
      <c r="G34" s="421"/>
      <c r="H34" s="421"/>
      <c r="I34" s="90"/>
      <c r="J34" s="90"/>
      <c r="K34" s="90"/>
      <c r="L34" s="90"/>
    </row>
    <row r="35" spans="1:12" ht="12.75">
      <c r="A35" s="137"/>
      <c r="B35" s="16"/>
      <c r="C35" s="421" t="s">
        <v>409</v>
      </c>
      <c r="D35" s="421"/>
      <c r="E35" s="421"/>
      <c r="F35" s="421"/>
      <c r="G35" s="421"/>
      <c r="H35" s="421"/>
      <c r="I35" s="90"/>
      <c r="J35" s="90"/>
      <c r="K35" s="90"/>
      <c r="L35" s="90"/>
    </row>
    <row r="36" spans="1:12" ht="12.75">
      <c r="A36" s="309"/>
      <c r="B36" s="437" t="s">
        <v>640</v>
      </c>
      <c r="C36" s="437"/>
      <c r="D36" s="437"/>
      <c r="E36" s="437"/>
      <c r="F36" s="437"/>
      <c r="G36" s="437"/>
      <c r="H36" s="437"/>
      <c r="I36" s="313"/>
      <c r="J36" s="313">
        <f>SUM(J37:J43)</f>
        <v>1</v>
      </c>
      <c r="K36" s="313"/>
      <c r="L36" s="313"/>
    </row>
    <row r="37" spans="1:12" ht="12.75">
      <c r="A37" s="137"/>
      <c r="B37" s="11"/>
      <c r="C37" s="428" t="s">
        <v>416</v>
      </c>
      <c r="D37" s="428"/>
      <c r="E37" s="428"/>
      <c r="F37" s="428"/>
      <c r="G37" s="428"/>
      <c r="H37" s="428"/>
      <c r="I37" s="90"/>
      <c r="J37" s="90"/>
      <c r="K37" s="90"/>
      <c r="L37" s="90"/>
    </row>
    <row r="38" spans="1:12" ht="12.75">
      <c r="A38" s="137"/>
      <c r="B38" s="42"/>
      <c r="C38" s="428" t="s">
        <v>415</v>
      </c>
      <c r="D38" s="428"/>
      <c r="E38" s="428"/>
      <c r="F38" s="428"/>
      <c r="G38" s="428"/>
      <c r="H38" s="428"/>
      <c r="I38" s="328"/>
      <c r="J38" s="90"/>
      <c r="K38" s="90"/>
      <c r="L38" s="90"/>
    </row>
    <row r="39" spans="1:12" ht="12.75">
      <c r="A39" s="137"/>
      <c r="B39" s="42"/>
      <c r="C39" s="428" t="s">
        <v>414</v>
      </c>
      <c r="D39" s="428"/>
      <c r="E39" s="428"/>
      <c r="F39" s="428"/>
      <c r="G39" s="428"/>
      <c r="H39" s="428"/>
      <c r="I39" s="90"/>
      <c r="J39" s="90"/>
      <c r="K39" s="90"/>
      <c r="L39" s="90"/>
    </row>
    <row r="40" spans="1:12" ht="12.75">
      <c r="A40" s="137"/>
      <c r="B40" s="42"/>
      <c r="C40" s="421" t="s">
        <v>413</v>
      </c>
      <c r="D40" s="421"/>
      <c r="E40" s="421"/>
      <c r="F40" s="421"/>
      <c r="G40" s="421"/>
      <c r="H40" s="421"/>
      <c r="I40" s="204"/>
      <c r="J40" s="90"/>
      <c r="K40" s="90"/>
      <c r="L40" s="90"/>
    </row>
    <row r="41" spans="1:12" ht="12.75">
      <c r="A41" s="137"/>
      <c r="B41" s="42"/>
      <c r="C41" s="421" t="s">
        <v>412</v>
      </c>
      <c r="D41" s="421"/>
      <c r="E41" s="421"/>
      <c r="F41" s="421"/>
      <c r="G41" s="421"/>
      <c r="H41" s="421"/>
      <c r="I41" s="204"/>
      <c r="J41" s="90"/>
      <c r="K41" s="90"/>
      <c r="L41" s="90"/>
    </row>
    <row r="42" spans="1:12" ht="12.75">
      <c r="A42" s="137"/>
      <c r="B42" s="42"/>
      <c r="C42" s="421" t="s">
        <v>411</v>
      </c>
      <c r="D42" s="421"/>
      <c r="E42" s="421"/>
      <c r="F42" s="421"/>
      <c r="G42" s="421"/>
      <c r="H42" s="421"/>
      <c r="I42" s="204"/>
      <c r="J42" s="90"/>
      <c r="K42" s="90"/>
      <c r="L42" s="90"/>
    </row>
    <row r="43" spans="1:12" ht="12.75">
      <c r="A43" s="137"/>
      <c r="B43" s="16"/>
      <c r="C43" s="421" t="s">
        <v>410</v>
      </c>
      <c r="D43" s="421"/>
      <c r="E43" s="421"/>
      <c r="F43" s="421"/>
      <c r="G43" s="421"/>
      <c r="H43" s="421"/>
      <c r="I43" s="90"/>
      <c r="J43" s="90">
        <v>1</v>
      </c>
      <c r="K43" s="90"/>
      <c r="L43" s="90"/>
    </row>
    <row r="44" spans="1:12" ht="12.75">
      <c r="A44" s="309"/>
      <c r="B44" s="437" t="s">
        <v>641</v>
      </c>
      <c r="C44" s="437"/>
      <c r="D44" s="437"/>
      <c r="E44" s="437"/>
      <c r="F44" s="437"/>
      <c r="G44" s="437"/>
      <c r="H44" s="437"/>
      <c r="I44" s="313"/>
      <c r="J44" s="90"/>
      <c r="K44" s="90"/>
      <c r="L44" s="90"/>
    </row>
    <row r="45" spans="1:12" ht="12.75">
      <c r="A45" s="137"/>
      <c r="B45" s="321"/>
      <c r="C45" s="425" t="s">
        <v>3</v>
      </c>
      <c r="D45" s="435"/>
      <c r="E45" s="435"/>
      <c r="F45" s="435"/>
      <c r="G45" s="435"/>
      <c r="H45" s="436"/>
      <c r="I45" s="177"/>
      <c r="J45" s="90"/>
      <c r="K45" s="90"/>
      <c r="L45" s="90"/>
    </row>
    <row r="46" spans="1:12" ht="12.75">
      <c r="A46" s="137"/>
      <c r="B46" s="327"/>
      <c r="C46" s="425" t="s">
        <v>4</v>
      </c>
      <c r="D46" s="435"/>
      <c r="E46" s="435"/>
      <c r="F46" s="435"/>
      <c r="G46" s="435"/>
      <c r="H46" s="436"/>
      <c r="I46" s="177"/>
      <c r="J46" s="90"/>
      <c r="K46" s="90"/>
      <c r="L46" s="90"/>
    </row>
    <row r="47" spans="1:12" ht="12.75">
      <c r="A47" s="137"/>
      <c r="B47" s="327"/>
      <c r="C47" s="425" t="s">
        <v>5</v>
      </c>
      <c r="D47" s="435"/>
      <c r="E47" s="435"/>
      <c r="F47" s="435"/>
      <c r="G47" s="435"/>
      <c r="H47" s="436"/>
      <c r="I47" s="177"/>
      <c r="J47" s="90"/>
      <c r="K47" s="90"/>
      <c r="L47" s="90"/>
    </row>
    <row r="48" spans="1:12" ht="12.75">
      <c r="A48" s="429"/>
      <c r="B48" s="430"/>
      <c r="C48" s="430"/>
      <c r="D48" s="430"/>
      <c r="E48" s="430"/>
      <c r="F48" s="430"/>
      <c r="G48" s="430"/>
      <c r="H48" s="431"/>
      <c r="I48" s="90"/>
      <c r="J48" s="90"/>
      <c r="K48" s="90"/>
      <c r="L48" s="90"/>
    </row>
    <row r="49" spans="1:12" ht="12.75">
      <c r="A49" s="419" t="s">
        <v>417</v>
      </c>
      <c r="B49" s="419"/>
      <c r="C49" s="419"/>
      <c r="D49" s="419"/>
      <c r="E49" s="419"/>
      <c r="F49" s="419"/>
      <c r="G49" s="419"/>
      <c r="H49" s="419"/>
      <c r="I49" s="176"/>
      <c r="J49" s="90"/>
      <c r="K49" s="90"/>
      <c r="L49" s="90"/>
    </row>
    <row r="50" spans="1:12" ht="12.75">
      <c r="A50" s="39"/>
      <c r="B50" s="437" t="s">
        <v>418</v>
      </c>
      <c r="C50" s="437"/>
      <c r="D50" s="437"/>
      <c r="E50" s="437"/>
      <c r="F50" s="437"/>
      <c r="G50" s="437"/>
      <c r="H50" s="437"/>
      <c r="I50" s="176"/>
      <c r="J50" s="90"/>
      <c r="K50" s="90"/>
      <c r="L50" s="90"/>
    </row>
    <row r="51" spans="1:12" ht="12.75">
      <c r="A51" s="137"/>
      <c r="B51" s="11"/>
      <c r="C51" s="421" t="s">
        <v>419</v>
      </c>
      <c r="D51" s="421"/>
      <c r="E51" s="421"/>
      <c r="F51" s="421"/>
      <c r="G51" s="421"/>
      <c r="H51" s="421"/>
      <c r="I51" s="90"/>
      <c r="J51" s="90"/>
      <c r="K51" s="90"/>
      <c r="L51" s="90"/>
    </row>
    <row r="52" spans="1:12" ht="12.75">
      <c r="A52" s="137"/>
      <c r="B52" s="42"/>
      <c r="C52" s="421" t="s">
        <v>426</v>
      </c>
      <c r="D52" s="421"/>
      <c r="E52" s="421"/>
      <c r="F52" s="421"/>
      <c r="G52" s="421"/>
      <c r="H52" s="421"/>
      <c r="I52" s="90"/>
      <c r="J52" s="90"/>
      <c r="K52" s="90"/>
      <c r="L52" s="90"/>
    </row>
    <row r="53" spans="1:12" ht="12.75">
      <c r="A53" s="137"/>
      <c r="B53" s="16"/>
      <c r="C53" s="439" t="s">
        <v>305</v>
      </c>
      <c r="D53" s="426"/>
      <c r="E53" s="426"/>
      <c r="F53" s="426"/>
      <c r="G53" s="426"/>
      <c r="H53" s="427"/>
      <c r="I53" s="90"/>
      <c r="J53" s="90"/>
      <c r="K53" s="90"/>
      <c r="L53" s="90"/>
    </row>
    <row r="54" spans="1:12" ht="12.75">
      <c r="A54" s="309"/>
      <c r="B54" s="437" t="s">
        <v>643</v>
      </c>
      <c r="C54" s="437"/>
      <c r="D54" s="437"/>
      <c r="E54" s="437"/>
      <c r="F54" s="437"/>
      <c r="G54" s="437"/>
      <c r="H54" s="437"/>
      <c r="I54" s="313"/>
      <c r="J54" s="90"/>
      <c r="K54" s="90"/>
      <c r="L54" s="90"/>
    </row>
    <row r="55" spans="1:12" ht="12.75">
      <c r="A55" s="137"/>
      <c r="B55" s="322"/>
      <c r="C55" s="425" t="s">
        <v>281</v>
      </c>
      <c r="D55" s="435"/>
      <c r="E55" s="435"/>
      <c r="F55" s="435"/>
      <c r="G55" s="435"/>
      <c r="H55" s="436"/>
      <c r="I55" s="313"/>
      <c r="J55" s="90"/>
      <c r="K55" s="90"/>
      <c r="L55" s="90"/>
    </row>
    <row r="56" spans="1:12" ht="12.75">
      <c r="A56" s="137"/>
      <c r="B56" s="42"/>
      <c r="C56" s="421" t="s">
        <v>403</v>
      </c>
      <c r="D56" s="421"/>
      <c r="E56" s="421"/>
      <c r="F56" s="421"/>
      <c r="G56" s="421"/>
      <c r="H56" s="421"/>
      <c r="I56" s="90"/>
      <c r="J56" s="90"/>
      <c r="K56" s="90"/>
      <c r="L56" s="90"/>
    </row>
    <row r="57" spans="1:12" ht="12.75">
      <c r="A57" s="137"/>
      <c r="B57" s="42"/>
      <c r="C57" s="438" t="s">
        <v>404</v>
      </c>
      <c r="D57" s="421"/>
      <c r="E57" s="421"/>
      <c r="F57" s="421"/>
      <c r="G57" s="421"/>
      <c r="H57" s="421"/>
      <c r="I57" s="90"/>
      <c r="J57" s="90"/>
      <c r="K57" s="90"/>
      <c r="L57" s="90"/>
    </row>
    <row r="58" spans="1:12" ht="12.75">
      <c r="A58" s="137"/>
      <c r="B58" s="42"/>
      <c r="C58" s="421" t="s">
        <v>405</v>
      </c>
      <c r="D58" s="421"/>
      <c r="E58" s="421"/>
      <c r="F58" s="421"/>
      <c r="G58" s="421"/>
      <c r="H58" s="421"/>
      <c r="I58" s="90"/>
      <c r="J58" s="90"/>
      <c r="K58" s="90"/>
      <c r="L58" s="90"/>
    </row>
    <row r="59" spans="1:12" ht="12.75">
      <c r="A59" s="137"/>
      <c r="B59" s="42"/>
      <c r="C59" s="421" t="s">
        <v>406</v>
      </c>
      <c r="D59" s="421"/>
      <c r="E59" s="421"/>
      <c r="F59" s="421"/>
      <c r="G59" s="421"/>
      <c r="H59" s="421"/>
      <c r="I59" s="90"/>
      <c r="J59" s="90"/>
      <c r="K59" s="90"/>
      <c r="L59" s="90"/>
    </row>
    <row r="60" spans="1:12" ht="12.75">
      <c r="A60" s="137"/>
      <c r="B60" s="42"/>
      <c r="C60" s="440" t="s">
        <v>15</v>
      </c>
      <c r="D60" s="428"/>
      <c r="E60" s="428"/>
      <c r="F60" s="428"/>
      <c r="G60" s="428"/>
      <c r="H60" s="428"/>
      <c r="I60" s="90"/>
      <c r="J60" s="90"/>
      <c r="K60" s="90"/>
      <c r="L60" s="90"/>
    </row>
    <row r="61" spans="1:12" ht="12.75">
      <c r="A61" s="137"/>
      <c r="B61" s="42"/>
      <c r="C61" s="432" t="s">
        <v>30</v>
      </c>
      <c r="D61" s="421"/>
      <c r="E61" s="421"/>
      <c r="F61" s="421"/>
      <c r="G61" s="421"/>
      <c r="H61" s="421"/>
      <c r="I61" s="90"/>
      <c r="J61" s="90"/>
      <c r="K61" s="90"/>
      <c r="L61" s="90"/>
    </row>
    <row r="62" spans="1:12" ht="12.75">
      <c r="A62" s="137"/>
      <c r="B62" s="42"/>
      <c r="C62" s="445" t="s">
        <v>31</v>
      </c>
      <c r="D62" s="446"/>
      <c r="E62" s="446"/>
      <c r="F62" s="446"/>
      <c r="G62" s="446"/>
      <c r="H62" s="447"/>
      <c r="I62" s="181"/>
      <c r="J62" s="181"/>
      <c r="K62" s="181"/>
      <c r="L62" s="181"/>
    </row>
    <row r="63" spans="1:12" ht="25.5" customHeight="1">
      <c r="A63" s="137"/>
      <c r="B63" s="42"/>
      <c r="C63" s="444" t="s">
        <v>627</v>
      </c>
      <c r="D63" s="421"/>
      <c r="E63" s="421"/>
      <c r="F63" s="421"/>
      <c r="G63" s="421"/>
      <c r="H63" s="421"/>
      <c r="I63" s="181"/>
      <c r="J63" s="181"/>
      <c r="K63" s="181"/>
      <c r="L63" s="181"/>
    </row>
    <row r="64" spans="1:12" ht="12.75">
      <c r="A64" s="137"/>
      <c r="B64" s="42"/>
      <c r="C64" s="434" t="s">
        <v>0</v>
      </c>
      <c r="D64" s="426"/>
      <c r="E64" s="426"/>
      <c r="F64" s="426"/>
      <c r="G64" s="426"/>
      <c r="H64" s="427"/>
      <c r="I64" s="181"/>
      <c r="J64" s="181"/>
      <c r="K64" s="181"/>
      <c r="L64" s="181"/>
    </row>
    <row r="65" spans="1:12" ht="12.75">
      <c r="A65" s="137"/>
      <c r="B65" s="42"/>
      <c r="C65" s="434" t="s">
        <v>644</v>
      </c>
      <c r="D65" s="426"/>
      <c r="E65" s="426"/>
      <c r="F65" s="426"/>
      <c r="G65" s="426"/>
      <c r="H65" s="427"/>
      <c r="I65" s="181"/>
      <c r="J65" s="181"/>
      <c r="K65" s="181"/>
      <c r="L65" s="181"/>
    </row>
    <row r="66" spans="1:12" ht="12.75">
      <c r="A66" s="137"/>
      <c r="B66" s="16"/>
      <c r="C66" s="434" t="s">
        <v>2</v>
      </c>
      <c r="D66" s="426"/>
      <c r="E66" s="426"/>
      <c r="F66" s="426"/>
      <c r="G66" s="426"/>
      <c r="H66" s="427"/>
      <c r="I66" s="181"/>
      <c r="J66" s="181"/>
      <c r="K66" s="181"/>
      <c r="L66" s="181"/>
    </row>
    <row r="67" spans="1:12" ht="12.75">
      <c r="A67" s="309"/>
      <c r="B67" s="437" t="s">
        <v>420</v>
      </c>
      <c r="C67" s="421"/>
      <c r="D67" s="421"/>
      <c r="E67" s="421"/>
      <c r="F67" s="421"/>
      <c r="G67" s="421"/>
      <c r="H67" s="421"/>
      <c r="I67" s="313"/>
      <c r="J67" s="90"/>
      <c r="K67" s="90"/>
      <c r="L67" s="90"/>
    </row>
    <row r="68" spans="1:12" ht="12.75">
      <c r="A68" s="137"/>
      <c r="B68" s="321"/>
      <c r="C68" s="425" t="s">
        <v>3</v>
      </c>
      <c r="D68" s="435"/>
      <c r="E68" s="435"/>
      <c r="F68" s="435"/>
      <c r="G68" s="435"/>
      <c r="H68" s="436"/>
      <c r="I68" s="90"/>
      <c r="J68" s="90"/>
      <c r="K68" s="90"/>
      <c r="L68" s="90"/>
    </row>
    <row r="69" spans="1:12" ht="12.75">
      <c r="A69" s="137"/>
      <c r="B69" s="327"/>
      <c r="C69" s="425" t="s">
        <v>4</v>
      </c>
      <c r="D69" s="435"/>
      <c r="E69" s="435"/>
      <c r="F69" s="435"/>
      <c r="G69" s="435"/>
      <c r="H69" s="436"/>
      <c r="I69" s="90"/>
      <c r="J69" s="90"/>
      <c r="K69" s="90"/>
      <c r="L69" s="90"/>
    </row>
    <row r="70" spans="1:12" ht="12.75">
      <c r="A70" s="137"/>
      <c r="B70" s="327"/>
      <c r="C70" s="425" t="s">
        <v>5</v>
      </c>
      <c r="D70" s="435"/>
      <c r="E70" s="435"/>
      <c r="F70" s="435"/>
      <c r="G70" s="435"/>
      <c r="H70" s="436"/>
      <c r="I70" s="90"/>
      <c r="J70" s="90"/>
      <c r="K70" s="90"/>
      <c r="L70" s="90"/>
    </row>
    <row r="71" spans="1:12" ht="12.75">
      <c r="A71" s="429"/>
      <c r="B71" s="430"/>
      <c r="C71" s="430"/>
      <c r="D71" s="430"/>
      <c r="E71" s="430"/>
      <c r="F71" s="430"/>
      <c r="G71" s="430"/>
      <c r="H71" s="431"/>
      <c r="I71" s="90"/>
      <c r="J71" s="90"/>
      <c r="K71" s="90"/>
      <c r="L71" s="90"/>
    </row>
    <row r="72" spans="1:12" ht="12.75">
      <c r="A72" s="419" t="s">
        <v>6</v>
      </c>
      <c r="B72" s="419"/>
      <c r="C72" s="419"/>
      <c r="D72" s="419"/>
      <c r="E72" s="419"/>
      <c r="F72" s="419"/>
      <c r="G72" s="419"/>
      <c r="H72" s="419"/>
      <c r="I72" s="176"/>
      <c r="J72" s="90">
        <v>1785</v>
      </c>
      <c r="K72" s="90"/>
      <c r="L72" s="90"/>
    </row>
    <row r="73" spans="1:12" ht="12.75">
      <c r="A73" s="422"/>
      <c r="B73" s="423"/>
      <c r="C73" s="423"/>
      <c r="D73" s="423"/>
      <c r="E73" s="423"/>
      <c r="F73" s="423"/>
      <c r="G73" s="423"/>
      <c r="H73" s="424"/>
      <c r="I73" s="176"/>
      <c r="J73" s="90"/>
      <c r="K73" s="90"/>
      <c r="L73" s="90"/>
    </row>
    <row r="74" spans="1:12" ht="25.5" customHeight="1">
      <c r="A74" s="476" t="s">
        <v>32</v>
      </c>
      <c r="B74" s="477"/>
      <c r="C74" s="477"/>
      <c r="D74" s="477"/>
      <c r="E74" s="477"/>
      <c r="F74" s="477"/>
      <c r="G74" s="477"/>
      <c r="H74" s="478"/>
      <c r="I74" s="183"/>
      <c r="J74" s="181"/>
      <c r="K74" s="181"/>
      <c r="L74" s="181"/>
    </row>
    <row r="75" spans="1:12" ht="12.75">
      <c r="A75" s="39"/>
      <c r="B75" s="421" t="s">
        <v>421</v>
      </c>
      <c r="C75" s="421"/>
      <c r="D75" s="421"/>
      <c r="E75" s="421"/>
      <c r="F75" s="421"/>
      <c r="G75" s="421"/>
      <c r="H75" s="421"/>
      <c r="I75" s="90"/>
      <c r="J75" s="90"/>
      <c r="K75" s="90"/>
      <c r="L75" s="90"/>
    </row>
    <row r="76" spans="1:12" ht="12.75">
      <c r="A76" s="309"/>
      <c r="B76" s="421" t="s">
        <v>422</v>
      </c>
      <c r="C76" s="421"/>
      <c r="D76" s="421"/>
      <c r="E76" s="421"/>
      <c r="F76" s="421"/>
      <c r="G76" s="421"/>
      <c r="H76" s="421"/>
      <c r="I76" s="90"/>
      <c r="J76" s="90"/>
      <c r="K76" s="90"/>
      <c r="L76" s="90"/>
    </row>
    <row r="77" spans="1:12" ht="12.75">
      <c r="A77" s="420"/>
      <c r="B77" s="421"/>
      <c r="C77" s="421"/>
      <c r="D77" s="421"/>
      <c r="E77" s="421"/>
      <c r="F77" s="421"/>
      <c r="G77" s="421"/>
      <c r="H77" s="421"/>
      <c r="I77" s="90"/>
      <c r="J77" s="90"/>
      <c r="K77" s="90"/>
      <c r="L77" s="90"/>
    </row>
    <row r="78" spans="1:12" ht="12.75">
      <c r="A78" s="419" t="s">
        <v>7</v>
      </c>
      <c r="B78" s="419"/>
      <c r="C78" s="419"/>
      <c r="D78" s="419"/>
      <c r="E78" s="419"/>
      <c r="F78" s="419"/>
      <c r="G78" s="419"/>
      <c r="H78" s="419"/>
      <c r="I78" s="176">
        <f>I79+I85</f>
        <v>84935</v>
      </c>
      <c r="J78" s="176">
        <f>J79+J85</f>
        <v>84935</v>
      </c>
      <c r="K78" s="90"/>
      <c r="L78" s="90"/>
    </row>
    <row r="79" spans="1:12" ht="12.75">
      <c r="A79" s="39"/>
      <c r="B79" s="421" t="s">
        <v>423</v>
      </c>
      <c r="C79" s="421"/>
      <c r="D79" s="421"/>
      <c r="E79" s="421"/>
      <c r="F79" s="421"/>
      <c r="G79" s="421"/>
      <c r="H79" s="421"/>
      <c r="I79" s="90">
        <f>SUM(I80:I84)</f>
        <v>83985</v>
      </c>
      <c r="J79" s="90">
        <f>SUM(J80:J84)</f>
        <v>83735</v>
      </c>
      <c r="K79" s="90"/>
      <c r="L79" s="90"/>
    </row>
    <row r="80" spans="1:12" ht="12.75">
      <c r="A80" s="137"/>
      <c r="B80" s="312"/>
      <c r="C80" s="425" t="s">
        <v>10</v>
      </c>
      <c r="D80" s="426"/>
      <c r="E80" s="426"/>
      <c r="F80" s="426"/>
      <c r="G80" s="426"/>
      <c r="H80" s="427"/>
      <c r="I80" s="90"/>
      <c r="J80" s="90"/>
      <c r="K80" s="90"/>
      <c r="L80" s="90"/>
    </row>
    <row r="81" spans="1:12" ht="12.75">
      <c r="A81" s="137"/>
      <c r="B81" s="326"/>
      <c r="C81" s="425" t="s">
        <v>11</v>
      </c>
      <c r="D81" s="426"/>
      <c r="E81" s="426"/>
      <c r="F81" s="426"/>
      <c r="G81" s="426"/>
      <c r="H81" s="427"/>
      <c r="I81" s="90"/>
      <c r="J81" s="90"/>
      <c r="K81" s="90"/>
      <c r="L81" s="90"/>
    </row>
    <row r="82" spans="1:12" ht="12.75">
      <c r="A82" s="137"/>
      <c r="B82" s="326"/>
      <c r="C82" s="425" t="s">
        <v>12</v>
      </c>
      <c r="D82" s="426"/>
      <c r="E82" s="426"/>
      <c r="F82" s="426"/>
      <c r="G82" s="426"/>
      <c r="H82" s="427"/>
      <c r="I82" s="90"/>
      <c r="J82" s="90"/>
      <c r="K82" s="90"/>
      <c r="L82" s="90"/>
    </row>
    <row r="83" spans="1:12" ht="12.75">
      <c r="A83" s="137"/>
      <c r="B83" s="326"/>
      <c r="C83" s="425" t="s">
        <v>13</v>
      </c>
      <c r="D83" s="426"/>
      <c r="E83" s="426"/>
      <c r="F83" s="426"/>
      <c r="G83" s="426"/>
      <c r="H83" s="427"/>
      <c r="I83" s="204">
        <v>83985</v>
      </c>
      <c r="J83" s="204">
        <v>83735</v>
      </c>
      <c r="K83" s="90"/>
      <c r="L83" s="90"/>
    </row>
    <row r="84" spans="1:12" ht="12.75">
      <c r="A84" s="137"/>
      <c r="B84" s="310"/>
      <c r="C84" s="425" t="s">
        <v>14</v>
      </c>
      <c r="D84" s="426"/>
      <c r="E84" s="426"/>
      <c r="F84" s="426"/>
      <c r="G84" s="426"/>
      <c r="H84" s="427"/>
      <c r="I84" s="90"/>
      <c r="J84" s="90"/>
      <c r="K84" s="90"/>
      <c r="L84" s="90"/>
    </row>
    <row r="85" spans="1:12" ht="12.75">
      <c r="A85" s="309"/>
      <c r="B85" s="428" t="s">
        <v>424</v>
      </c>
      <c r="C85" s="428"/>
      <c r="D85" s="428"/>
      <c r="E85" s="428"/>
      <c r="F85" s="428"/>
      <c r="G85" s="428"/>
      <c r="H85" s="428"/>
      <c r="I85" s="90">
        <v>950</v>
      </c>
      <c r="J85" s="90">
        <v>1200</v>
      </c>
      <c r="K85" s="90"/>
      <c r="L85" s="90"/>
    </row>
    <row r="86" spans="1:12" ht="12.75">
      <c r="A86" s="137"/>
      <c r="B86" s="376"/>
      <c r="C86" s="425" t="s">
        <v>10</v>
      </c>
      <c r="D86" s="426"/>
      <c r="E86" s="426"/>
      <c r="F86" s="426"/>
      <c r="G86" s="426"/>
      <c r="H86" s="427"/>
      <c r="I86" s="90"/>
      <c r="J86" s="90"/>
      <c r="K86" s="90"/>
      <c r="L86" s="90"/>
    </row>
    <row r="87" spans="1:12" ht="12.75">
      <c r="A87" s="137"/>
      <c r="B87" s="377"/>
      <c r="C87" s="425" t="s">
        <v>11</v>
      </c>
      <c r="D87" s="426"/>
      <c r="E87" s="426"/>
      <c r="F87" s="426"/>
      <c r="G87" s="426"/>
      <c r="H87" s="427"/>
      <c r="I87" s="90"/>
      <c r="J87" s="90"/>
      <c r="K87" s="90"/>
      <c r="L87" s="90"/>
    </row>
    <row r="88" spans="1:12" ht="12.75">
      <c r="A88" s="137"/>
      <c r="B88" s="377"/>
      <c r="C88" s="425" t="s">
        <v>12</v>
      </c>
      <c r="D88" s="426"/>
      <c r="E88" s="426"/>
      <c r="F88" s="426"/>
      <c r="G88" s="426"/>
      <c r="H88" s="427"/>
      <c r="I88" s="90"/>
      <c r="J88" s="90"/>
      <c r="K88" s="90"/>
      <c r="L88" s="90"/>
    </row>
    <row r="89" spans="1:12" ht="12.75">
      <c r="A89" s="137"/>
      <c r="B89" s="377"/>
      <c r="C89" s="425" t="s">
        <v>13</v>
      </c>
      <c r="D89" s="426"/>
      <c r="E89" s="426"/>
      <c r="F89" s="426"/>
      <c r="G89" s="426"/>
      <c r="H89" s="427"/>
      <c r="I89" s="333">
        <v>950</v>
      </c>
      <c r="J89" s="333">
        <v>1200</v>
      </c>
      <c r="K89" s="90"/>
      <c r="L89" s="90"/>
    </row>
    <row r="90" spans="1:12" ht="12.75">
      <c r="A90" s="137"/>
      <c r="B90" s="377"/>
      <c r="C90" s="425" t="s">
        <v>14</v>
      </c>
      <c r="D90" s="426"/>
      <c r="E90" s="426"/>
      <c r="F90" s="426"/>
      <c r="G90" s="426"/>
      <c r="H90" s="427"/>
      <c r="I90" s="90"/>
      <c r="J90" s="90"/>
      <c r="K90" s="90"/>
      <c r="L90" s="90"/>
    </row>
    <row r="91" spans="1:12" ht="12.75">
      <c r="A91" s="420"/>
      <c r="B91" s="420"/>
      <c r="C91" s="421"/>
      <c r="D91" s="421"/>
      <c r="E91" s="421"/>
      <c r="F91" s="421"/>
      <c r="G91" s="421"/>
      <c r="H91" s="421"/>
      <c r="I91" s="90"/>
      <c r="J91" s="90"/>
      <c r="K91" s="90"/>
      <c r="L91" s="90"/>
    </row>
    <row r="92" spans="1:12" ht="12.75">
      <c r="A92" s="419" t="s">
        <v>8</v>
      </c>
      <c r="B92" s="419"/>
      <c r="C92" s="419"/>
      <c r="D92" s="419"/>
      <c r="E92" s="419"/>
      <c r="F92" s="419"/>
      <c r="G92" s="419"/>
      <c r="H92" s="419"/>
      <c r="I92" s="90"/>
      <c r="J92" s="90"/>
      <c r="K92" s="90"/>
      <c r="L92" s="90"/>
    </row>
    <row r="93" spans="1:12" ht="12.75">
      <c r="A93" s="422"/>
      <c r="B93" s="423"/>
      <c r="C93" s="423"/>
      <c r="D93" s="423"/>
      <c r="E93" s="423"/>
      <c r="F93" s="423"/>
      <c r="G93" s="423"/>
      <c r="H93" s="424"/>
      <c r="I93" s="90"/>
      <c r="J93" s="90"/>
      <c r="K93" s="90"/>
      <c r="L93" s="90"/>
    </row>
    <row r="94" spans="1:12" ht="12.75">
      <c r="A94" s="419" t="s">
        <v>9</v>
      </c>
      <c r="B94" s="419"/>
      <c r="C94" s="419"/>
      <c r="D94" s="419"/>
      <c r="E94" s="419"/>
      <c r="F94" s="419"/>
      <c r="G94" s="419"/>
      <c r="H94" s="419"/>
      <c r="I94" s="176">
        <f>I12+I49+I74+I78+I92</f>
        <v>84935</v>
      </c>
      <c r="J94" s="176">
        <f>J12+J49+J74+J78+J92</f>
        <v>86720</v>
      </c>
      <c r="K94" s="90"/>
      <c r="L94" s="90"/>
    </row>
  </sheetData>
  <sheetProtection/>
  <mergeCells count="88">
    <mergeCell ref="A92:H92"/>
    <mergeCell ref="A93:H93"/>
    <mergeCell ref="A94:H94"/>
    <mergeCell ref="A4:L4"/>
    <mergeCell ref="A5:L5"/>
    <mergeCell ref="A6:L6"/>
    <mergeCell ref="C86:H86"/>
    <mergeCell ref="C87:H87"/>
    <mergeCell ref="C88:H88"/>
    <mergeCell ref="C25:H25"/>
    <mergeCell ref="A91:H91"/>
    <mergeCell ref="C80:H80"/>
    <mergeCell ref="C81:H81"/>
    <mergeCell ref="C82:H82"/>
    <mergeCell ref="C83:H83"/>
    <mergeCell ref="C84:H84"/>
    <mergeCell ref="B85:H85"/>
    <mergeCell ref="B76:H76"/>
    <mergeCell ref="A77:H77"/>
    <mergeCell ref="C89:H89"/>
    <mergeCell ref="C90:H90"/>
    <mergeCell ref="A78:H78"/>
    <mergeCell ref="B79:H79"/>
    <mergeCell ref="C64:H64"/>
    <mergeCell ref="C65:H65"/>
    <mergeCell ref="A72:H72"/>
    <mergeCell ref="A73:H73"/>
    <mergeCell ref="C66:H66"/>
    <mergeCell ref="B67:H67"/>
    <mergeCell ref="A74:H74"/>
    <mergeCell ref="B75:H75"/>
    <mergeCell ref="C68:H68"/>
    <mergeCell ref="C69:H69"/>
    <mergeCell ref="C70:H70"/>
    <mergeCell ref="A71:H71"/>
    <mergeCell ref="C62:H62"/>
    <mergeCell ref="C63:H63"/>
    <mergeCell ref="C56:H56"/>
    <mergeCell ref="C57:H57"/>
    <mergeCell ref="C58:H58"/>
    <mergeCell ref="C59:H59"/>
    <mergeCell ref="C40:H40"/>
    <mergeCell ref="C41:H41"/>
    <mergeCell ref="B50:H50"/>
    <mergeCell ref="C51:H51"/>
    <mergeCell ref="C60:H60"/>
    <mergeCell ref="C61:H61"/>
    <mergeCell ref="B54:H54"/>
    <mergeCell ref="C55:H55"/>
    <mergeCell ref="C52:H52"/>
    <mergeCell ref="C53:H53"/>
    <mergeCell ref="B28:H28"/>
    <mergeCell ref="C29:H29"/>
    <mergeCell ref="C42:H42"/>
    <mergeCell ref="C43:H43"/>
    <mergeCell ref="C32:H32"/>
    <mergeCell ref="C33:H33"/>
    <mergeCell ref="C34:H34"/>
    <mergeCell ref="C35:H35"/>
    <mergeCell ref="C38:H38"/>
    <mergeCell ref="C39:H39"/>
    <mergeCell ref="B36:H36"/>
    <mergeCell ref="C37:H37"/>
    <mergeCell ref="C30:H30"/>
    <mergeCell ref="C31:H31"/>
    <mergeCell ref="A48:H48"/>
    <mergeCell ref="A49:H49"/>
    <mergeCell ref="B44:H44"/>
    <mergeCell ref="C45:H45"/>
    <mergeCell ref="C46:H46"/>
    <mergeCell ref="C47:H47"/>
    <mergeCell ref="C23:H23"/>
    <mergeCell ref="C24:H24"/>
    <mergeCell ref="C26:H26"/>
    <mergeCell ref="C27:H27"/>
    <mergeCell ref="C19:H19"/>
    <mergeCell ref="C20:H20"/>
    <mergeCell ref="C21:H21"/>
    <mergeCell ref="C22:H22"/>
    <mergeCell ref="A3:M3"/>
    <mergeCell ref="C17:H17"/>
    <mergeCell ref="C18:H18"/>
    <mergeCell ref="A11:H11"/>
    <mergeCell ref="A12:H12"/>
    <mergeCell ref="B13:H13"/>
    <mergeCell ref="C14:H14"/>
    <mergeCell ref="C15:H15"/>
    <mergeCell ref="C16:H16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3" sqref="A3:O3"/>
    </sheetView>
  </sheetViews>
  <sheetFormatPr defaultColWidth="9.140625" defaultRowHeight="12.75"/>
  <cols>
    <col min="2" max="2" width="41.8515625" style="0" customWidth="1"/>
    <col min="5" max="5" width="14.57421875" style="0" customWidth="1"/>
    <col min="8" max="8" width="10.28125" style="0" customWidth="1"/>
    <col min="9" max="9" width="12.7109375" style="0" customWidth="1"/>
    <col min="12" max="12" width="10.421875" style="0" customWidth="1"/>
    <col min="13" max="13" width="10.7109375" style="0" customWidth="1"/>
    <col min="15" max="15" width="12.28125" style="0" customWidth="1"/>
  </cols>
  <sheetData>
    <row r="1" ht="12.75">
      <c r="O1" s="87" t="s">
        <v>620</v>
      </c>
    </row>
    <row r="3" spans="1:15" ht="12.75">
      <c r="A3" s="411" t="s">
        <v>750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4" spans="1:15" ht="14.25">
      <c r="A4" s="480" t="s">
        <v>603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</row>
    <row r="5" spans="1:15" ht="14.25">
      <c r="A5" s="480" t="s">
        <v>56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5" ht="14.25">
      <c r="A6" s="480" t="s">
        <v>606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</row>
    <row r="9" ht="16.5">
      <c r="A9" s="135" t="s">
        <v>56</v>
      </c>
    </row>
    <row r="10" ht="15.75">
      <c r="A10" s="109" t="s">
        <v>429</v>
      </c>
    </row>
    <row r="11" spans="2:15" ht="15.75">
      <c r="B11" s="330"/>
      <c r="C11" s="189"/>
      <c r="D11" s="301"/>
      <c r="E11" s="329"/>
      <c r="F11" s="301"/>
      <c r="G11" s="301"/>
      <c r="H11" s="329"/>
      <c r="I11" s="301"/>
      <c r="J11" s="329"/>
      <c r="K11" s="329"/>
      <c r="L11" s="329"/>
      <c r="M11" s="329"/>
      <c r="N11" s="329"/>
      <c r="O11" s="331"/>
    </row>
    <row r="12" spans="1:15" ht="12.75">
      <c r="A12" s="482" t="s">
        <v>224</v>
      </c>
      <c r="B12" s="461"/>
      <c r="C12" s="481" t="s">
        <v>174</v>
      </c>
      <c r="D12" s="460" t="s">
        <v>287</v>
      </c>
      <c r="E12" s="461"/>
      <c r="F12" s="461"/>
      <c r="G12" s="461"/>
      <c r="H12" s="461"/>
      <c r="I12" s="460" t="s">
        <v>288</v>
      </c>
      <c r="J12" s="461"/>
      <c r="K12" s="461"/>
      <c r="L12" s="460" t="s">
        <v>289</v>
      </c>
      <c r="M12" s="461"/>
      <c r="N12" s="460" t="s">
        <v>485</v>
      </c>
      <c r="O12" s="483" t="s">
        <v>617</v>
      </c>
    </row>
    <row r="13" spans="1:15" ht="38.25" customHeight="1">
      <c r="A13" s="461"/>
      <c r="B13" s="461"/>
      <c r="C13" s="461"/>
      <c r="D13" s="285" t="s">
        <v>607</v>
      </c>
      <c r="E13" s="285" t="s">
        <v>610</v>
      </c>
      <c r="F13" s="285" t="s">
        <v>608</v>
      </c>
      <c r="G13" s="285" t="s">
        <v>484</v>
      </c>
      <c r="H13" s="285" t="s">
        <v>611</v>
      </c>
      <c r="I13" s="285" t="s">
        <v>308</v>
      </c>
      <c r="J13" s="285" t="s">
        <v>613</v>
      </c>
      <c r="K13" s="285" t="s">
        <v>614</v>
      </c>
      <c r="L13" s="285" t="s">
        <v>615</v>
      </c>
      <c r="M13" s="285" t="s">
        <v>616</v>
      </c>
      <c r="N13" s="461"/>
      <c r="O13" s="457"/>
    </row>
    <row r="14" spans="1:16" ht="15">
      <c r="A14" s="115" t="s">
        <v>593</v>
      </c>
      <c r="B14" s="116"/>
      <c r="C14" s="222">
        <f>SUM(C15:C23)</f>
        <v>86720</v>
      </c>
      <c r="D14" s="223"/>
      <c r="E14" s="223"/>
      <c r="F14" s="223"/>
      <c r="G14" s="224"/>
      <c r="H14" s="225"/>
      <c r="I14" s="225"/>
      <c r="J14" s="225"/>
      <c r="K14" s="225"/>
      <c r="L14" s="225"/>
      <c r="M14" s="225"/>
      <c r="N14" s="225"/>
      <c r="O14" s="225"/>
      <c r="P14" s="346"/>
    </row>
    <row r="15" spans="1:16" ht="25.5" customHeight="1">
      <c r="A15" s="384" t="s">
        <v>653</v>
      </c>
      <c r="B15" s="381" t="s">
        <v>654</v>
      </c>
      <c r="C15" s="223">
        <f>SUM(D15:P15)</f>
        <v>73026</v>
      </c>
      <c r="D15" s="223">
        <v>45084</v>
      </c>
      <c r="E15" s="223">
        <v>12916</v>
      </c>
      <c r="F15" s="223">
        <v>13826</v>
      </c>
      <c r="G15" s="225"/>
      <c r="H15" s="225"/>
      <c r="I15" s="223">
        <v>1200</v>
      </c>
      <c r="J15" s="223"/>
      <c r="K15" s="225"/>
      <c r="L15" s="225"/>
      <c r="M15" s="225"/>
      <c r="N15" s="223"/>
      <c r="O15" s="225"/>
      <c r="P15" s="346"/>
    </row>
    <row r="16" spans="1:16" ht="12.75">
      <c r="A16" s="385" t="s">
        <v>655</v>
      </c>
      <c r="B16" s="382" t="s">
        <v>656</v>
      </c>
      <c r="C16" s="223">
        <f>SUM(D16:P16)</f>
        <v>11909</v>
      </c>
      <c r="D16" s="223">
        <v>7270</v>
      </c>
      <c r="E16" s="223">
        <v>1916</v>
      </c>
      <c r="F16" s="223">
        <v>2723</v>
      </c>
      <c r="G16" s="225"/>
      <c r="H16" s="225"/>
      <c r="I16" s="225"/>
      <c r="J16" s="225"/>
      <c r="K16" s="225"/>
      <c r="L16" s="225"/>
      <c r="M16" s="225"/>
      <c r="N16" s="225"/>
      <c r="O16" s="225"/>
      <c r="P16" s="346"/>
    </row>
    <row r="17" spans="1:16" ht="38.25">
      <c r="A17" s="397" t="s">
        <v>739</v>
      </c>
      <c r="B17" s="396" t="s">
        <v>740</v>
      </c>
      <c r="C17" s="223">
        <v>1785</v>
      </c>
      <c r="D17" s="223">
        <v>1785</v>
      </c>
      <c r="E17" s="223"/>
      <c r="F17" s="223"/>
      <c r="G17" s="225"/>
      <c r="H17" s="225"/>
      <c r="I17" s="225"/>
      <c r="J17" s="225"/>
      <c r="K17" s="225"/>
      <c r="L17" s="225"/>
      <c r="M17" s="225"/>
      <c r="N17" s="225"/>
      <c r="O17" s="225"/>
      <c r="P17" s="346"/>
    </row>
    <row r="18" spans="1:16" ht="12.75">
      <c r="A18" s="113"/>
      <c r="B18" s="29"/>
      <c r="C18" s="223"/>
      <c r="D18" s="223"/>
      <c r="E18" s="223"/>
      <c r="F18" s="223"/>
      <c r="G18" s="225"/>
      <c r="H18" s="225"/>
      <c r="I18" s="225"/>
      <c r="J18" s="225"/>
      <c r="K18" s="225"/>
      <c r="L18" s="225"/>
      <c r="M18" s="225"/>
      <c r="N18" s="225"/>
      <c r="O18" s="225"/>
      <c r="P18" s="346"/>
    </row>
    <row r="19" spans="1:16" ht="12.75">
      <c r="A19" s="113"/>
      <c r="B19" s="29"/>
      <c r="C19" s="223"/>
      <c r="D19" s="223"/>
      <c r="E19" s="223"/>
      <c r="F19" s="223"/>
      <c r="G19" s="225"/>
      <c r="H19" s="225"/>
      <c r="I19" s="225"/>
      <c r="J19" s="225"/>
      <c r="K19" s="225"/>
      <c r="L19" s="225"/>
      <c r="M19" s="225"/>
      <c r="N19" s="225"/>
      <c r="O19" s="225"/>
      <c r="P19" s="346"/>
    </row>
    <row r="20" spans="1:16" ht="12.75">
      <c r="A20" s="113"/>
      <c r="B20" s="29"/>
      <c r="C20" s="223"/>
      <c r="D20" s="223"/>
      <c r="E20" s="223"/>
      <c r="F20" s="223"/>
      <c r="G20" s="225"/>
      <c r="H20" s="225"/>
      <c r="I20" s="225"/>
      <c r="J20" s="225"/>
      <c r="K20" s="225"/>
      <c r="L20" s="225"/>
      <c r="M20" s="225"/>
      <c r="N20" s="225"/>
      <c r="O20" s="225"/>
      <c r="P20" s="346"/>
    </row>
    <row r="21" spans="1:16" ht="12.75">
      <c r="A21" s="113"/>
      <c r="B21" s="29"/>
      <c r="C21" s="223"/>
      <c r="D21" s="223"/>
      <c r="E21" s="223"/>
      <c r="F21" s="223"/>
      <c r="G21" s="225"/>
      <c r="H21" s="225"/>
      <c r="I21" s="225"/>
      <c r="J21" s="225"/>
      <c r="K21" s="225"/>
      <c r="L21" s="225"/>
      <c r="M21" s="225"/>
      <c r="N21" s="225"/>
      <c r="O21" s="225"/>
      <c r="P21" s="346"/>
    </row>
    <row r="22" spans="1:16" ht="12.75">
      <c r="A22" s="113"/>
      <c r="B22" s="29"/>
      <c r="C22" s="223"/>
      <c r="D22" s="223"/>
      <c r="E22" s="223"/>
      <c r="F22" s="223"/>
      <c r="G22" s="225"/>
      <c r="H22" s="225"/>
      <c r="I22" s="225"/>
      <c r="J22" s="225"/>
      <c r="K22" s="225"/>
      <c r="L22" s="225"/>
      <c r="M22" s="225"/>
      <c r="N22" s="225"/>
      <c r="O22" s="225"/>
      <c r="P22" s="346"/>
    </row>
    <row r="23" spans="1:16" ht="12.75">
      <c r="A23" s="113"/>
      <c r="B23" s="29"/>
      <c r="C23" s="223"/>
      <c r="D23" s="223"/>
      <c r="E23" s="223"/>
      <c r="F23" s="223"/>
      <c r="G23" s="225"/>
      <c r="H23" s="225"/>
      <c r="I23" s="225"/>
      <c r="J23" s="225"/>
      <c r="K23" s="225"/>
      <c r="L23" s="225"/>
      <c r="M23" s="225"/>
      <c r="N23" s="225"/>
      <c r="O23" s="225"/>
      <c r="P23" s="346"/>
    </row>
    <row r="24" spans="1:16" ht="12.75">
      <c r="A24" s="113"/>
      <c r="B24" s="29"/>
      <c r="C24" s="223"/>
      <c r="D24" s="223"/>
      <c r="E24" s="223"/>
      <c r="F24" s="223"/>
      <c r="G24" s="225"/>
      <c r="H24" s="225"/>
      <c r="I24" s="225"/>
      <c r="J24" s="225"/>
      <c r="K24" s="225"/>
      <c r="L24" s="225"/>
      <c r="M24" s="225"/>
      <c r="N24" s="225"/>
      <c r="O24" s="225"/>
      <c r="P24" s="346"/>
    </row>
    <row r="25" spans="1:16" ht="15">
      <c r="A25" s="115"/>
      <c r="B25" s="116"/>
      <c r="C25" s="222"/>
      <c r="D25" s="223"/>
      <c r="E25" s="223"/>
      <c r="F25" s="223"/>
      <c r="G25" s="224"/>
      <c r="H25" s="225"/>
      <c r="I25" s="225"/>
      <c r="J25" s="225"/>
      <c r="K25" s="225"/>
      <c r="L25" s="225"/>
      <c r="M25" s="225"/>
      <c r="N25" s="225"/>
      <c r="O25" s="225"/>
      <c r="P25" s="346"/>
    </row>
    <row r="26" spans="1:16" ht="12.75">
      <c r="A26" s="113"/>
      <c r="B26" s="29"/>
      <c r="C26" s="223"/>
      <c r="D26" s="223"/>
      <c r="E26" s="223"/>
      <c r="F26" s="223"/>
      <c r="G26" s="225"/>
      <c r="H26" s="225"/>
      <c r="I26" s="225"/>
      <c r="J26" s="225"/>
      <c r="K26" s="225"/>
      <c r="L26" s="225"/>
      <c r="M26" s="225"/>
      <c r="N26" s="225"/>
      <c r="O26" s="225"/>
      <c r="P26" s="346"/>
    </row>
    <row r="27" spans="1:16" ht="12.75">
      <c r="A27" s="113"/>
      <c r="B27" s="29"/>
      <c r="C27" s="223"/>
      <c r="D27" s="223"/>
      <c r="E27" s="223"/>
      <c r="F27" s="223"/>
      <c r="G27" s="225"/>
      <c r="H27" s="225"/>
      <c r="I27" s="225"/>
      <c r="J27" s="225"/>
      <c r="K27" s="225"/>
      <c r="L27" s="225"/>
      <c r="M27" s="225"/>
      <c r="N27" s="225"/>
      <c r="O27" s="225"/>
      <c r="P27" s="346"/>
    </row>
    <row r="28" spans="1:16" ht="12.75">
      <c r="A28" s="113"/>
      <c r="B28" s="29"/>
      <c r="C28" s="223"/>
      <c r="D28" s="223"/>
      <c r="E28" s="223"/>
      <c r="F28" s="223"/>
      <c r="G28" s="225"/>
      <c r="H28" s="225"/>
      <c r="I28" s="225"/>
      <c r="J28" s="225"/>
      <c r="K28" s="225"/>
      <c r="L28" s="225"/>
      <c r="M28" s="225"/>
      <c r="N28" s="225"/>
      <c r="O28" s="225"/>
      <c r="P28" s="346"/>
    </row>
    <row r="29" spans="1:16" ht="12.75">
      <c r="A29" s="1"/>
      <c r="B29" s="29"/>
      <c r="C29" s="223"/>
      <c r="D29" s="223"/>
      <c r="E29" s="223"/>
      <c r="F29" s="223"/>
      <c r="G29" s="225"/>
      <c r="H29" s="225"/>
      <c r="I29" s="225"/>
      <c r="J29" s="225"/>
      <c r="K29" s="225"/>
      <c r="L29" s="225"/>
      <c r="M29" s="225"/>
      <c r="N29" s="225"/>
      <c r="O29" s="225"/>
      <c r="P29" s="346"/>
    </row>
    <row r="30" spans="1:16" ht="15">
      <c r="A30" s="115"/>
      <c r="B30" s="116"/>
      <c r="C30" s="222"/>
      <c r="D30" s="223"/>
      <c r="E30" s="223"/>
      <c r="F30" s="223"/>
      <c r="G30" s="224"/>
      <c r="H30" s="225"/>
      <c r="I30" s="225"/>
      <c r="J30" s="225"/>
      <c r="K30" s="225"/>
      <c r="L30" s="225"/>
      <c r="M30" s="225"/>
      <c r="N30" s="225"/>
      <c r="O30" s="225"/>
      <c r="P30" s="346"/>
    </row>
    <row r="31" spans="1:16" ht="12.75">
      <c r="A31" s="113"/>
      <c r="B31" s="29"/>
      <c r="C31" s="223"/>
      <c r="D31" s="223"/>
      <c r="E31" s="223"/>
      <c r="F31" s="223"/>
      <c r="G31" s="225"/>
      <c r="H31" s="225"/>
      <c r="I31" s="225"/>
      <c r="J31" s="225"/>
      <c r="K31" s="225"/>
      <c r="L31" s="225"/>
      <c r="M31" s="225"/>
      <c r="N31" s="225"/>
      <c r="O31" s="225"/>
      <c r="P31" s="346"/>
    </row>
    <row r="32" spans="1:16" ht="12.75">
      <c r="A32" s="113"/>
      <c r="B32" s="29"/>
      <c r="C32" s="223"/>
      <c r="D32" s="223"/>
      <c r="E32" s="223"/>
      <c r="F32" s="223"/>
      <c r="G32" s="225"/>
      <c r="H32" s="225"/>
      <c r="I32" s="225"/>
      <c r="J32" s="225"/>
      <c r="K32" s="225"/>
      <c r="L32" s="225"/>
      <c r="M32" s="225"/>
      <c r="N32" s="225"/>
      <c r="O32" s="225"/>
      <c r="P32" s="346"/>
    </row>
    <row r="33" spans="1:16" ht="12.75">
      <c r="A33" s="113"/>
      <c r="B33" s="29"/>
      <c r="C33" s="223"/>
      <c r="D33" s="223"/>
      <c r="E33" s="223"/>
      <c r="F33" s="223"/>
      <c r="G33" s="225"/>
      <c r="H33" s="225"/>
      <c r="I33" s="225"/>
      <c r="J33" s="225"/>
      <c r="K33" s="225"/>
      <c r="L33" s="225"/>
      <c r="M33" s="225"/>
      <c r="N33" s="225"/>
      <c r="O33" s="225"/>
      <c r="P33" s="346"/>
    </row>
    <row r="34" spans="1:16" ht="12.75">
      <c r="A34" s="1"/>
      <c r="B34" s="29"/>
      <c r="C34" s="223"/>
      <c r="D34" s="223"/>
      <c r="E34" s="223"/>
      <c r="F34" s="223"/>
      <c r="G34" s="225"/>
      <c r="H34" s="225"/>
      <c r="I34" s="225"/>
      <c r="J34" s="225"/>
      <c r="K34" s="225"/>
      <c r="L34" s="225"/>
      <c r="M34" s="225"/>
      <c r="N34" s="225"/>
      <c r="O34" s="225"/>
      <c r="P34" s="346"/>
    </row>
    <row r="35" spans="1:16" ht="15">
      <c r="A35" s="115"/>
      <c r="B35" s="116"/>
      <c r="C35" s="222"/>
      <c r="D35" s="223"/>
      <c r="E35" s="223"/>
      <c r="F35" s="223"/>
      <c r="G35" s="224"/>
      <c r="H35" s="225"/>
      <c r="I35" s="225"/>
      <c r="J35" s="225"/>
      <c r="K35" s="225"/>
      <c r="L35" s="225"/>
      <c r="M35" s="225"/>
      <c r="N35" s="225"/>
      <c r="O35" s="225"/>
      <c r="P35" s="346"/>
    </row>
    <row r="36" spans="1:16" ht="12.75">
      <c r="A36" s="113"/>
      <c r="B36" s="29"/>
      <c r="C36" s="223"/>
      <c r="D36" s="223"/>
      <c r="E36" s="223"/>
      <c r="F36" s="223"/>
      <c r="G36" s="225"/>
      <c r="H36" s="225"/>
      <c r="I36" s="225"/>
      <c r="J36" s="225"/>
      <c r="K36" s="225"/>
      <c r="L36" s="225"/>
      <c r="M36" s="225"/>
      <c r="N36" s="225"/>
      <c r="O36" s="225"/>
      <c r="P36" s="346"/>
    </row>
    <row r="37" spans="1:16" ht="12.75">
      <c r="A37" s="113"/>
      <c r="B37" s="29"/>
      <c r="C37" s="223"/>
      <c r="D37" s="223"/>
      <c r="E37" s="223"/>
      <c r="F37" s="223"/>
      <c r="G37" s="225"/>
      <c r="H37" s="225"/>
      <c r="I37" s="225"/>
      <c r="J37" s="225"/>
      <c r="K37" s="225"/>
      <c r="L37" s="225"/>
      <c r="M37" s="225"/>
      <c r="N37" s="225"/>
      <c r="O37" s="225"/>
      <c r="P37" s="346"/>
    </row>
    <row r="38" spans="1:16" ht="12.75">
      <c r="A38" s="113"/>
      <c r="B38" s="29"/>
      <c r="C38" s="223"/>
      <c r="D38" s="223"/>
      <c r="E38" s="223"/>
      <c r="F38" s="223"/>
      <c r="G38" s="225"/>
      <c r="H38" s="225"/>
      <c r="I38" s="225"/>
      <c r="J38" s="225"/>
      <c r="K38" s="225"/>
      <c r="L38" s="225"/>
      <c r="M38" s="225"/>
      <c r="N38" s="225"/>
      <c r="O38" s="225"/>
      <c r="P38" s="346"/>
    </row>
    <row r="39" spans="1:16" ht="12.75">
      <c r="A39" s="113"/>
      <c r="B39" s="29"/>
      <c r="C39" s="223"/>
      <c r="D39" s="223"/>
      <c r="E39" s="223"/>
      <c r="F39" s="223"/>
      <c r="G39" s="225"/>
      <c r="H39" s="225"/>
      <c r="I39" s="225"/>
      <c r="J39" s="225"/>
      <c r="K39" s="225"/>
      <c r="L39" s="225"/>
      <c r="M39" s="225"/>
      <c r="N39" s="225"/>
      <c r="O39" s="225"/>
      <c r="P39" s="346"/>
    </row>
    <row r="40" spans="1:16" ht="12.75">
      <c r="A40" s="113"/>
      <c r="B40" s="29"/>
      <c r="C40" s="223"/>
      <c r="D40" s="223"/>
      <c r="E40" s="223"/>
      <c r="F40" s="223"/>
      <c r="G40" s="225"/>
      <c r="H40" s="225"/>
      <c r="I40" s="225"/>
      <c r="J40" s="225"/>
      <c r="K40" s="225"/>
      <c r="L40" s="225"/>
      <c r="M40" s="225"/>
      <c r="N40" s="225"/>
      <c r="O40" s="225"/>
      <c r="P40" s="346"/>
    </row>
    <row r="41" spans="1:16" ht="12.75">
      <c r="A41" s="113"/>
      <c r="B41" s="29"/>
      <c r="C41" s="223"/>
      <c r="D41" s="223"/>
      <c r="E41" s="223"/>
      <c r="F41" s="223"/>
      <c r="G41" s="225"/>
      <c r="H41" s="225"/>
      <c r="I41" s="225"/>
      <c r="J41" s="225"/>
      <c r="K41" s="225"/>
      <c r="L41" s="225"/>
      <c r="M41" s="225"/>
      <c r="N41" s="225"/>
      <c r="O41" s="225"/>
      <c r="P41" s="346"/>
    </row>
    <row r="42" spans="1:16" ht="12.75">
      <c r="A42" s="113"/>
      <c r="B42" s="29"/>
      <c r="C42" s="223"/>
      <c r="D42" s="223"/>
      <c r="E42" s="223"/>
      <c r="F42" s="223"/>
      <c r="G42" s="225"/>
      <c r="H42" s="225"/>
      <c r="I42" s="225"/>
      <c r="J42" s="225"/>
      <c r="K42" s="225"/>
      <c r="L42" s="225"/>
      <c r="M42" s="225"/>
      <c r="N42" s="225"/>
      <c r="O42" s="225"/>
      <c r="P42" s="346"/>
    </row>
    <row r="43" spans="1:16" ht="12.75">
      <c r="A43" s="113"/>
      <c r="B43" s="29"/>
      <c r="C43" s="223"/>
      <c r="D43" s="223"/>
      <c r="E43" s="223"/>
      <c r="F43" s="223"/>
      <c r="G43" s="225"/>
      <c r="H43" s="225"/>
      <c r="I43" s="225"/>
      <c r="J43" s="225"/>
      <c r="K43" s="225"/>
      <c r="L43" s="225"/>
      <c r="M43" s="225"/>
      <c r="N43" s="225"/>
      <c r="O43" s="225"/>
      <c r="P43" s="346"/>
    </row>
    <row r="44" spans="1:16" ht="12.75">
      <c r="A44" s="113"/>
      <c r="B44" s="29"/>
      <c r="C44" s="223"/>
      <c r="D44" s="223"/>
      <c r="E44" s="223"/>
      <c r="F44" s="223"/>
      <c r="G44" s="225"/>
      <c r="H44" s="225"/>
      <c r="I44" s="225"/>
      <c r="J44" s="225"/>
      <c r="K44" s="225"/>
      <c r="L44" s="225"/>
      <c r="M44" s="225"/>
      <c r="N44" s="225"/>
      <c r="O44" s="225"/>
      <c r="P44" s="346"/>
    </row>
    <row r="45" spans="1:16" ht="12.75">
      <c r="A45" s="113"/>
      <c r="B45" s="29"/>
      <c r="C45" s="223"/>
      <c r="D45" s="223"/>
      <c r="E45" s="223"/>
      <c r="F45" s="223"/>
      <c r="G45" s="225"/>
      <c r="H45" s="225"/>
      <c r="I45" s="225"/>
      <c r="J45" s="225"/>
      <c r="K45" s="225"/>
      <c r="L45" s="225"/>
      <c r="M45" s="225"/>
      <c r="N45" s="225"/>
      <c r="O45" s="225"/>
      <c r="P45" s="346"/>
    </row>
    <row r="46" spans="1:16" ht="12.75">
      <c r="A46" s="113"/>
      <c r="B46" s="29"/>
      <c r="C46" s="223"/>
      <c r="D46" s="223"/>
      <c r="E46" s="223"/>
      <c r="F46" s="223"/>
      <c r="G46" s="225"/>
      <c r="H46" s="225"/>
      <c r="I46" s="225"/>
      <c r="J46" s="225"/>
      <c r="K46" s="225"/>
      <c r="L46" s="225"/>
      <c r="M46" s="225"/>
      <c r="N46" s="225"/>
      <c r="O46" s="225"/>
      <c r="P46" s="346"/>
    </row>
    <row r="47" spans="1:16" ht="12.75">
      <c r="A47" s="113"/>
      <c r="B47" s="29"/>
      <c r="C47" s="223"/>
      <c r="D47" s="223"/>
      <c r="E47" s="223"/>
      <c r="F47" s="223"/>
      <c r="G47" s="225"/>
      <c r="H47" s="225"/>
      <c r="I47" s="225"/>
      <c r="J47" s="225"/>
      <c r="K47" s="225"/>
      <c r="L47" s="225"/>
      <c r="M47" s="225"/>
      <c r="N47" s="225"/>
      <c r="O47" s="225"/>
      <c r="P47" s="346"/>
    </row>
    <row r="48" spans="1:16" ht="12.75">
      <c r="A48" s="113"/>
      <c r="B48" s="29"/>
      <c r="C48" s="223"/>
      <c r="D48" s="223"/>
      <c r="E48" s="223"/>
      <c r="F48" s="223"/>
      <c r="G48" s="225"/>
      <c r="H48" s="225"/>
      <c r="I48" s="225"/>
      <c r="J48" s="225"/>
      <c r="K48" s="225"/>
      <c r="L48" s="225"/>
      <c r="M48" s="225"/>
      <c r="N48" s="225"/>
      <c r="O48" s="225"/>
      <c r="P48" s="346"/>
    </row>
    <row r="49" spans="1:16" ht="12.75">
      <c r="A49" s="113"/>
      <c r="B49" s="29"/>
      <c r="C49" s="223"/>
      <c r="D49" s="223"/>
      <c r="E49" s="223"/>
      <c r="F49" s="223"/>
      <c r="G49" s="225"/>
      <c r="H49" s="225"/>
      <c r="I49" s="225"/>
      <c r="J49" s="225"/>
      <c r="K49" s="225"/>
      <c r="L49" s="225"/>
      <c r="M49" s="225"/>
      <c r="N49" s="225"/>
      <c r="O49" s="225"/>
      <c r="P49" s="346"/>
    </row>
    <row r="50" spans="1:16" ht="12.75">
      <c r="A50" s="113"/>
      <c r="B50" s="29"/>
      <c r="C50" s="223"/>
      <c r="D50" s="223"/>
      <c r="E50" s="223"/>
      <c r="F50" s="223"/>
      <c r="G50" s="225"/>
      <c r="H50" s="225"/>
      <c r="I50" s="225"/>
      <c r="J50" s="225"/>
      <c r="K50" s="225"/>
      <c r="L50" s="225"/>
      <c r="M50" s="225"/>
      <c r="N50" s="225"/>
      <c r="O50" s="225"/>
      <c r="P50" s="346"/>
    </row>
    <row r="51" spans="1:16" ht="12.75">
      <c r="A51" s="113"/>
      <c r="B51" s="29"/>
      <c r="C51" s="223"/>
      <c r="D51" s="223"/>
      <c r="E51" s="223"/>
      <c r="F51" s="223"/>
      <c r="G51" s="225"/>
      <c r="H51" s="225"/>
      <c r="I51" s="225"/>
      <c r="J51" s="225"/>
      <c r="K51" s="225"/>
      <c r="L51" s="225"/>
      <c r="M51" s="225"/>
      <c r="N51" s="225"/>
      <c r="O51" s="225"/>
      <c r="P51" s="346"/>
    </row>
    <row r="52" spans="1:16" ht="12.75">
      <c r="A52" s="113"/>
      <c r="B52" s="29"/>
      <c r="C52" s="223"/>
      <c r="D52" s="223"/>
      <c r="E52" s="223"/>
      <c r="F52" s="223"/>
      <c r="G52" s="225"/>
      <c r="H52" s="225"/>
      <c r="I52" s="225"/>
      <c r="J52" s="225"/>
      <c r="K52" s="225"/>
      <c r="L52" s="225"/>
      <c r="M52" s="225"/>
      <c r="N52" s="225"/>
      <c r="O52" s="225"/>
      <c r="P52" s="346"/>
    </row>
    <row r="53" spans="1:16" ht="12.75">
      <c r="A53" s="113"/>
      <c r="B53" s="29"/>
      <c r="C53" s="223"/>
      <c r="D53" s="223"/>
      <c r="E53" s="223"/>
      <c r="F53" s="223"/>
      <c r="G53" s="225"/>
      <c r="H53" s="225"/>
      <c r="I53" s="225"/>
      <c r="J53" s="225"/>
      <c r="K53" s="225"/>
      <c r="L53" s="225"/>
      <c r="M53" s="225"/>
      <c r="N53" s="225"/>
      <c r="O53" s="225"/>
      <c r="P53" s="346"/>
    </row>
    <row r="54" spans="1:16" ht="12.75">
      <c r="A54" s="113"/>
      <c r="B54" s="29"/>
      <c r="C54" s="223"/>
      <c r="D54" s="223"/>
      <c r="E54" s="223"/>
      <c r="F54" s="223"/>
      <c r="G54" s="225"/>
      <c r="H54" s="225"/>
      <c r="I54" s="225"/>
      <c r="J54" s="225"/>
      <c r="K54" s="225"/>
      <c r="L54" s="225"/>
      <c r="M54" s="225"/>
      <c r="N54" s="225"/>
      <c r="O54" s="225"/>
      <c r="P54" s="346"/>
    </row>
    <row r="55" spans="1:16" ht="12.75">
      <c r="A55" s="113"/>
      <c r="B55" s="29"/>
      <c r="C55" s="223"/>
      <c r="D55" s="223"/>
      <c r="E55" s="223"/>
      <c r="F55" s="223"/>
      <c r="G55" s="225"/>
      <c r="H55" s="225"/>
      <c r="I55" s="225"/>
      <c r="J55" s="225"/>
      <c r="K55" s="225"/>
      <c r="L55" s="225"/>
      <c r="M55" s="225"/>
      <c r="N55" s="225"/>
      <c r="O55" s="225"/>
      <c r="P55" s="346"/>
    </row>
    <row r="56" spans="1:16" ht="12.75">
      <c r="A56" s="1"/>
      <c r="B56" s="29"/>
      <c r="C56" s="223"/>
      <c r="D56" s="223"/>
      <c r="E56" s="223"/>
      <c r="F56" s="223"/>
      <c r="G56" s="225"/>
      <c r="H56" s="225"/>
      <c r="I56" s="225"/>
      <c r="J56" s="225"/>
      <c r="K56" s="225"/>
      <c r="L56" s="225"/>
      <c r="M56" s="225"/>
      <c r="N56" s="225"/>
      <c r="O56" s="225"/>
      <c r="P56" s="346"/>
    </row>
    <row r="57" spans="1:16" ht="12.75">
      <c r="A57" s="113"/>
      <c r="B57" s="347" t="s">
        <v>483</v>
      </c>
      <c r="C57" s="222">
        <f>SUM(C14,C25,C30,C35)</f>
        <v>86720</v>
      </c>
      <c r="D57" s="222">
        <f>SUM(D15:D42)</f>
        <v>54139</v>
      </c>
      <c r="E57" s="222">
        <f>SUM(E15:E42)</f>
        <v>14832</v>
      </c>
      <c r="F57" s="222">
        <f>SUM(F15:F42)</f>
        <v>16549</v>
      </c>
      <c r="G57" s="222"/>
      <c r="H57" s="222"/>
      <c r="I57" s="222">
        <f>SUM(I14:I56)</f>
        <v>1200</v>
      </c>
      <c r="J57" s="222"/>
      <c r="K57" s="222"/>
      <c r="L57" s="222"/>
      <c r="M57" s="222"/>
      <c r="N57" s="222"/>
      <c r="O57" s="225"/>
      <c r="P57" s="346"/>
    </row>
  </sheetData>
  <sheetProtection/>
  <mergeCells count="11">
    <mergeCell ref="A12:B13"/>
    <mergeCell ref="C12:C13"/>
    <mergeCell ref="D12:H12"/>
    <mergeCell ref="I12:K12"/>
    <mergeCell ref="L12:M12"/>
    <mergeCell ref="N12:N13"/>
    <mergeCell ref="A3:O3"/>
    <mergeCell ref="A4:O4"/>
    <mergeCell ref="A5:O5"/>
    <mergeCell ref="A6:O6"/>
    <mergeCell ref="O12:O13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ht="12.75">
      <c r="M1" s="87" t="s">
        <v>23</v>
      </c>
    </row>
    <row r="2" ht="12.75">
      <c r="G2" s="46"/>
    </row>
    <row r="3" spans="1:13" ht="12.75">
      <c r="A3" s="411" t="s">
        <v>750</v>
      </c>
      <c r="B3" s="411"/>
      <c r="C3" s="411"/>
      <c r="D3" s="411"/>
      <c r="E3" s="411"/>
      <c r="F3" s="411"/>
      <c r="G3" s="411"/>
      <c r="H3" s="479"/>
      <c r="I3" s="479"/>
      <c r="J3" s="479"/>
      <c r="K3" s="479"/>
      <c r="L3" s="479"/>
      <c r="M3" s="412"/>
    </row>
    <row r="4" spans="1:13" ht="12.75">
      <c r="A4" s="411" t="s">
        <v>603</v>
      </c>
      <c r="B4" s="411"/>
      <c r="C4" s="411"/>
      <c r="D4" s="411"/>
      <c r="E4" s="411"/>
      <c r="F4" s="411"/>
      <c r="G4" s="411"/>
      <c r="H4" s="479"/>
      <c r="I4" s="479"/>
      <c r="J4" s="479"/>
      <c r="K4" s="479"/>
      <c r="L4" s="479"/>
      <c r="M4" s="412"/>
    </row>
    <row r="5" spans="1:13" ht="12.75">
      <c r="A5" s="411" t="s">
        <v>56</v>
      </c>
      <c r="B5" s="411"/>
      <c r="C5" s="411"/>
      <c r="D5" s="411"/>
      <c r="E5" s="411"/>
      <c r="F5" s="411"/>
      <c r="G5" s="411"/>
      <c r="H5" s="479"/>
      <c r="I5" s="479"/>
      <c r="J5" s="479"/>
      <c r="K5" s="479"/>
      <c r="L5" s="479"/>
      <c r="M5" s="412"/>
    </row>
    <row r="6" spans="1:13" ht="12.75">
      <c r="A6" s="411" t="s">
        <v>604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12"/>
    </row>
    <row r="7" spans="1:13" ht="12.75">
      <c r="A7" s="411" t="s">
        <v>35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2"/>
    </row>
    <row r="9" spans="12:13" ht="12.75">
      <c r="L9" s="87"/>
      <c r="M9" s="87" t="s">
        <v>596</v>
      </c>
    </row>
    <row r="10" spans="1:13" ht="12.75">
      <c r="A10" s="458" t="s">
        <v>40</v>
      </c>
      <c r="B10" s="459"/>
      <c r="C10" s="459"/>
      <c r="D10" s="459"/>
      <c r="E10" s="459"/>
      <c r="F10" s="459"/>
      <c r="G10" s="459"/>
      <c r="H10" s="459"/>
      <c r="I10" s="459"/>
      <c r="J10" s="456" t="s">
        <v>37</v>
      </c>
      <c r="K10" s="456" t="s">
        <v>38</v>
      </c>
      <c r="L10" s="456" t="s">
        <v>39</v>
      </c>
      <c r="M10" s="455" t="s">
        <v>174</v>
      </c>
    </row>
    <row r="11" spans="1:13" ht="25.5" customHeight="1">
      <c r="A11" s="300" t="s">
        <v>41</v>
      </c>
      <c r="B11" s="460" t="s">
        <v>42</v>
      </c>
      <c r="C11" s="461"/>
      <c r="D11" s="461"/>
      <c r="E11" s="461"/>
      <c r="F11" s="461"/>
      <c r="G11" s="461"/>
      <c r="H11" s="461"/>
      <c r="I11" s="461"/>
      <c r="J11" s="457"/>
      <c r="K11" s="457"/>
      <c r="L11" s="457"/>
      <c r="M11" s="455"/>
    </row>
    <row r="12" spans="1:13" ht="12.75">
      <c r="A12" s="384" t="s">
        <v>653</v>
      </c>
      <c r="B12" s="432" t="s">
        <v>58</v>
      </c>
      <c r="C12" s="421"/>
      <c r="D12" s="421"/>
      <c r="E12" s="421"/>
      <c r="F12" s="421"/>
      <c r="G12" s="421"/>
      <c r="H12" s="421"/>
      <c r="I12" s="421"/>
      <c r="J12" s="90">
        <v>1</v>
      </c>
      <c r="K12" s="90"/>
      <c r="L12" s="90"/>
      <c r="M12" s="90">
        <f>SUM(J12:L12)</f>
        <v>1</v>
      </c>
    </row>
    <row r="13" spans="1:13" ht="12.75">
      <c r="A13" s="385" t="s">
        <v>655</v>
      </c>
      <c r="B13" s="432" t="s">
        <v>432</v>
      </c>
      <c r="C13" s="421"/>
      <c r="D13" s="421"/>
      <c r="E13" s="421"/>
      <c r="F13" s="421"/>
      <c r="G13" s="421"/>
      <c r="H13" s="421"/>
      <c r="I13" s="421"/>
      <c r="J13" s="90"/>
      <c r="K13" s="90"/>
      <c r="L13" s="90"/>
      <c r="M13" s="90">
        <f>SUM(J13:L13)</f>
        <v>0</v>
      </c>
    </row>
    <row r="14" spans="1:13" ht="24.75" customHeight="1">
      <c r="A14" s="398" t="s">
        <v>741</v>
      </c>
      <c r="B14" s="462" t="s">
        <v>740</v>
      </c>
      <c r="C14" s="463"/>
      <c r="D14" s="463"/>
      <c r="E14" s="463"/>
      <c r="F14" s="463"/>
      <c r="G14" s="463"/>
      <c r="H14" s="463"/>
      <c r="I14" s="464"/>
      <c r="J14" s="90">
        <v>1784</v>
      </c>
      <c r="K14" s="90"/>
      <c r="L14" s="90"/>
      <c r="M14" s="90">
        <f>SUM(J14:L14)</f>
        <v>1784</v>
      </c>
    </row>
    <row r="15" spans="1:13" ht="12.75">
      <c r="A15" s="383" t="s">
        <v>649</v>
      </c>
      <c r="B15" s="421" t="s">
        <v>652</v>
      </c>
      <c r="C15" s="421"/>
      <c r="D15" s="421"/>
      <c r="E15" s="421"/>
      <c r="F15" s="421"/>
      <c r="G15" s="421"/>
      <c r="H15" s="421"/>
      <c r="I15" s="421"/>
      <c r="J15" s="90">
        <v>84935</v>
      </c>
      <c r="K15" s="90"/>
      <c r="L15" s="90"/>
      <c r="M15" s="90">
        <f>SUM(J15:L15)</f>
        <v>84935</v>
      </c>
    </row>
    <row r="16" spans="1:13" ht="12.75">
      <c r="A16" s="465" t="s">
        <v>43</v>
      </c>
      <c r="B16" s="466"/>
      <c r="C16" s="466"/>
      <c r="D16" s="466"/>
      <c r="E16" s="466"/>
      <c r="F16" s="466"/>
      <c r="G16" s="466"/>
      <c r="H16" s="466"/>
      <c r="I16" s="467"/>
      <c r="J16" s="176">
        <f>SUM(J12:J15)</f>
        <v>86720</v>
      </c>
      <c r="K16" s="176">
        <f>SUM(K12:K15)</f>
        <v>0</v>
      </c>
      <c r="L16" s="176">
        <f>SUM(L12:L15)</f>
        <v>0</v>
      </c>
      <c r="M16" s="176">
        <f>SUM(J16:L16)</f>
        <v>86720</v>
      </c>
    </row>
  </sheetData>
  <sheetProtection/>
  <mergeCells count="16">
    <mergeCell ref="A3:M3"/>
    <mergeCell ref="A7:M7"/>
    <mergeCell ref="A6:M6"/>
    <mergeCell ref="A5:M5"/>
    <mergeCell ref="A4:M4"/>
    <mergeCell ref="B14:I14"/>
    <mergeCell ref="A16:I16"/>
    <mergeCell ref="B15:I15"/>
    <mergeCell ref="B12:I12"/>
    <mergeCell ref="B13:I13"/>
    <mergeCell ref="M10:M11"/>
    <mergeCell ref="B11:I11"/>
    <mergeCell ref="A10:I10"/>
    <mergeCell ref="J10:J11"/>
    <mergeCell ref="K10:K11"/>
    <mergeCell ref="L10:L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ht="12.75">
      <c r="M1" s="87" t="s">
        <v>24</v>
      </c>
    </row>
    <row r="2" ht="12.75">
      <c r="G2" s="46"/>
    </row>
    <row r="3" spans="1:13" ht="12.75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3" ht="12.75">
      <c r="A4" s="411" t="s">
        <v>603</v>
      </c>
      <c r="B4" s="411"/>
      <c r="C4" s="411"/>
      <c r="D4" s="411"/>
      <c r="E4" s="411"/>
      <c r="F4" s="411"/>
      <c r="G4" s="411"/>
      <c r="H4" s="479"/>
      <c r="I4" s="479"/>
      <c r="J4" s="479"/>
      <c r="K4" s="479"/>
      <c r="L4" s="479"/>
      <c r="M4" s="412"/>
    </row>
    <row r="5" spans="1:13" ht="12.75">
      <c r="A5" s="411" t="s">
        <v>56</v>
      </c>
      <c r="B5" s="411"/>
      <c r="C5" s="411"/>
      <c r="D5" s="411"/>
      <c r="E5" s="411"/>
      <c r="F5" s="411"/>
      <c r="G5" s="411"/>
      <c r="H5" s="479"/>
      <c r="I5" s="479"/>
      <c r="J5" s="479"/>
      <c r="K5" s="479"/>
      <c r="L5" s="479"/>
      <c r="M5" s="412"/>
    </row>
    <row r="6" spans="1:13" ht="12.75">
      <c r="A6" s="411" t="s">
        <v>606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12"/>
    </row>
    <row r="7" spans="1:13" ht="12.75">
      <c r="A7" s="411" t="s">
        <v>35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2"/>
    </row>
    <row r="9" spans="12:13" ht="12.75">
      <c r="L9" s="87"/>
      <c r="M9" s="87" t="s">
        <v>596</v>
      </c>
    </row>
    <row r="10" spans="1:13" ht="12.75">
      <c r="A10" s="458" t="s">
        <v>40</v>
      </c>
      <c r="B10" s="459"/>
      <c r="C10" s="459"/>
      <c r="D10" s="459"/>
      <c r="E10" s="459"/>
      <c r="F10" s="459"/>
      <c r="G10" s="459"/>
      <c r="H10" s="459"/>
      <c r="I10" s="459"/>
      <c r="J10" s="456" t="s">
        <v>37</v>
      </c>
      <c r="K10" s="456" t="s">
        <v>38</v>
      </c>
      <c r="L10" s="456" t="s">
        <v>39</v>
      </c>
      <c r="M10" s="455" t="s">
        <v>174</v>
      </c>
    </row>
    <row r="11" spans="1:13" ht="25.5" customHeight="1">
      <c r="A11" s="300" t="s">
        <v>41</v>
      </c>
      <c r="B11" s="460" t="s">
        <v>42</v>
      </c>
      <c r="C11" s="461"/>
      <c r="D11" s="461"/>
      <c r="E11" s="461"/>
      <c r="F11" s="461"/>
      <c r="G11" s="461"/>
      <c r="H11" s="461"/>
      <c r="I11" s="461"/>
      <c r="J11" s="457"/>
      <c r="K11" s="457"/>
      <c r="L11" s="457"/>
      <c r="M11" s="455"/>
    </row>
    <row r="12" spans="1:13" ht="12.75">
      <c r="A12" s="384" t="s">
        <v>653</v>
      </c>
      <c r="B12" s="432" t="s">
        <v>58</v>
      </c>
      <c r="C12" s="421"/>
      <c r="D12" s="421"/>
      <c r="E12" s="421"/>
      <c r="F12" s="421"/>
      <c r="G12" s="421"/>
      <c r="H12" s="421"/>
      <c r="I12" s="421"/>
      <c r="J12" s="90">
        <v>34899</v>
      </c>
      <c r="K12" s="90"/>
      <c r="L12" s="90">
        <v>38127</v>
      </c>
      <c r="M12" s="90">
        <f>SUM(J12:L12)</f>
        <v>73026</v>
      </c>
    </row>
    <row r="13" spans="1:13" ht="12.75">
      <c r="A13" s="385" t="s">
        <v>655</v>
      </c>
      <c r="B13" s="432" t="s">
        <v>432</v>
      </c>
      <c r="C13" s="421"/>
      <c r="D13" s="421"/>
      <c r="E13" s="421"/>
      <c r="F13" s="421"/>
      <c r="G13" s="421"/>
      <c r="H13" s="421"/>
      <c r="I13" s="421"/>
      <c r="J13" s="90">
        <v>5692</v>
      </c>
      <c r="K13" s="90"/>
      <c r="L13" s="90">
        <v>6217</v>
      </c>
      <c r="M13" s="90">
        <f>SUM(J13:L13)</f>
        <v>11909</v>
      </c>
    </row>
    <row r="14" spans="1:13" s="401" customFormat="1" ht="33" customHeight="1">
      <c r="A14" s="399" t="s">
        <v>741</v>
      </c>
      <c r="B14" s="462" t="s">
        <v>740</v>
      </c>
      <c r="C14" s="463"/>
      <c r="D14" s="463"/>
      <c r="E14" s="463"/>
      <c r="F14" s="463"/>
      <c r="G14" s="463"/>
      <c r="H14" s="463"/>
      <c r="I14" s="464"/>
      <c r="J14" s="400">
        <v>1785</v>
      </c>
      <c r="K14" s="400"/>
      <c r="L14" s="400"/>
      <c r="M14" s="400">
        <v>1785</v>
      </c>
    </row>
    <row r="15" spans="1:13" ht="12.75">
      <c r="A15" s="383" t="s">
        <v>649</v>
      </c>
      <c r="B15" s="439" t="s">
        <v>452</v>
      </c>
      <c r="C15" s="426"/>
      <c r="D15" s="426"/>
      <c r="E15" s="426"/>
      <c r="F15" s="426"/>
      <c r="G15" s="426"/>
      <c r="H15" s="426"/>
      <c r="I15" s="427"/>
      <c r="J15" s="90"/>
      <c r="K15" s="90"/>
      <c r="L15" s="90"/>
      <c r="M15" s="90">
        <f>SUM(J15:L15)</f>
        <v>0</v>
      </c>
    </row>
    <row r="16" spans="1:13" ht="12.75">
      <c r="A16" s="465" t="s">
        <v>43</v>
      </c>
      <c r="B16" s="466"/>
      <c r="C16" s="466"/>
      <c r="D16" s="466"/>
      <c r="E16" s="466"/>
      <c r="F16" s="466"/>
      <c r="G16" s="466"/>
      <c r="H16" s="466"/>
      <c r="I16" s="467"/>
      <c r="J16" s="176">
        <f>SUM(J12:J15)</f>
        <v>42376</v>
      </c>
      <c r="K16" s="176">
        <f>SUM(K12:K15)</f>
        <v>0</v>
      </c>
      <c r="L16" s="176">
        <f>SUM(L12:L15)</f>
        <v>44344</v>
      </c>
      <c r="M16" s="176">
        <f>SUM(J16:L16)</f>
        <v>86720</v>
      </c>
    </row>
  </sheetData>
  <sheetProtection/>
  <mergeCells count="16">
    <mergeCell ref="A16:I16"/>
    <mergeCell ref="B15:I15"/>
    <mergeCell ref="B13:I13"/>
    <mergeCell ref="B12:I12"/>
    <mergeCell ref="A3:M3"/>
    <mergeCell ref="A10:I10"/>
    <mergeCell ref="J10:J11"/>
    <mergeCell ref="K10:K11"/>
    <mergeCell ref="L10:L11"/>
    <mergeCell ref="B14:I14"/>
    <mergeCell ref="A5:M5"/>
    <mergeCell ref="A4:M4"/>
    <mergeCell ref="M10:M11"/>
    <mergeCell ref="B11:I11"/>
    <mergeCell ref="A7:M7"/>
    <mergeCell ref="A6:M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17.00390625" style="0" customWidth="1"/>
    <col min="7" max="7" width="10.57421875" style="0" customWidth="1"/>
    <col min="8" max="8" width="14.28125" style="0" customWidth="1"/>
    <col min="9" max="10" width="10.57421875" style="0" customWidth="1"/>
  </cols>
  <sheetData>
    <row r="1" spans="10:12" ht="12.75">
      <c r="J1" s="87"/>
      <c r="L1" s="87" t="s">
        <v>622</v>
      </c>
    </row>
    <row r="2" ht="12.75">
      <c r="G2" s="46"/>
    </row>
    <row r="3" spans="1:13" ht="12.75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2" ht="12.75">
      <c r="A4" s="411" t="s">
        <v>603</v>
      </c>
      <c r="B4" s="411"/>
      <c r="C4" s="411"/>
      <c r="D4" s="411"/>
      <c r="E4" s="411"/>
      <c r="F4" s="411"/>
      <c r="G4" s="411"/>
      <c r="H4" s="479"/>
      <c r="I4" s="479"/>
      <c r="J4" s="479"/>
      <c r="K4" s="479"/>
      <c r="L4" s="479"/>
    </row>
    <row r="5" spans="1:12" ht="12.75">
      <c r="A5" s="411" t="s">
        <v>430</v>
      </c>
      <c r="B5" s="411"/>
      <c r="C5" s="411"/>
      <c r="D5" s="411"/>
      <c r="E5" s="411"/>
      <c r="F5" s="411"/>
      <c r="G5" s="411"/>
      <c r="H5" s="479"/>
      <c r="I5" s="479"/>
      <c r="J5" s="479"/>
      <c r="K5" s="479"/>
      <c r="L5" s="479"/>
    </row>
    <row r="6" spans="1:12" ht="12.75">
      <c r="A6" s="411" t="s">
        <v>621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0" ht="12.75" customHeight="1">
      <c r="A7" s="108"/>
      <c r="B7" s="109"/>
      <c r="C7" s="109"/>
      <c r="D7" s="109"/>
      <c r="E7" s="109"/>
      <c r="F7" s="109"/>
      <c r="G7" s="109"/>
      <c r="H7" s="109"/>
      <c r="I7" s="110"/>
      <c r="J7" s="110"/>
    </row>
    <row r="8" spans="1:10" ht="13.5" customHeight="1">
      <c r="A8" s="9" t="s">
        <v>430</v>
      </c>
      <c r="B8" s="136"/>
      <c r="C8" s="136"/>
      <c r="D8" s="136"/>
      <c r="E8" s="136"/>
      <c r="F8" s="136"/>
      <c r="G8" s="109"/>
      <c r="H8" s="109"/>
      <c r="I8" s="110"/>
      <c r="J8" s="110"/>
    </row>
    <row r="9" spans="1:10" ht="12.75" customHeight="1">
      <c r="A9" s="10" t="s">
        <v>431</v>
      </c>
      <c r="B9" s="136"/>
      <c r="C9" s="136"/>
      <c r="D9" s="136"/>
      <c r="E9" s="136"/>
      <c r="F9" s="136"/>
      <c r="G9" s="109"/>
      <c r="H9" s="109"/>
      <c r="I9" s="110"/>
      <c r="J9" s="110"/>
    </row>
    <row r="10" spans="2:11" ht="12.75">
      <c r="B10" s="10"/>
      <c r="C10" s="10"/>
      <c r="D10" s="10"/>
      <c r="E10" s="10"/>
      <c r="F10" s="10"/>
      <c r="G10" s="10"/>
      <c r="H10" s="10"/>
      <c r="I10" s="10"/>
      <c r="J10" s="110"/>
      <c r="K10" s="46" t="s">
        <v>596</v>
      </c>
    </row>
    <row r="11" spans="1:12" ht="25.5">
      <c r="A11" s="448" t="s">
        <v>497</v>
      </c>
      <c r="B11" s="449"/>
      <c r="C11" s="449"/>
      <c r="D11" s="449"/>
      <c r="E11" s="449"/>
      <c r="F11" s="449"/>
      <c r="G11" s="449"/>
      <c r="H11" s="450"/>
      <c r="I11" s="179" t="s">
        <v>576</v>
      </c>
      <c r="J11" s="179" t="s">
        <v>577</v>
      </c>
      <c r="K11" s="180" t="s">
        <v>575</v>
      </c>
      <c r="L11" s="179" t="s">
        <v>578</v>
      </c>
    </row>
    <row r="12" spans="1:12" ht="12.75">
      <c r="A12" s="419" t="s">
        <v>402</v>
      </c>
      <c r="B12" s="419"/>
      <c r="C12" s="419"/>
      <c r="D12" s="419"/>
      <c r="E12" s="419"/>
      <c r="F12" s="419"/>
      <c r="G12" s="419"/>
      <c r="H12" s="419"/>
      <c r="I12" s="176">
        <f>I13+I27+I35+I43</f>
        <v>5920</v>
      </c>
      <c r="J12" s="176">
        <f>J13+J27+J35+J43</f>
        <v>5920</v>
      </c>
      <c r="K12" s="90"/>
      <c r="L12" s="90"/>
    </row>
    <row r="13" spans="1:12" ht="12.75">
      <c r="A13" s="309"/>
      <c r="B13" s="437" t="s">
        <v>642</v>
      </c>
      <c r="C13" s="437"/>
      <c r="D13" s="437"/>
      <c r="E13" s="437"/>
      <c r="F13" s="437"/>
      <c r="G13" s="437"/>
      <c r="H13" s="437"/>
      <c r="I13" s="313"/>
      <c r="J13" s="313"/>
      <c r="K13" s="90"/>
      <c r="L13" s="90"/>
    </row>
    <row r="14" spans="1:12" ht="12.75">
      <c r="A14" s="137"/>
      <c r="B14" s="322"/>
      <c r="C14" s="432" t="s">
        <v>281</v>
      </c>
      <c r="D14" s="432"/>
      <c r="E14" s="432"/>
      <c r="F14" s="432"/>
      <c r="G14" s="432"/>
      <c r="H14" s="432"/>
      <c r="I14" s="313"/>
      <c r="J14" s="313"/>
      <c r="K14" s="90"/>
      <c r="L14" s="90"/>
    </row>
    <row r="15" spans="1:12" ht="12.75">
      <c r="A15" s="137"/>
      <c r="B15" s="42"/>
      <c r="C15" s="421" t="s">
        <v>403</v>
      </c>
      <c r="D15" s="421"/>
      <c r="E15" s="421"/>
      <c r="F15" s="421"/>
      <c r="G15" s="421"/>
      <c r="H15" s="421"/>
      <c r="I15" s="90"/>
      <c r="J15" s="90"/>
      <c r="K15" s="90"/>
      <c r="L15" s="90"/>
    </row>
    <row r="16" spans="1:12" ht="12.75">
      <c r="A16" s="137"/>
      <c r="B16" s="42"/>
      <c r="C16" s="438" t="s">
        <v>404</v>
      </c>
      <c r="D16" s="421"/>
      <c r="E16" s="421"/>
      <c r="F16" s="421"/>
      <c r="G16" s="421"/>
      <c r="H16" s="421"/>
      <c r="I16" s="90"/>
      <c r="J16" s="90"/>
      <c r="K16" s="90"/>
      <c r="L16" s="90"/>
    </row>
    <row r="17" spans="1:12" ht="12.75">
      <c r="A17" s="137"/>
      <c r="B17" s="42"/>
      <c r="C17" s="421" t="s">
        <v>405</v>
      </c>
      <c r="D17" s="421"/>
      <c r="E17" s="421"/>
      <c r="F17" s="421"/>
      <c r="G17" s="421"/>
      <c r="H17" s="421"/>
      <c r="I17" s="90"/>
      <c r="J17" s="90"/>
      <c r="K17" s="90"/>
      <c r="L17" s="90"/>
    </row>
    <row r="18" spans="1:12" ht="12.75">
      <c r="A18" s="137"/>
      <c r="B18" s="42"/>
      <c r="C18" s="421" t="s">
        <v>406</v>
      </c>
      <c r="D18" s="421"/>
      <c r="E18" s="421"/>
      <c r="F18" s="421"/>
      <c r="G18" s="421"/>
      <c r="H18" s="421"/>
      <c r="I18" s="90"/>
      <c r="J18" s="90"/>
      <c r="K18" s="90"/>
      <c r="L18" s="90"/>
    </row>
    <row r="19" spans="1:12" ht="12.75">
      <c r="A19" s="137"/>
      <c r="B19" s="42"/>
      <c r="C19" s="440" t="s">
        <v>15</v>
      </c>
      <c r="D19" s="428"/>
      <c r="E19" s="428"/>
      <c r="F19" s="428"/>
      <c r="G19" s="428"/>
      <c r="H19" s="428"/>
      <c r="I19" s="90"/>
      <c r="J19" s="90"/>
      <c r="K19" s="90"/>
      <c r="L19" s="90"/>
    </row>
    <row r="20" spans="1:12" ht="12.75">
      <c r="A20" s="137"/>
      <c r="B20" s="42"/>
      <c r="C20" s="432" t="s">
        <v>30</v>
      </c>
      <c r="D20" s="421"/>
      <c r="E20" s="421"/>
      <c r="F20" s="421"/>
      <c r="G20" s="421"/>
      <c r="H20" s="421"/>
      <c r="I20" s="90"/>
      <c r="J20" s="90"/>
      <c r="K20" s="90"/>
      <c r="L20" s="90"/>
    </row>
    <row r="21" spans="1:12" ht="12.75">
      <c r="A21" s="137"/>
      <c r="B21" s="42"/>
      <c r="C21" s="441" t="s">
        <v>31</v>
      </c>
      <c r="D21" s="442"/>
      <c r="E21" s="442"/>
      <c r="F21" s="442"/>
      <c r="G21" s="442"/>
      <c r="H21" s="443"/>
      <c r="I21" s="181"/>
      <c r="J21" s="181"/>
      <c r="K21" s="181"/>
      <c r="L21" s="181"/>
    </row>
    <row r="22" spans="1:12" ht="25.5" customHeight="1">
      <c r="A22" s="137"/>
      <c r="B22" s="42"/>
      <c r="C22" s="444" t="s">
        <v>627</v>
      </c>
      <c r="D22" s="421"/>
      <c r="E22" s="421"/>
      <c r="F22" s="421"/>
      <c r="G22" s="421"/>
      <c r="H22" s="421"/>
      <c r="I22" s="181"/>
      <c r="J22" s="181"/>
      <c r="K22" s="181"/>
      <c r="L22" s="181"/>
    </row>
    <row r="23" spans="1:12" ht="12.75">
      <c r="A23" s="137"/>
      <c r="B23" s="42"/>
      <c r="C23" s="425" t="s">
        <v>0</v>
      </c>
      <c r="D23" s="426"/>
      <c r="E23" s="426"/>
      <c r="F23" s="426"/>
      <c r="G23" s="426"/>
      <c r="H23" s="427"/>
      <c r="I23" s="181"/>
      <c r="J23" s="181"/>
      <c r="K23" s="181"/>
      <c r="L23" s="181"/>
    </row>
    <row r="24" spans="1:12" ht="12.75">
      <c r="A24" s="137"/>
      <c r="B24" s="42"/>
      <c r="C24" s="425" t="s">
        <v>644</v>
      </c>
      <c r="D24" s="426"/>
      <c r="E24" s="426"/>
      <c r="F24" s="426"/>
      <c r="G24" s="426"/>
      <c r="H24" s="427"/>
      <c r="I24" s="181"/>
      <c r="J24" s="181"/>
      <c r="K24" s="181"/>
      <c r="L24" s="181"/>
    </row>
    <row r="25" spans="1:12" ht="12.75">
      <c r="A25" s="137"/>
      <c r="B25" s="42"/>
      <c r="C25" s="425" t="s">
        <v>645</v>
      </c>
      <c r="D25" s="426"/>
      <c r="E25" s="426"/>
      <c r="F25" s="426"/>
      <c r="G25" s="426"/>
      <c r="H25" s="427"/>
      <c r="I25" s="181"/>
      <c r="J25" s="181"/>
      <c r="K25" s="181"/>
      <c r="L25" s="181"/>
    </row>
    <row r="26" spans="1:12" ht="12.75">
      <c r="A26" s="137"/>
      <c r="B26" s="16"/>
      <c r="C26" s="425" t="s">
        <v>1</v>
      </c>
      <c r="D26" s="426"/>
      <c r="E26" s="426"/>
      <c r="F26" s="426"/>
      <c r="G26" s="426"/>
      <c r="H26" s="427"/>
      <c r="I26" s="181"/>
      <c r="J26" s="181"/>
      <c r="K26" s="181"/>
      <c r="L26" s="181"/>
    </row>
    <row r="27" spans="1:12" ht="12.75">
      <c r="A27" s="309"/>
      <c r="B27" s="437" t="s">
        <v>639</v>
      </c>
      <c r="C27" s="437"/>
      <c r="D27" s="437"/>
      <c r="E27" s="437"/>
      <c r="F27" s="437"/>
      <c r="G27" s="437"/>
      <c r="H27" s="437"/>
      <c r="I27" s="313"/>
      <c r="J27" s="313"/>
      <c r="K27" s="90"/>
      <c r="L27" s="90"/>
    </row>
    <row r="28" spans="1:12" ht="12.75">
      <c r="A28" s="137"/>
      <c r="B28" s="11"/>
      <c r="C28" s="421" t="s">
        <v>57</v>
      </c>
      <c r="D28" s="421"/>
      <c r="E28" s="421"/>
      <c r="F28" s="421"/>
      <c r="G28" s="421"/>
      <c r="H28" s="421"/>
      <c r="I28" s="90"/>
      <c r="J28" s="90"/>
      <c r="K28" s="90"/>
      <c r="L28" s="90"/>
    </row>
    <row r="29" spans="1:12" ht="12.75">
      <c r="A29" s="137"/>
      <c r="B29" s="42"/>
      <c r="C29" s="454" t="s">
        <v>425</v>
      </c>
      <c r="D29" s="454"/>
      <c r="E29" s="454"/>
      <c r="F29" s="454"/>
      <c r="G29" s="454"/>
      <c r="H29" s="454"/>
      <c r="I29" s="90"/>
      <c r="J29" s="90"/>
      <c r="K29" s="90"/>
      <c r="L29" s="90"/>
    </row>
    <row r="30" spans="1:12" ht="12.75">
      <c r="A30" s="137"/>
      <c r="B30" s="42"/>
      <c r="C30" s="421" t="s">
        <v>407</v>
      </c>
      <c r="D30" s="421"/>
      <c r="E30" s="421"/>
      <c r="F30" s="421"/>
      <c r="G30" s="421"/>
      <c r="H30" s="421"/>
      <c r="I30" s="90"/>
      <c r="J30" s="90"/>
      <c r="K30" s="90"/>
      <c r="L30" s="90"/>
    </row>
    <row r="31" spans="1:12" ht="12.75">
      <c r="A31" s="137"/>
      <c r="B31" s="42"/>
      <c r="C31" s="432" t="s">
        <v>619</v>
      </c>
      <c r="D31" s="421"/>
      <c r="E31" s="421"/>
      <c r="F31" s="421"/>
      <c r="G31" s="421"/>
      <c r="H31" s="421"/>
      <c r="I31" s="90"/>
      <c r="J31" s="90"/>
      <c r="K31" s="90"/>
      <c r="L31" s="90"/>
    </row>
    <row r="32" spans="1:12" ht="12.75">
      <c r="A32" s="137"/>
      <c r="B32" s="42"/>
      <c r="C32" s="421" t="s">
        <v>306</v>
      </c>
      <c r="D32" s="421"/>
      <c r="E32" s="421"/>
      <c r="F32" s="421"/>
      <c r="G32" s="421"/>
      <c r="H32" s="421"/>
      <c r="I32" s="90"/>
      <c r="J32" s="90"/>
      <c r="K32" s="90"/>
      <c r="L32" s="90"/>
    </row>
    <row r="33" spans="1:12" ht="12.75">
      <c r="A33" s="137"/>
      <c r="B33" s="42"/>
      <c r="C33" s="421" t="s">
        <v>408</v>
      </c>
      <c r="D33" s="421"/>
      <c r="E33" s="421"/>
      <c r="F33" s="421"/>
      <c r="G33" s="421"/>
      <c r="H33" s="421"/>
      <c r="I33" s="90"/>
      <c r="J33" s="90"/>
      <c r="K33" s="90"/>
      <c r="L33" s="90"/>
    </row>
    <row r="34" spans="1:12" ht="12.75">
      <c r="A34" s="137"/>
      <c r="B34" s="16"/>
      <c r="C34" s="421" t="s">
        <v>409</v>
      </c>
      <c r="D34" s="421"/>
      <c r="E34" s="421"/>
      <c r="F34" s="421"/>
      <c r="G34" s="421"/>
      <c r="H34" s="421"/>
      <c r="I34" s="90"/>
      <c r="J34" s="90"/>
      <c r="K34" s="90"/>
      <c r="L34" s="90"/>
    </row>
    <row r="35" spans="1:12" ht="12.75">
      <c r="A35" s="309"/>
      <c r="B35" s="437" t="s">
        <v>640</v>
      </c>
      <c r="C35" s="437"/>
      <c r="D35" s="437"/>
      <c r="E35" s="437"/>
      <c r="F35" s="437"/>
      <c r="G35" s="437"/>
      <c r="H35" s="437"/>
      <c r="I35" s="313">
        <f>SUM(I36:I42)</f>
        <v>5920</v>
      </c>
      <c r="J35" s="313">
        <f>SUM(J36:J42)</f>
        <v>5920</v>
      </c>
      <c r="K35" s="313"/>
      <c r="L35" s="313"/>
    </row>
    <row r="36" spans="1:12" ht="12.75">
      <c r="A36" s="137"/>
      <c r="B36" s="11"/>
      <c r="C36" s="428" t="s">
        <v>416</v>
      </c>
      <c r="D36" s="428"/>
      <c r="E36" s="428"/>
      <c r="F36" s="428"/>
      <c r="G36" s="428"/>
      <c r="H36" s="428"/>
      <c r="I36" s="90"/>
      <c r="J36" s="90"/>
      <c r="K36" s="90"/>
      <c r="L36" s="90"/>
    </row>
    <row r="37" spans="1:12" ht="12.75">
      <c r="A37" s="137"/>
      <c r="B37" s="42"/>
      <c r="C37" s="428" t="s">
        <v>415</v>
      </c>
      <c r="D37" s="428"/>
      <c r="E37" s="428"/>
      <c r="F37" s="428"/>
      <c r="G37" s="428"/>
      <c r="H37" s="428"/>
      <c r="I37" s="328">
        <v>5120</v>
      </c>
      <c r="J37" s="328">
        <v>5120</v>
      </c>
      <c r="K37" s="90"/>
      <c r="L37" s="90"/>
    </row>
    <row r="38" spans="1:12" ht="12.75">
      <c r="A38" s="137"/>
      <c r="B38" s="42"/>
      <c r="C38" s="428" t="s">
        <v>414</v>
      </c>
      <c r="D38" s="428"/>
      <c r="E38" s="428"/>
      <c r="F38" s="428"/>
      <c r="G38" s="428"/>
      <c r="H38" s="428"/>
      <c r="I38" s="328">
        <v>800</v>
      </c>
      <c r="J38" s="328">
        <v>800</v>
      </c>
      <c r="K38" s="90"/>
      <c r="L38" s="90"/>
    </row>
    <row r="39" spans="1:12" ht="12.75">
      <c r="A39" s="137"/>
      <c r="B39" s="42"/>
      <c r="C39" s="421" t="s">
        <v>413</v>
      </c>
      <c r="D39" s="421"/>
      <c r="E39" s="421"/>
      <c r="F39" s="421"/>
      <c r="G39" s="421"/>
      <c r="H39" s="421"/>
      <c r="I39" s="204"/>
      <c r="J39" s="204"/>
      <c r="K39" s="90"/>
      <c r="L39" s="90"/>
    </row>
    <row r="40" spans="1:12" ht="12.75">
      <c r="A40" s="137"/>
      <c r="B40" s="42"/>
      <c r="C40" s="421" t="s">
        <v>412</v>
      </c>
      <c r="D40" s="421"/>
      <c r="E40" s="421"/>
      <c r="F40" s="421"/>
      <c r="G40" s="421"/>
      <c r="H40" s="421"/>
      <c r="I40" s="204"/>
      <c r="J40" s="204"/>
      <c r="K40" s="90"/>
      <c r="L40" s="90"/>
    </row>
    <row r="41" spans="1:12" ht="12.75">
      <c r="A41" s="137"/>
      <c r="B41" s="42"/>
      <c r="C41" s="421" t="s">
        <v>411</v>
      </c>
      <c r="D41" s="421"/>
      <c r="E41" s="421"/>
      <c r="F41" s="421"/>
      <c r="G41" s="421"/>
      <c r="H41" s="421"/>
      <c r="I41" s="204"/>
      <c r="J41" s="204"/>
      <c r="K41" s="90"/>
      <c r="L41" s="90"/>
    </row>
    <row r="42" spans="1:12" ht="12.75">
      <c r="A42" s="137"/>
      <c r="B42" s="16"/>
      <c r="C42" s="421" t="s">
        <v>410</v>
      </c>
      <c r="D42" s="421"/>
      <c r="E42" s="421"/>
      <c r="F42" s="421"/>
      <c r="G42" s="421"/>
      <c r="H42" s="421"/>
      <c r="I42" s="90"/>
      <c r="J42" s="90"/>
      <c r="K42" s="90"/>
      <c r="L42" s="90"/>
    </row>
    <row r="43" spans="1:12" ht="12.75">
      <c r="A43" s="309"/>
      <c r="B43" s="437" t="s">
        <v>641</v>
      </c>
      <c r="C43" s="437"/>
      <c r="D43" s="437"/>
      <c r="E43" s="437"/>
      <c r="F43" s="437"/>
      <c r="G43" s="437"/>
      <c r="H43" s="437"/>
      <c r="I43" s="313"/>
      <c r="J43" s="313"/>
      <c r="K43" s="90"/>
      <c r="L43" s="90"/>
    </row>
    <row r="44" spans="1:12" ht="12.75">
      <c r="A44" s="137"/>
      <c r="B44" s="321"/>
      <c r="C44" s="425" t="s">
        <v>3</v>
      </c>
      <c r="D44" s="435"/>
      <c r="E44" s="435"/>
      <c r="F44" s="435"/>
      <c r="G44" s="435"/>
      <c r="H44" s="436"/>
      <c r="I44" s="177"/>
      <c r="J44" s="177"/>
      <c r="K44" s="90"/>
      <c r="L44" s="90"/>
    </row>
    <row r="45" spans="1:12" ht="12.75">
      <c r="A45" s="137"/>
      <c r="B45" s="327"/>
      <c r="C45" s="425" t="s">
        <v>4</v>
      </c>
      <c r="D45" s="435"/>
      <c r="E45" s="435"/>
      <c r="F45" s="435"/>
      <c r="G45" s="435"/>
      <c r="H45" s="436"/>
      <c r="I45" s="177"/>
      <c r="J45" s="177"/>
      <c r="K45" s="90"/>
      <c r="L45" s="90"/>
    </row>
    <row r="46" spans="1:12" ht="12.75">
      <c r="A46" s="137"/>
      <c r="B46" s="327"/>
      <c r="C46" s="425" t="s">
        <v>5</v>
      </c>
      <c r="D46" s="435"/>
      <c r="E46" s="435"/>
      <c r="F46" s="435"/>
      <c r="G46" s="435"/>
      <c r="H46" s="436"/>
      <c r="I46" s="177"/>
      <c r="J46" s="177"/>
      <c r="K46" s="90"/>
      <c r="L46" s="90"/>
    </row>
    <row r="47" spans="1:12" ht="12.75">
      <c r="A47" s="429"/>
      <c r="B47" s="430"/>
      <c r="C47" s="430"/>
      <c r="D47" s="430"/>
      <c r="E47" s="430"/>
      <c r="F47" s="430"/>
      <c r="G47" s="430"/>
      <c r="H47" s="431"/>
      <c r="I47" s="90"/>
      <c r="J47" s="90"/>
      <c r="K47" s="90"/>
      <c r="L47" s="90"/>
    </row>
    <row r="48" spans="1:12" ht="12.75">
      <c r="A48" s="419" t="s">
        <v>417</v>
      </c>
      <c r="B48" s="419"/>
      <c r="C48" s="419"/>
      <c r="D48" s="419"/>
      <c r="E48" s="419"/>
      <c r="F48" s="419"/>
      <c r="G48" s="419"/>
      <c r="H48" s="419"/>
      <c r="I48" s="176"/>
      <c r="J48" s="176"/>
      <c r="K48" s="90"/>
      <c r="L48" s="90"/>
    </row>
    <row r="49" spans="1:12" ht="12.75">
      <c r="A49" s="39"/>
      <c r="B49" s="437" t="s">
        <v>418</v>
      </c>
      <c r="C49" s="437"/>
      <c r="D49" s="437"/>
      <c r="E49" s="437"/>
      <c r="F49" s="437"/>
      <c r="G49" s="437"/>
      <c r="H49" s="437"/>
      <c r="I49" s="176"/>
      <c r="J49" s="176"/>
      <c r="K49" s="90"/>
      <c r="L49" s="90"/>
    </row>
    <row r="50" spans="1:12" ht="12.75">
      <c r="A50" s="137"/>
      <c r="B50" s="11"/>
      <c r="C50" s="421" t="s">
        <v>419</v>
      </c>
      <c r="D50" s="421"/>
      <c r="E50" s="421"/>
      <c r="F50" s="421"/>
      <c r="G50" s="421"/>
      <c r="H50" s="421"/>
      <c r="I50" s="90"/>
      <c r="J50" s="90"/>
      <c r="K50" s="90"/>
      <c r="L50" s="90"/>
    </row>
    <row r="51" spans="1:12" ht="12.75">
      <c r="A51" s="137"/>
      <c r="B51" s="42"/>
      <c r="C51" s="421" t="s">
        <v>426</v>
      </c>
      <c r="D51" s="421"/>
      <c r="E51" s="421"/>
      <c r="F51" s="421"/>
      <c r="G51" s="421"/>
      <c r="H51" s="421"/>
      <c r="I51" s="90"/>
      <c r="J51" s="90"/>
      <c r="K51" s="90"/>
      <c r="L51" s="90"/>
    </row>
    <row r="52" spans="1:12" ht="12.75">
      <c r="A52" s="137"/>
      <c r="B52" s="16"/>
      <c r="C52" s="439" t="s">
        <v>305</v>
      </c>
      <c r="D52" s="426"/>
      <c r="E52" s="426"/>
      <c r="F52" s="426"/>
      <c r="G52" s="426"/>
      <c r="H52" s="427"/>
      <c r="I52" s="90"/>
      <c r="J52" s="90"/>
      <c r="K52" s="90"/>
      <c r="L52" s="90"/>
    </row>
    <row r="53" spans="1:12" ht="12.75">
      <c r="A53" s="309"/>
      <c r="B53" s="437" t="s">
        <v>643</v>
      </c>
      <c r="C53" s="437"/>
      <c r="D53" s="437"/>
      <c r="E53" s="437"/>
      <c r="F53" s="437"/>
      <c r="G53" s="437"/>
      <c r="H53" s="437"/>
      <c r="I53" s="313"/>
      <c r="J53" s="313"/>
      <c r="K53" s="90"/>
      <c r="L53" s="90"/>
    </row>
    <row r="54" spans="1:12" ht="12.75">
      <c r="A54" s="137"/>
      <c r="B54" s="322"/>
      <c r="C54" s="425" t="s">
        <v>281</v>
      </c>
      <c r="D54" s="435"/>
      <c r="E54" s="435"/>
      <c r="F54" s="435"/>
      <c r="G54" s="435"/>
      <c r="H54" s="436"/>
      <c r="I54" s="313"/>
      <c r="J54" s="313"/>
      <c r="K54" s="90"/>
      <c r="L54" s="90"/>
    </row>
    <row r="55" spans="1:12" ht="12.75">
      <c r="A55" s="137"/>
      <c r="B55" s="42"/>
      <c r="C55" s="421" t="s">
        <v>403</v>
      </c>
      <c r="D55" s="421"/>
      <c r="E55" s="421"/>
      <c r="F55" s="421"/>
      <c r="G55" s="421"/>
      <c r="H55" s="421"/>
      <c r="I55" s="90"/>
      <c r="J55" s="90"/>
      <c r="K55" s="90"/>
      <c r="L55" s="90"/>
    </row>
    <row r="56" spans="1:12" ht="12.75">
      <c r="A56" s="137"/>
      <c r="B56" s="42"/>
      <c r="C56" s="438" t="s">
        <v>404</v>
      </c>
      <c r="D56" s="421"/>
      <c r="E56" s="421"/>
      <c r="F56" s="421"/>
      <c r="G56" s="421"/>
      <c r="H56" s="421"/>
      <c r="I56" s="90"/>
      <c r="J56" s="90"/>
      <c r="K56" s="90"/>
      <c r="L56" s="90"/>
    </row>
    <row r="57" spans="1:12" ht="12.75">
      <c r="A57" s="137"/>
      <c r="B57" s="42"/>
      <c r="C57" s="421" t="s">
        <v>405</v>
      </c>
      <c r="D57" s="421"/>
      <c r="E57" s="421"/>
      <c r="F57" s="421"/>
      <c r="G57" s="421"/>
      <c r="H57" s="421"/>
      <c r="I57" s="90"/>
      <c r="J57" s="90"/>
      <c r="K57" s="90"/>
      <c r="L57" s="90"/>
    </row>
    <row r="58" spans="1:12" ht="12.75">
      <c r="A58" s="137"/>
      <c r="B58" s="42"/>
      <c r="C58" s="421" t="s">
        <v>406</v>
      </c>
      <c r="D58" s="421"/>
      <c r="E58" s="421"/>
      <c r="F58" s="421"/>
      <c r="G58" s="421"/>
      <c r="H58" s="421"/>
      <c r="I58" s="90"/>
      <c r="J58" s="90"/>
      <c r="K58" s="90"/>
      <c r="L58" s="90"/>
    </row>
    <row r="59" spans="1:12" ht="12.75">
      <c r="A59" s="137"/>
      <c r="B59" s="42"/>
      <c r="C59" s="440" t="s">
        <v>15</v>
      </c>
      <c r="D59" s="428"/>
      <c r="E59" s="428"/>
      <c r="F59" s="428"/>
      <c r="G59" s="428"/>
      <c r="H59" s="428"/>
      <c r="I59" s="90"/>
      <c r="J59" s="90"/>
      <c r="K59" s="90"/>
      <c r="L59" s="90"/>
    </row>
    <row r="60" spans="1:12" ht="12.75">
      <c r="A60" s="137"/>
      <c r="B60" s="42"/>
      <c r="C60" s="432" t="s">
        <v>30</v>
      </c>
      <c r="D60" s="421"/>
      <c r="E60" s="421"/>
      <c r="F60" s="421"/>
      <c r="G60" s="421"/>
      <c r="H60" s="421"/>
      <c r="I60" s="90"/>
      <c r="J60" s="90"/>
      <c r="K60" s="90"/>
      <c r="L60" s="90"/>
    </row>
    <row r="61" spans="1:12" ht="12.75">
      <c r="A61" s="137"/>
      <c r="B61" s="42"/>
      <c r="C61" s="445" t="s">
        <v>31</v>
      </c>
      <c r="D61" s="446"/>
      <c r="E61" s="446"/>
      <c r="F61" s="446"/>
      <c r="G61" s="446"/>
      <c r="H61" s="447"/>
      <c r="I61" s="181"/>
      <c r="J61" s="181"/>
      <c r="K61" s="181"/>
      <c r="L61" s="181"/>
    </row>
    <row r="62" spans="1:12" ht="25.5" customHeight="1">
      <c r="A62" s="137"/>
      <c r="B62" s="42"/>
      <c r="C62" s="444" t="s">
        <v>627</v>
      </c>
      <c r="D62" s="421"/>
      <c r="E62" s="421"/>
      <c r="F62" s="421"/>
      <c r="G62" s="421"/>
      <c r="H62" s="421"/>
      <c r="I62" s="181"/>
      <c r="J62" s="181"/>
      <c r="K62" s="181"/>
      <c r="L62" s="181"/>
    </row>
    <row r="63" spans="1:12" ht="12.75">
      <c r="A63" s="137"/>
      <c r="B63" s="42"/>
      <c r="C63" s="434" t="s">
        <v>0</v>
      </c>
      <c r="D63" s="426"/>
      <c r="E63" s="426"/>
      <c r="F63" s="426"/>
      <c r="G63" s="426"/>
      <c r="H63" s="427"/>
      <c r="I63" s="181"/>
      <c r="J63" s="181"/>
      <c r="K63" s="181"/>
      <c r="L63" s="181"/>
    </row>
    <row r="64" spans="1:12" ht="12.75">
      <c r="A64" s="137"/>
      <c r="B64" s="42"/>
      <c r="C64" s="434" t="s">
        <v>644</v>
      </c>
      <c r="D64" s="426"/>
      <c r="E64" s="426"/>
      <c r="F64" s="426"/>
      <c r="G64" s="426"/>
      <c r="H64" s="427"/>
      <c r="I64" s="181"/>
      <c r="J64" s="181"/>
      <c r="K64" s="181"/>
      <c r="L64" s="181"/>
    </row>
    <row r="65" spans="1:12" ht="12.75">
      <c r="A65" s="137"/>
      <c r="B65" s="16"/>
      <c r="C65" s="434" t="s">
        <v>2</v>
      </c>
      <c r="D65" s="426"/>
      <c r="E65" s="426"/>
      <c r="F65" s="426"/>
      <c r="G65" s="426"/>
      <c r="H65" s="427"/>
      <c r="I65" s="181"/>
      <c r="J65" s="181"/>
      <c r="K65" s="181"/>
      <c r="L65" s="181"/>
    </row>
    <row r="66" spans="1:12" ht="12.75">
      <c r="A66" s="309"/>
      <c r="B66" s="437" t="s">
        <v>420</v>
      </c>
      <c r="C66" s="421"/>
      <c r="D66" s="421"/>
      <c r="E66" s="421"/>
      <c r="F66" s="421"/>
      <c r="G66" s="421"/>
      <c r="H66" s="421"/>
      <c r="I66" s="313"/>
      <c r="J66" s="313"/>
      <c r="K66" s="90"/>
      <c r="L66" s="90"/>
    </row>
    <row r="67" spans="1:12" ht="12.75">
      <c r="A67" s="137"/>
      <c r="B67" s="321"/>
      <c r="C67" s="425" t="s">
        <v>3</v>
      </c>
      <c r="D67" s="435"/>
      <c r="E67" s="435"/>
      <c r="F67" s="435"/>
      <c r="G67" s="435"/>
      <c r="H67" s="436"/>
      <c r="I67" s="90"/>
      <c r="J67" s="90"/>
      <c r="K67" s="90"/>
      <c r="L67" s="90"/>
    </row>
    <row r="68" spans="1:12" ht="12.75">
      <c r="A68" s="137"/>
      <c r="B68" s="327"/>
      <c r="C68" s="425" t="s">
        <v>4</v>
      </c>
      <c r="D68" s="435"/>
      <c r="E68" s="435"/>
      <c r="F68" s="435"/>
      <c r="G68" s="435"/>
      <c r="H68" s="436"/>
      <c r="I68" s="90"/>
      <c r="J68" s="90"/>
      <c r="K68" s="90"/>
      <c r="L68" s="90"/>
    </row>
    <row r="69" spans="1:12" ht="12.75">
      <c r="A69" s="137"/>
      <c r="B69" s="327"/>
      <c r="C69" s="425" t="s">
        <v>5</v>
      </c>
      <c r="D69" s="435"/>
      <c r="E69" s="435"/>
      <c r="F69" s="435"/>
      <c r="G69" s="435"/>
      <c r="H69" s="436"/>
      <c r="I69" s="90"/>
      <c r="J69" s="90"/>
      <c r="K69" s="90"/>
      <c r="L69" s="90"/>
    </row>
    <row r="70" spans="1:12" ht="12.75">
      <c r="A70" s="429"/>
      <c r="B70" s="430"/>
      <c r="C70" s="430"/>
      <c r="D70" s="430"/>
      <c r="E70" s="430"/>
      <c r="F70" s="430"/>
      <c r="G70" s="430"/>
      <c r="H70" s="431"/>
      <c r="I70" s="90"/>
      <c r="J70" s="90"/>
      <c r="K70" s="90"/>
      <c r="L70" s="90"/>
    </row>
    <row r="71" spans="1:12" ht="12.75">
      <c r="A71" s="419" t="s">
        <v>6</v>
      </c>
      <c r="B71" s="419"/>
      <c r="C71" s="419"/>
      <c r="D71" s="419"/>
      <c r="E71" s="419"/>
      <c r="F71" s="419"/>
      <c r="G71" s="419"/>
      <c r="H71" s="419"/>
      <c r="I71" s="176">
        <f>I12+I48</f>
        <v>5920</v>
      </c>
      <c r="J71" s="176">
        <f>J12+J48</f>
        <v>5920</v>
      </c>
      <c r="K71" s="90"/>
      <c r="L71" s="90"/>
    </row>
    <row r="72" spans="1:12" ht="12.75">
      <c r="A72" s="422"/>
      <c r="B72" s="423"/>
      <c r="C72" s="423"/>
      <c r="D72" s="423"/>
      <c r="E72" s="423"/>
      <c r="F72" s="423"/>
      <c r="G72" s="423"/>
      <c r="H72" s="424"/>
      <c r="I72" s="176"/>
      <c r="J72" s="176"/>
      <c r="K72" s="90"/>
      <c r="L72" s="90"/>
    </row>
    <row r="73" spans="1:12" ht="25.5" customHeight="1">
      <c r="A73" s="476" t="s">
        <v>32</v>
      </c>
      <c r="B73" s="477"/>
      <c r="C73" s="477"/>
      <c r="D73" s="477"/>
      <c r="E73" s="477"/>
      <c r="F73" s="477"/>
      <c r="G73" s="477"/>
      <c r="H73" s="478"/>
      <c r="I73" s="183"/>
      <c r="J73" s="181"/>
      <c r="K73" s="181"/>
      <c r="L73" s="181"/>
    </row>
    <row r="74" spans="1:12" ht="12.75">
      <c r="A74" s="39"/>
      <c r="B74" s="421" t="s">
        <v>421</v>
      </c>
      <c r="C74" s="421"/>
      <c r="D74" s="421"/>
      <c r="E74" s="421"/>
      <c r="F74" s="421"/>
      <c r="G74" s="421"/>
      <c r="H74" s="421"/>
      <c r="I74" s="90"/>
      <c r="J74" s="90"/>
      <c r="K74" s="90"/>
      <c r="L74" s="90"/>
    </row>
    <row r="75" spans="1:12" ht="12.75">
      <c r="A75" s="309"/>
      <c r="B75" s="421" t="s">
        <v>422</v>
      </c>
      <c r="C75" s="421"/>
      <c r="D75" s="421"/>
      <c r="E75" s="421"/>
      <c r="F75" s="421"/>
      <c r="G75" s="421"/>
      <c r="H75" s="421"/>
      <c r="I75" s="90"/>
      <c r="J75" s="90"/>
      <c r="K75" s="90"/>
      <c r="L75" s="90"/>
    </row>
    <row r="76" spans="1:12" ht="12.75">
      <c r="A76" s="420"/>
      <c r="B76" s="421"/>
      <c r="C76" s="421"/>
      <c r="D76" s="421"/>
      <c r="E76" s="421"/>
      <c r="F76" s="421"/>
      <c r="G76" s="421"/>
      <c r="H76" s="421"/>
      <c r="I76" s="90"/>
      <c r="J76" s="90"/>
      <c r="K76" s="90"/>
      <c r="L76" s="90"/>
    </row>
    <row r="77" spans="1:12" ht="12.75">
      <c r="A77" s="419" t="s">
        <v>7</v>
      </c>
      <c r="B77" s="419"/>
      <c r="C77" s="419"/>
      <c r="D77" s="419"/>
      <c r="E77" s="419"/>
      <c r="F77" s="419"/>
      <c r="G77" s="419"/>
      <c r="H77" s="419"/>
      <c r="I77" s="176">
        <f>I78+I84</f>
        <v>30386</v>
      </c>
      <c r="J77" s="176">
        <f>J78+J84</f>
        <v>31933</v>
      </c>
      <c r="K77" s="90"/>
      <c r="L77" s="90"/>
    </row>
    <row r="78" spans="1:12" ht="12.75">
      <c r="A78" s="39"/>
      <c r="B78" s="421" t="s">
        <v>423</v>
      </c>
      <c r="C78" s="421"/>
      <c r="D78" s="421"/>
      <c r="E78" s="421"/>
      <c r="F78" s="421"/>
      <c r="G78" s="421"/>
      <c r="H78" s="421"/>
      <c r="I78" s="90">
        <v>30386</v>
      </c>
      <c r="J78" s="90">
        <v>31933</v>
      </c>
      <c r="K78" s="90"/>
      <c r="L78" s="90"/>
    </row>
    <row r="79" spans="1:12" ht="12.75">
      <c r="A79" s="137"/>
      <c r="B79" s="312"/>
      <c r="C79" s="425" t="s">
        <v>10</v>
      </c>
      <c r="D79" s="426"/>
      <c r="E79" s="426"/>
      <c r="F79" s="426"/>
      <c r="G79" s="426"/>
      <c r="H79" s="427"/>
      <c r="I79" s="90"/>
      <c r="J79" s="90"/>
      <c r="K79" s="90"/>
      <c r="L79" s="90"/>
    </row>
    <row r="80" spans="1:12" ht="12.75">
      <c r="A80" s="137"/>
      <c r="B80" s="326"/>
      <c r="C80" s="425" t="s">
        <v>11</v>
      </c>
      <c r="D80" s="426"/>
      <c r="E80" s="426"/>
      <c r="F80" s="426"/>
      <c r="G80" s="426"/>
      <c r="H80" s="427"/>
      <c r="I80" s="90"/>
      <c r="J80" s="90"/>
      <c r="K80" s="90"/>
      <c r="L80" s="90"/>
    </row>
    <row r="81" spans="1:12" ht="12.75">
      <c r="A81" s="137"/>
      <c r="B81" s="326"/>
      <c r="C81" s="425" t="s">
        <v>12</v>
      </c>
      <c r="D81" s="426"/>
      <c r="E81" s="426"/>
      <c r="F81" s="426"/>
      <c r="G81" s="426"/>
      <c r="H81" s="427"/>
      <c r="I81" s="90"/>
      <c r="J81" s="90"/>
      <c r="K81" s="90"/>
      <c r="L81" s="90"/>
    </row>
    <row r="82" spans="1:12" ht="12.75">
      <c r="A82" s="137"/>
      <c r="B82" s="326"/>
      <c r="C82" s="425" t="s">
        <v>13</v>
      </c>
      <c r="D82" s="426"/>
      <c r="E82" s="426"/>
      <c r="F82" s="426"/>
      <c r="G82" s="426"/>
      <c r="H82" s="427"/>
      <c r="I82" s="204">
        <v>30386</v>
      </c>
      <c r="J82" s="204">
        <v>31933</v>
      </c>
      <c r="K82" s="90"/>
      <c r="L82" s="90"/>
    </row>
    <row r="83" spans="1:12" ht="12.75">
      <c r="A83" s="137"/>
      <c r="B83" s="310"/>
      <c r="C83" s="425" t="s">
        <v>14</v>
      </c>
      <c r="D83" s="426"/>
      <c r="E83" s="426"/>
      <c r="F83" s="426"/>
      <c r="G83" s="426"/>
      <c r="H83" s="427"/>
      <c r="I83" s="90"/>
      <c r="J83" s="90"/>
      <c r="K83" s="90"/>
      <c r="L83" s="90"/>
    </row>
    <row r="84" spans="1:12" ht="12.75">
      <c r="A84" s="309"/>
      <c r="B84" s="428" t="s">
        <v>424</v>
      </c>
      <c r="C84" s="428"/>
      <c r="D84" s="428"/>
      <c r="E84" s="428"/>
      <c r="F84" s="428"/>
      <c r="G84" s="428"/>
      <c r="H84" s="428"/>
      <c r="I84" s="90"/>
      <c r="J84" s="90"/>
      <c r="K84" s="90"/>
      <c r="L84" s="90"/>
    </row>
    <row r="85" spans="1:12" ht="12.75">
      <c r="A85" s="137"/>
      <c r="B85" s="376"/>
      <c r="C85" s="425" t="s">
        <v>10</v>
      </c>
      <c r="D85" s="426"/>
      <c r="E85" s="426"/>
      <c r="F85" s="426"/>
      <c r="G85" s="426"/>
      <c r="H85" s="427"/>
      <c r="I85" s="90"/>
      <c r="J85" s="90"/>
      <c r="K85" s="90"/>
      <c r="L85" s="90"/>
    </row>
    <row r="86" spans="1:12" ht="12.75">
      <c r="A86" s="137"/>
      <c r="B86" s="377"/>
      <c r="C86" s="425" t="s">
        <v>11</v>
      </c>
      <c r="D86" s="426"/>
      <c r="E86" s="426"/>
      <c r="F86" s="426"/>
      <c r="G86" s="426"/>
      <c r="H86" s="427"/>
      <c r="I86" s="90"/>
      <c r="J86" s="90"/>
      <c r="K86" s="90"/>
      <c r="L86" s="90"/>
    </row>
    <row r="87" spans="1:12" ht="12.75">
      <c r="A87" s="137"/>
      <c r="B87" s="377"/>
      <c r="C87" s="425" t="s">
        <v>12</v>
      </c>
      <c r="D87" s="426"/>
      <c r="E87" s="426"/>
      <c r="F87" s="426"/>
      <c r="G87" s="426"/>
      <c r="H87" s="427"/>
      <c r="I87" s="90"/>
      <c r="J87" s="90"/>
      <c r="K87" s="90"/>
      <c r="L87" s="90"/>
    </row>
    <row r="88" spans="1:12" ht="12.75">
      <c r="A88" s="137"/>
      <c r="B88" s="377"/>
      <c r="C88" s="425" t="s">
        <v>13</v>
      </c>
      <c r="D88" s="426"/>
      <c r="E88" s="426"/>
      <c r="F88" s="426"/>
      <c r="G88" s="426"/>
      <c r="H88" s="427"/>
      <c r="I88" s="333"/>
      <c r="J88" s="333"/>
      <c r="K88" s="90"/>
      <c r="L88" s="90"/>
    </row>
    <row r="89" spans="1:12" ht="12.75">
      <c r="A89" s="137"/>
      <c r="B89" s="377"/>
      <c r="C89" s="425" t="s">
        <v>14</v>
      </c>
      <c r="D89" s="426"/>
      <c r="E89" s="426"/>
      <c r="F89" s="426"/>
      <c r="G89" s="426"/>
      <c r="H89" s="427"/>
      <c r="I89" s="90"/>
      <c r="J89" s="90"/>
      <c r="K89" s="90"/>
      <c r="L89" s="90"/>
    </row>
    <row r="90" spans="1:12" ht="12.75">
      <c r="A90" s="420"/>
      <c r="B90" s="420"/>
      <c r="C90" s="421"/>
      <c r="D90" s="421"/>
      <c r="E90" s="421"/>
      <c r="F90" s="421"/>
      <c r="G90" s="421"/>
      <c r="H90" s="421"/>
      <c r="I90" s="90"/>
      <c r="J90" s="90"/>
      <c r="K90" s="90"/>
      <c r="L90" s="90"/>
    </row>
    <row r="91" spans="1:12" ht="12.75">
      <c r="A91" s="419" t="s">
        <v>8</v>
      </c>
      <c r="B91" s="419"/>
      <c r="C91" s="419"/>
      <c r="D91" s="419"/>
      <c r="E91" s="419"/>
      <c r="F91" s="419"/>
      <c r="G91" s="419"/>
      <c r="H91" s="419"/>
      <c r="I91" s="90"/>
      <c r="J91" s="90"/>
      <c r="K91" s="90"/>
      <c r="L91" s="90"/>
    </row>
    <row r="92" spans="1:12" ht="12.75">
      <c r="A92" s="422"/>
      <c r="B92" s="423"/>
      <c r="C92" s="423"/>
      <c r="D92" s="423"/>
      <c r="E92" s="423"/>
      <c r="F92" s="423"/>
      <c r="G92" s="423"/>
      <c r="H92" s="424"/>
      <c r="I92" s="90"/>
      <c r="J92" s="90"/>
      <c r="K92" s="90"/>
      <c r="L92" s="90"/>
    </row>
    <row r="93" spans="1:12" ht="12.75">
      <c r="A93" s="419" t="s">
        <v>9</v>
      </c>
      <c r="B93" s="419"/>
      <c r="C93" s="419"/>
      <c r="D93" s="419"/>
      <c r="E93" s="419"/>
      <c r="F93" s="419"/>
      <c r="G93" s="419"/>
      <c r="H93" s="419"/>
      <c r="I93" s="176">
        <f>I12+I48+I73+I77+I91</f>
        <v>36306</v>
      </c>
      <c r="J93" s="176">
        <f>J12+J48+J73+J77+J91</f>
        <v>37853</v>
      </c>
      <c r="K93" s="90"/>
      <c r="L93" s="90"/>
    </row>
  </sheetData>
  <sheetProtection/>
  <mergeCells count="87">
    <mergeCell ref="B78:H78"/>
    <mergeCell ref="C83:H83"/>
    <mergeCell ref="B84:H84"/>
    <mergeCell ref="C80:H80"/>
    <mergeCell ref="C81:H81"/>
    <mergeCell ref="C82:H82"/>
    <mergeCell ref="C79:H79"/>
    <mergeCell ref="A93:H93"/>
    <mergeCell ref="C85:H85"/>
    <mergeCell ref="C86:H86"/>
    <mergeCell ref="C88:H88"/>
    <mergeCell ref="C89:H89"/>
    <mergeCell ref="A90:H90"/>
    <mergeCell ref="A91:H91"/>
    <mergeCell ref="A92:H92"/>
    <mergeCell ref="C87:H87"/>
    <mergeCell ref="C63:H63"/>
    <mergeCell ref="C64:H64"/>
    <mergeCell ref="A72:H72"/>
    <mergeCell ref="A73:H73"/>
    <mergeCell ref="B74:H74"/>
    <mergeCell ref="A77:H77"/>
    <mergeCell ref="B75:H75"/>
    <mergeCell ref="C57:H57"/>
    <mergeCell ref="C58:H58"/>
    <mergeCell ref="C61:H61"/>
    <mergeCell ref="C62:H62"/>
    <mergeCell ref="A76:H76"/>
    <mergeCell ref="C65:H65"/>
    <mergeCell ref="B66:H66"/>
    <mergeCell ref="C69:H69"/>
    <mergeCell ref="A70:H70"/>
    <mergeCell ref="A71:H71"/>
    <mergeCell ref="C45:H45"/>
    <mergeCell ref="C46:H46"/>
    <mergeCell ref="A47:H47"/>
    <mergeCell ref="A48:H48"/>
    <mergeCell ref="C67:H67"/>
    <mergeCell ref="C68:H68"/>
    <mergeCell ref="C59:H59"/>
    <mergeCell ref="C60:H60"/>
    <mergeCell ref="C55:H55"/>
    <mergeCell ref="C56:H56"/>
    <mergeCell ref="B49:H49"/>
    <mergeCell ref="C50:H50"/>
    <mergeCell ref="B53:H53"/>
    <mergeCell ref="C54:H54"/>
    <mergeCell ref="C51:H51"/>
    <mergeCell ref="C52:H52"/>
    <mergeCell ref="C41:H41"/>
    <mergeCell ref="C42:H42"/>
    <mergeCell ref="B43:H43"/>
    <mergeCell ref="C44:H44"/>
    <mergeCell ref="B35:H35"/>
    <mergeCell ref="C36:H36"/>
    <mergeCell ref="C37:H37"/>
    <mergeCell ref="C38:H38"/>
    <mergeCell ref="C25:H25"/>
    <mergeCell ref="C26:H26"/>
    <mergeCell ref="C39:H39"/>
    <mergeCell ref="C40:H40"/>
    <mergeCell ref="C29:H29"/>
    <mergeCell ref="C30:H30"/>
    <mergeCell ref="C31:H31"/>
    <mergeCell ref="C32:H32"/>
    <mergeCell ref="C33:H33"/>
    <mergeCell ref="C34:H34"/>
    <mergeCell ref="B27:H27"/>
    <mergeCell ref="C28:H28"/>
    <mergeCell ref="C17:H17"/>
    <mergeCell ref="C18:H18"/>
    <mergeCell ref="C19:H19"/>
    <mergeCell ref="C20:H20"/>
    <mergeCell ref="C21:H21"/>
    <mergeCell ref="C22:H22"/>
    <mergeCell ref="C23:H23"/>
    <mergeCell ref="C24:H24"/>
    <mergeCell ref="A3:M3"/>
    <mergeCell ref="C15:H15"/>
    <mergeCell ref="C16:H16"/>
    <mergeCell ref="A11:H11"/>
    <mergeCell ref="A12:H12"/>
    <mergeCell ref="B13:H13"/>
    <mergeCell ref="C14:H14"/>
    <mergeCell ref="A4:L4"/>
    <mergeCell ref="A5:L5"/>
    <mergeCell ref="A6:L6"/>
  </mergeCells>
  <printOptions/>
  <pageMargins left="0.984251968503937" right="0.7874015748031497" top="0.3937007874015748" bottom="0.3937007874015748" header="0.31496062992125984" footer="0.31496062992125984"/>
  <pageSetup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3" sqref="A3:O3"/>
    </sheetView>
  </sheetViews>
  <sheetFormatPr defaultColWidth="9.140625" defaultRowHeight="12.75"/>
  <cols>
    <col min="2" max="2" width="39.8515625" style="0" customWidth="1"/>
    <col min="5" max="5" width="14.57421875" style="0" customWidth="1"/>
    <col min="8" max="8" width="10.57421875" style="0" customWidth="1"/>
    <col min="9" max="9" width="11.140625" style="0" customWidth="1"/>
    <col min="12" max="13" width="10.28125" style="0" customWidth="1"/>
    <col min="15" max="15" width="13.140625" style="0" customWidth="1"/>
  </cols>
  <sheetData>
    <row r="1" ht="12.75">
      <c r="O1" s="87" t="s">
        <v>625</v>
      </c>
    </row>
    <row r="3" spans="1:15" ht="12.75">
      <c r="A3" s="411" t="s">
        <v>750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4" spans="1:15" ht="14.25">
      <c r="A4" s="480" t="s">
        <v>603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</row>
    <row r="5" spans="1:15" ht="14.25">
      <c r="A5" s="480" t="s">
        <v>430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5" ht="14.25">
      <c r="A6" s="480" t="s">
        <v>624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</row>
    <row r="9" ht="16.5">
      <c r="A9" s="135" t="s">
        <v>430</v>
      </c>
    </row>
    <row r="10" ht="15.75">
      <c r="A10" s="109" t="s">
        <v>431</v>
      </c>
    </row>
    <row r="11" spans="2:15" ht="15.75">
      <c r="B11" s="330"/>
      <c r="C11" s="189"/>
      <c r="D11" s="301"/>
      <c r="E11" s="329"/>
      <c r="F11" s="301"/>
      <c r="G11" s="301"/>
      <c r="H11" s="329"/>
      <c r="I11" s="301"/>
      <c r="J11" s="329"/>
      <c r="K11" s="329"/>
      <c r="L11" s="329"/>
      <c r="M11" s="329"/>
      <c r="N11" s="329"/>
      <c r="O11" s="331"/>
    </row>
    <row r="12" spans="1:15" ht="12.75">
      <c r="A12" s="482" t="s">
        <v>224</v>
      </c>
      <c r="B12" s="461"/>
      <c r="C12" s="481" t="s">
        <v>174</v>
      </c>
      <c r="D12" s="460" t="s">
        <v>287</v>
      </c>
      <c r="E12" s="461"/>
      <c r="F12" s="461"/>
      <c r="G12" s="461"/>
      <c r="H12" s="461"/>
      <c r="I12" s="460" t="s">
        <v>288</v>
      </c>
      <c r="J12" s="461"/>
      <c r="K12" s="461"/>
      <c r="L12" s="460" t="s">
        <v>289</v>
      </c>
      <c r="M12" s="461"/>
      <c r="N12" s="460" t="s">
        <v>485</v>
      </c>
      <c r="O12" s="483" t="s">
        <v>617</v>
      </c>
    </row>
    <row r="13" spans="1:15" ht="38.25" customHeight="1">
      <c r="A13" s="461"/>
      <c r="B13" s="461"/>
      <c r="C13" s="461"/>
      <c r="D13" s="285" t="s">
        <v>607</v>
      </c>
      <c r="E13" s="285" t="s">
        <v>610</v>
      </c>
      <c r="F13" s="285" t="s">
        <v>608</v>
      </c>
      <c r="G13" s="285" t="s">
        <v>484</v>
      </c>
      <c r="H13" s="285" t="s">
        <v>611</v>
      </c>
      <c r="I13" s="285" t="s">
        <v>623</v>
      </c>
      <c r="J13" s="285" t="s">
        <v>613</v>
      </c>
      <c r="K13" s="285" t="s">
        <v>614</v>
      </c>
      <c r="L13" s="285" t="s">
        <v>615</v>
      </c>
      <c r="M13" s="285" t="s">
        <v>616</v>
      </c>
      <c r="N13" s="461"/>
      <c r="O13" s="457"/>
    </row>
    <row r="14" spans="1:16" ht="15">
      <c r="A14" s="115" t="s">
        <v>433</v>
      </c>
      <c r="B14" s="116"/>
      <c r="C14" s="222">
        <f>SUM(C15:C23)</f>
        <v>37853</v>
      </c>
      <c r="D14" s="223"/>
      <c r="E14" s="223"/>
      <c r="F14" s="223"/>
      <c r="G14" s="224"/>
      <c r="H14" s="225"/>
      <c r="I14" s="225"/>
      <c r="J14" s="225"/>
      <c r="K14" s="225"/>
      <c r="L14" s="225"/>
      <c r="M14" s="225"/>
      <c r="N14" s="225"/>
      <c r="O14" s="225"/>
      <c r="P14" s="346"/>
    </row>
    <row r="15" spans="1:16" ht="12.75">
      <c r="A15" s="384" t="s">
        <v>657</v>
      </c>
      <c r="B15" s="332" t="s">
        <v>658</v>
      </c>
      <c r="C15" s="223">
        <f>SUM(D15:P15)</f>
        <v>3752</v>
      </c>
      <c r="D15" s="223">
        <v>2640</v>
      </c>
      <c r="E15" s="223">
        <v>642</v>
      </c>
      <c r="F15" s="223">
        <v>470</v>
      </c>
      <c r="G15" s="225"/>
      <c r="H15" s="225"/>
      <c r="I15" s="225"/>
      <c r="J15" s="225"/>
      <c r="K15" s="225"/>
      <c r="L15" s="225"/>
      <c r="M15" s="225"/>
      <c r="N15" s="225"/>
      <c r="O15" s="225"/>
      <c r="P15" s="346"/>
    </row>
    <row r="16" spans="1:16" ht="12.75">
      <c r="A16" s="384" t="s">
        <v>659</v>
      </c>
      <c r="B16" s="332" t="s">
        <v>435</v>
      </c>
      <c r="C16" s="223">
        <f>SUM(D16:P16)</f>
        <v>2658</v>
      </c>
      <c r="D16" s="223">
        <v>480</v>
      </c>
      <c r="E16" s="223">
        <v>117</v>
      </c>
      <c r="F16" s="223">
        <v>1272</v>
      </c>
      <c r="G16" s="225"/>
      <c r="H16" s="225"/>
      <c r="I16" s="225">
        <v>789</v>
      </c>
      <c r="J16" s="225"/>
      <c r="K16" s="225"/>
      <c r="L16" s="225"/>
      <c r="M16" s="225"/>
      <c r="N16" s="225"/>
      <c r="O16" s="225"/>
      <c r="P16" s="346"/>
    </row>
    <row r="17" spans="1:16" s="351" customFormat="1" ht="25.5" customHeight="1">
      <c r="A17" s="386" t="s">
        <v>660</v>
      </c>
      <c r="B17" s="286" t="s">
        <v>661</v>
      </c>
      <c r="C17" s="348">
        <f>SUM(D17:P17)</f>
        <v>31443</v>
      </c>
      <c r="D17" s="348">
        <v>3640</v>
      </c>
      <c r="E17" s="348">
        <v>1443</v>
      </c>
      <c r="F17" s="348">
        <v>26360</v>
      </c>
      <c r="G17" s="349"/>
      <c r="H17" s="349"/>
      <c r="I17" s="349"/>
      <c r="J17" s="349"/>
      <c r="K17" s="349"/>
      <c r="L17" s="349"/>
      <c r="M17" s="349"/>
      <c r="N17" s="349"/>
      <c r="O17" s="349"/>
      <c r="P17" s="350"/>
    </row>
    <row r="18" spans="1:16" ht="12.75">
      <c r="A18" s="113"/>
      <c r="B18" s="29"/>
      <c r="C18" s="223"/>
      <c r="D18" s="223"/>
      <c r="E18" s="223"/>
      <c r="F18" s="223"/>
      <c r="G18" s="225"/>
      <c r="H18" s="225"/>
      <c r="I18" s="225"/>
      <c r="J18" s="225"/>
      <c r="K18" s="225"/>
      <c r="L18" s="225"/>
      <c r="M18" s="225"/>
      <c r="N18" s="225"/>
      <c r="O18" s="225"/>
      <c r="P18" s="346"/>
    </row>
    <row r="19" spans="1:16" ht="12.75">
      <c r="A19" s="113"/>
      <c r="B19" s="29"/>
      <c r="C19" s="223"/>
      <c r="D19" s="223"/>
      <c r="E19" s="223"/>
      <c r="F19" s="223"/>
      <c r="G19" s="225"/>
      <c r="H19" s="225"/>
      <c r="I19" s="225"/>
      <c r="J19" s="225"/>
      <c r="K19" s="225"/>
      <c r="L19" s="225"/>
      <c r="M19" s="225"/>
      <c r="N19" s="225"/>
      <c r="O19" s="225"/>
      <c r="P19" s="346"/>
    </row>
    <row r="20" spans="1:16" ht="12.75">
      <c r="A20" s="113"/>
      <c r="B20" s="29"/>
      <c r="C20" s="223"/>
      <c r="D20" s="223"/>
      <c r="E20" s="223"/>
      <c r="F20" s="223"/>
      <c r="G20" s="225"/>
      <c r="H20" s="225"/>
      <c r="I20" s="225"/>
      <c r="J20" s="225"/>
      <c r="K20" s="225"/>
      <c r="L20" s="225"/>
      <c r="M20" s="225"/>
      <c r="N20" s="225"/>
      <c r="O20" s="225"/>
      <c r="P20" s="346"/>
    </row>
    <row r="21" spans="1:16" ht="12.75">
      <c r="A21" s="113"/>
      <c r="B21" s="29"/>
      <c r="C21" s="223"/>
      <c r="D21" s="223"/>
      <c r="E21" s="223"/>
      <c r="F21" s="223"/>
      <c r="G21" s="225"/>
      <c r="H21" s="225"/>
      <c r="I21" s="225"/>
      <c r="J21" s="225"/>
      <c r="K21" s="225"/>
      <c r="L21" s="225"/>
      <c r="M21" s="225"/>
      <c r="N21" s="225"/>
      <c r="O21" s="225"/>
      <c r="P21" s="346"/>
    </row>
    <row r="22" spans="1:16" ht="12.75">
      <c r="A22" s="113"/>
      <c r="B22" s="29"/>
      <c r="C22" s="223"/>
      <c r="D22" s="223"/>
      <c r="E22" s="223"/>
      <c r="F22" s="223"/>
      <c r="G22" s="225"/>
      <c r="H22" s="225"/>
      <c r="I22" s="225"/>
      <c r="J22" s="225"/>
      <c r="K22" s="225"/>
      <c r="L22" s="225"/>
      <c r="M22" s="225"/>
      <c r="N22" s="225"/>
      <c r="O22" s="225"/>
      <c r="P22" s="346"/>
    </row>
    <row r="23" spans="1:16" ht="12.75">
      <c r="A23" s="113"/>
      <c r="B23" s="29"/>
      <c r="C23" s="223"/>
      <c r="D23" s="223"/>
      <c r="E23" s="223"/>
      <c r="F23" s="223"/>
      <c r="G23" s="225"/>
      <c r="H23" s="225"/>
      <c r="I23" s="225"/>
      <c r="J23" s="225"/>
      <c r="K23" s="225"/>
      <c r="L23" s="225"/>
      <c r="M23" s="225"/>
      <c r="N23" s="225"/>
      <c r="O23" s="225"/>
      <c r="P23" s="346"/>
    </row>
    <row r="24" spans="1:16" ht="12.75">
      <c r="A24" s="113"/>
      <c r="B24" s="29"/>
      <c r="C24" s="223"/>
      <c r="D24" s="223"/>
      <c r="E24" s="223"/>
      <c r="F24" s="223"/>
      <c r="G24" s="225"/>
      <c r="H24" s="225"/>
      <c r="I24" s="225"/>
      <c r="J24" s="225"/>
      <c r="K24" s="225"/>
      <c r="L24" s="225"/>
      <c r="M24" s="225"/>
      <c r="N24" s="225"/>
      <c r="O24" s="225"/>
      <c r="P24" s="346"/>
    </row>
    <row r="25" spans="1:16" ht="15">
      <c r="A25" s="115"/>
      <c r="B25" s="116"/>
      <c r="C25" s="222"/>
      <c r="D25" s="223"/>
      <c r="E25" s="223"/>
      <c r="F25" s="223"/>
      <c r="G25" s="224"/>
      <c r="H25" s="225"/>
      <c r="I25" s="225"/>
      <c r="J25" s="225"/>
      <c r="K25" s="225"/>
      <c r="L25" s="225"/>
      <c r="M25" s="225"/>
      <c r="N25" s="225"/>
      <c r="O25" s="225"/>
      <c r="P25" s="346"/>
    </row>
    <row r="26" spans="1:16" ht="12.75">
      <c r="A26" s="113"/>
      <c r="B26" s="29"/>
      <c r="C26" s="223"/>
      <c r="D26" s="223"/>
      <c r="E26" s="223"/>
      <c r="F26" s="223"/>
      <c r="G26" s="225"/>
      <c r="H26" s="225"/>
      <c r="I26" s="225"/>
      <c r="J26" s="225"/>
      <c r="K26" s="225"/>
      <c r="L26" s="225"/>
      <c r="M26" s="225"/>
      <c r="N26" s="225"/>
      <c r="O26" s="225"/>
      <c r="P26" s="346"/>
    </row>
    <row r="27" spans="1:16" ht="12.75">
      <c r="A27" s="113"/>
      <c r="B27" s="29"/>
      <c r="C27" s="223"/>
      <c r="D27" s="223"/>
      <c r="E27" s="223"/>
      <c r="F27" s="223"/>
      <c r="G27" s="225"/>
      <c r="H27" s="225"/>
      <c r="I27" s="225"/>
      <c r="J27" s="225"/>
      <c r="K27" s="225"/>
      <c r="L27" s="225"/>
      <c r="M27" s="225"/>
      <c r="N27" s="225"/>
      <c r="O27" s="225"/>
      <c r="P27" s="346"/>
    </row>
    <row r="28" spans="1:16" ht="12.75">
      <c r="A28" s="113"/>
      <c r="B28" s="29"/>
      <c r="C28" s="223"/>
      <c r="D28" s="223"/>
      <c r="E28" s="223"/>
      <c r="F28" s="223"/>
      <c r="G28" s="225"/>
      <c r="H28" s="225"/>
      <c r="I28" s="225"/>
      <c r="J28" s="225"/>
      <c r="K28" s="225"/>
      <c r="L28" s="225"/>
      <c r="M28" s="225"/>
      <c r="N28" s="225"/>
      <c r="O28" s="225"/>
      <c r="P28" s="346"/>
    </row>
    <row r="29" spans="1:16" ht="12.75">
      <c r="A29" s="1"/>
      <c r="B29" s="29"/>
      <c r="C29" s="223"/>
      <c r="D29" s="223"/>
      <c r="E29" s="223"/>
      <c r="F29" s="223"/>
      <c r="G29" s="225"/>
      <c r="H29" s="225"/>
      <c r="I29" s="225"/>
      <c r="J29" s="225"/>
      <c r="K29" s="225"/>
      <c r="L29" s="225"/>
      <c r="M29" s="225"/>
      <c r="N29" s="225"/>
      <c r="O29" s="225"/>
      <c r="P29" s="346"/>
    </row>
    <row r="30" spans="1:16" ht="15">
      <c r="A30" s="115"/>
      <c r="B30" s="116"/>
      <c r="C30" s="222"/>
      <c r="D30" s="223"/>
      <c r="E30" s="223"/>
      <c r="F30" s="223"/>
      <c r="G30" s="224"/>
      <c r="H30" s="225"/>
      <c r="I30" s="225"/>
      <c r="J30" s="225"/>
      <c r="K30" s="225"/>
      <c r="L30" s="225"/>
      <c r="M30" s="225"/>
      <c r="N30" s="225"/>
      <c r="O30" s="225"/>
      <c r="P30" s="346"/>
    </row>
    <row r="31" spans="1:16" ht="12.75">
      <c r="A31" s="113"/>
      <c r="B31" s="29"/>
      <c r="C31" s="223"/>
      <c r="D31" s="223"/>
      <c r="E31" s="223"/>
      <c r="F31" s="223"/>
      <c r="G31" s="225"/>
      <c r="H31" s="225"/>
      <c r="I31" s="225"/>
      <c r="J31" s="225"/>
      <c r="K31" s="225"/>
      <c r="L31" s="225"/>
      <c r="M31" s="225"/>
      <c r="N31" s="225"/>
      <c r="O31" s="225"/>
      <c r="P31" s="346"/>
    </row>
    <row r="32" spans="1:16" ht="12.75">
      <c r="A32" s="113"/>
      <c r="B32" s="29"/>
      <c r="C32" s="223"/>
      <c r="D32" s="223"/>
      <c r="E32" s="223"/>
      <c r="F32" s="223"/>
      <c r="G32" s="225"/>
      <c r="H32" s="225"/>
      <c r="I32" s="225"/>
      <c r="J32" s="225"/>
      <c r="K32" s="225"/>
      <c r="L32" s="225"/>
      <c r="M32" s="225"/>
      <c r="N32" s="225"/>
      <c r="O32" s="225"/>
      <c r="P32" s="346"/>
    </row>
    <row r="33" spans="1:16" ht="12.75">
      <c r="A33" s="113"/>
      <c r="B33" s="29"/>
      <c r="C33" s="223"/>
      <c r="D33" s="223"/>
      <c r="E33" s="223"/>
      <c r="F33" s="223"/>
      <c r="G33" s="225"/>
      <c r="H33" s="225"/>
      <c r="I33" s="225"/>
      <c r="J33" s="225"/>
      <c r="K33" s="225"/>
      <c r="L33" s="225"/>
      <c r="M33" s="225"/>
      <c r="N33" s="225"/>
      <c r="O33" s="225"/>
      <c r="P33" s="346"/>
    </row>
    <row r="34" spans="1:16" ht="12.75">
      <c r="A34" s="1"/>
      <c r="B34" s="29"/>
      <c r="C34" s="223"/>
      <c r="D34" s="223"/>
      <c r="E34" s="223"/>
      <c r="F34" s="223"/>
      <c r="G34" s="225"/>
      <c r="H34" s="225"/>
      <c r="I34" s="225"/>
      <c r="J34" s="225"/>
      <c r="K34" s="225"/>
      <c r="L34" s="225"/>
      <c r="M34" s="225"/>
      <c r="N34" s="225"/>
      <c r="O34" s="225"/>
      <c r="P34" s="346"/>
    </row>
    <row r="35" spans="1:16" ht="15">
      <c r="A35" s="115"/>
      <c r="B35" s="116"/>
      <c r="C35" s="222"/>
      <c r="D35" s="223"/>
      <c r="E35" s="223"/>
      <c r="F35" s="223"/>
      <c r="G35" s="224"/>
      <c r="H35" s="225"/>
      <c r="I35" s="225"/>
      <c r="J35" s="225"/>
      <c r="K35" s="225"/>
      <c r="L35" s="225"/>
      <c r="M35" s="225"/>
      <c r="N35" s="225"/>
      <c r="O35" s="225"/>
      <c r="P35" s="346"/>
    </row>
    <row r="36" spans="1:16" ht="12.75">
      <c r="A36" s="113"/>
      <c r="B36" s="29"/>
      <c r="C36" s="223"/>
      <c r="D36" s="223"/>
      <c r="E36" s="223"/>
      <c r="F36" s="223"/>
      <c r="G36" s="225"/>
      <c r="H36" s="225"/>
      <c r="I36" s="225"/>
      <c r="J36" s="225"/>
      <c r="K36" s="225"/>
      <c r="L36" s="225"/>
      <c r="M36" s="225"/>
      <c r="N36" s="225"/>
      <c r="O36" s="225"/>
      <c r="P36" s="346"/>
    </row>
    <row r="37" spans="1:16" ht="12.75">
      <c r="A37" s="113"/>
      <c r="B37" s="29"/>
      <c r="C37" s="223"/>
      <c r="D37" s="223"/>
      <c r="E37" s="223"/>
      <c r="F37" s="223"/>
      <c r="G37" s="225"/>
      <c r="H37" s="225"/>
      <c r="I37" s="225"/>
      <c r="J37" s="225"/>
      <c r="K37" s="225"/>
      <c r="L37" s="225"/>
      <c r="M37" s="225"/>
      <c r="N37" s="225"/>
      <c r="O37" s="225"/>
      <c r="P37" s="346"/>
    </row>
    <row r="38" spans="1:16" ht="12.75">
      <c r="A38" s="113"/>
      <c r="B38" s="29"/>
      <c r="C38" s="223"/>
      <c r="D38" s="223"/>
      <c r="E38" s="223"/>
      <c r="F38" s="223"/>
      <c r="G38" s="225"/>
      <c r="H38" s="225"/>
      <c r="I38" s="225"/>
      <c r="J38" s="225"/>
      <c r="K38" s="225"/>
      <c r="L38" s="225"/>
      <c r="M38" s="225"/>
      <c r="N38" s="225"/>
      <c r="O38" s="225"/>
      <c r="P38" s="346"/>
    </row>
    <row r="39" spans="1:16" ht="12.75">
      <c r="A39" s="113"/>
      <c r="B39" s="29"/>
      <c r="C39" s="223"/>
      <c r="D39" s="223"/>
      <c r="E39" s="223"/>
      <c r="F39" s="223"/>
      <c r="G39" s="225"/>
      <c r="H39" s="225"/>
      <c r="I39" s="225"/>
      <c r="J39" s="225"/>
      <c r="K39" s="225"/>
      <c r="L39" s="225"/>
      <c r="M39" s="225"/>
      <c r="N39" s="225"/>
      <c r="O39" s="225"/>
      <c r="P39" s="346"/>
    </row>
    <row r="40" spans="1:16" ht="12.75">
      <c r="A40" s="113"/>
      <c r="B40" s="29"/>
      <c r="C40" s="223"/>
      <c r="D40" s="223"/>
      <c r="E40" s="223"/>
      <c r="F40" s="223"/>
      <c r="G40" s="225"/>
      <c r="H40" s="225"/>
      <c r="I40" s="225"/>
      <c r="J40" s="225"/>
      <c r="K40" s="225"/>
      <c r="L40" s="225"/>
      <c r="M40" s="225"/>
      <c r="N40" s="225"/>
      <c r="O40" s="225"/>
      <c r="P40" s="346"/>
    </row>
    <row r="41" spans="1:16" ht="12.75">
      <c r="A41" s="113"/>
      <c r="B41" s="29"/>
      <c r="C41" s="223"/>
      <c r="D41" s="223"/>
      <c r="E41" s="223"/>
      <c r="F41" s="223"/>
      <c r="G41" s="225"/>
      <c r="H41" s="225"/>
      <c r="I41" s="225"/>
      <c r="J41" s="225"/>
      <c r="K41" s="225"/>
      <c r="L41" s="225"/>
      <c r="M41" s="225"/>
      <c r="N41" s="225"/>
      <c r="O41" s="225"/>
      <c r="P41" s="346"/>
    </row>
    <row r="42" spans="1:16" ht="12.75">
      <c r="A42" s="113"/>
      <c r="B42" s="29"/>
      <c r="C42" s="223"/>
      <c r="D42" s="223"/>
      <c r="E42" s="223"/>
      <c r="F42" s="223"/>
      <c r="G42" s="225"/>
      <c r="H42" s="225"/>
      <c r="I42" s="225"/>
      <c r="J42" s="225"/>
      <c r="K42" s="225"/>
      <c r="L42" s="225"/>
      <c r="M42" s="225"/>
      <c r="N42" s="225"/>
      <c r="O42" s="225"/>
      <c r="P42" s="346"/>
    </row>
    <row r="43" spans="1:16" ht="12.75">
      <c r="A43" s="113"/>
      <c r="B43" s="29"/>
      <c r="C43" s="223"/>
      <c r="D43" s="223"/>
      <c r="E43" s="223"/>
      <c r="F43" s="223"/>
      <c r="G43" s="225"/>
      <c r="H43" s="225"/>
      <c r="I43" s="225"/>
      <c r="J43" s="225"/>
      <c r="K43" s="225"/>
      <c r="L43" s="225"/>
      <c r="M43" s="225"/>
      <c r="N43" s="225"/>
      <c r="O43" s="225"/>
      <c r="P43" s="346"/>
    </row>
    <row r="44" spans="1:16" ht="12.75">
      <c r="A44" s="113"/>
      <c r="B44" s="29"/>
      <c r="C44" s="223"/>
      <c r="D44" s="223"/>
      <c r="E44" s="223"/>
      <c r="F44" s="223"/>
      <c r="G44" s="225"/>
      <c r="H44" s="225"/>
      <c r="I44" s="225"/>
      <c r="J44" s="225"/>
      <c r="K44" s="225"/>
      <c r="L44" s="225"/>
      <c r="M44" s="225"/>
      <c r="N44" s="225"/>
      <c r="O44" s="225"/>
      <c r="P44" s="346"/>
    </row>
    <row r="45" spans="1:16" ht="12.75">
      <c r="A45" s="113"/>
      <c r="B45" s="29"/>
      <c r="C45" s="223"/>
      <c r="D45" s="223"/>
      <c r="E45" s="223"/>
      <c r="F45" s="223"/>
      <c r="G45" s="225"/>
      <c r="H45" s="225"/>
      <c r="I45" s="225"/>
      <c r="J45" s="225"/>
      <c r="K45" s="225"/>
      <c r="L45" s="225"/>
      <c r="M45" s="225"/>
      <c r="N45" s="225"/>
      <c r="O45" s="225"/>
      <c r="P45" s="346"/>
    </row>
    <row r="46" spans="1:16" ht="12.75">
      <c r="A46" s="113"/>
      <c r="B46" s="29"/>
      <c r="C46" s="223"/>
      <c r="D46" s="223"/>
      <c r="E46" s="223"/>
      <c r="F46" s="223"/>
      <c r="G46" s="225"/>
      <c r="H46" s="225"/>
      <c r="I46" s="225"/>
      <c r="J46" s="225"/>
      <c r="K46" s="225"/>
      <c r="L46" s="225"/>
      <c r="M46" s="225"/>
      <c r="N46" s="225"/>
      <c r="O46" s="225"/>
      <c r="P46" s="346"/>
    </row>
    <row r="47" spans="1:16" ht="12.75">
      <c r="A47" s="113"/>
      <c r="B47" s="29"/>
      <c r="C47" s="223"/>
      <c r="D47" s="223"/>
      <c r="E47" s="223"/>
      <c r="F47" s="223"/>
      <c r="G47" s="225"/>
      <c r="H47" s="225"/>
      <c r="I47" s="225"/>
      <c r="J47" s="225"/>
      <c r="K47" s="225"/>
      <c r="L47" s="225"/>
      <c r="M47" s="225"/>
      <c r="N47" s="225"/>
      <c r="O47" s="225"/>
      <c r="P47" s="346"/>
    </row>
    <row r="48" spans="1:16" ht="12.75">
      <c r="A48" s="113"/>
      <c r="B48" s="29"/>
      <c r="C48" s="223"/>
      <c r="D48" s="223"/>
      <c r="E48" s="223"/>
      <c r="F48" s="223"/>
      <c r="G48" s="225"/>
      <c r="H48" s="225"/>
      <c r="I48" s="225"/>
      <c r="J48" s="225"/>
      <c r="K48" s="225"/>
      <c r="L48" s="225"/>
      <c r="M48" s="225"/>
      <c r="N48" s="225"/>
      <c r="O48" s="225"/>
      <c r="P48" s="346"/>
    </row>
    <row r="49" spans="1:16" ht="12.75">
      <c r="A49" s="113"/>
      <c r="B49" s="29"/>
      <c r="C49" s="223"/>
      <c r="D49" s="223"/>
      <c r="E49" s="223"/>
      <c r="F49" s="223"/>
      <c r="G49" s="225"/>
      <c r="H49" s="225"/>
      <c r="I49" s="225"/>
      <c r="J49" s="225"/>
      <c r="K49" s="225"/>
      <c r="L49" s="225"/>
      <c r="M49" s="225"/>
      <c r="N49" s="225"/>
      <c r="O49" s="225"/>
      <c r="P49" s="346"/>
    </row>
    <row r="50" spans="1:16" ht="12.75">
      <c r="A50" s="113"/>
      <c r="B50" s="29"/>
      <c r="C50" s="223"/>
      <c r="D50" s="223"/>
      <c r="E50" s="223"/>
      <c r="F50" s="223"/>
      <c r="G50" s="225"/>
      <c r="H50" s="225"/>
      <c r="I50" s="225"/>
      <c r="J50" s="225"/>
      <c r="K50" s="225"/>
      <c r="L50" s="225"/>
      <c r="M50" s="225"/>
      <c r="N50" s="225"/>
      <c r="O50" s="225"/>
      <c r="P50" s="346"/>
    </row>
    <row r="51" spans="1:16" ht="12.75">
      <c r="A51" s="113"/>
      <c r="B51" s="29"/>
      <c r="C51" s="223"/>
      <c r="D51" s="223"/>
      <c r="E51" s="223"/>
      <c r="F51" s="223"/>
      <c r="G51" s="225"/>
      <c r="H51" s="225"/>
      <c r="I51" s="225"/>
      <c r="J51" s="225"/>
      <c r="K51" s="225"/>
      <c r="L51" s="225"/>
      <c r="M51" s="225"/>
      <c r="N51" s="225"/>
      <c r="O51" s="225"/>
      <c r="P51" s="346"/>
    </row>
    <row r="52" spans="1:16" ht="12.75">
      <c r="A52" s="113"/>
      <c r="B52" s="29"/>
      <c r="C52" s="223"/>
      <c r="D52" s="223"/>
      <c r="E52" s="223"/>
      <c r="F52" s="223"/>
      <c r="G52" s="225"/>
      <c r="H52" s="225"/>
      <c r="I52" s="225"/>
      <c r="J52" s="225"/>
      <c r="K52" s="225"/>
      <c r="L52" s="225"/>
      <c r="M52" s="225"/>
      <c r="N52" s="225"/>
      <c r="O52" s="225"/>
      <c r="P52" s="346"/>
    </row>
    <row r="53" spans="1:16" ht="12.75">
      <c r="A53" s="113"/>
      <c r="B53" s="29"/>
      <c r="C53" s="223"/>
      <c r="D53" s="223"/>
      <c r="E53" s="223"/>
      <c r="F53" s="223"/>
      <c r="G53" s="225"/>
      <c r="H53" s="225"/>
      <c r="I53" s="225"/>
      <c r="J53" s="225"/>
      <c r="K53" s="225"/>
      <c r="L53" s="225"/>
      <c r="M53" s="225"/>
      <c r="N53" s="225"/>
      <c r="O53" s="225"/>
      <c r="P53" s="346"/>
    </row>
    <row r="54" spans="1:16" ht="12.75">
      <c r="A54" s="113"/>
      <c r="B54" s="29"/>
      <c r="C54" s="223"/>
      <c r="D54" s="223"/>
      <c r="E54" s="223"/>
      <c r="F54" s="223"/>
      <c r="G54" s="225"/>
      <c r="H54" s="225"/>
      <c r="I54" s="225"/>
      <c r="J54" s="225"/>
      <c r="K54" s="225"/>
      <c r="L54" s="225"/>
      <c r="M54" s="225"/>
      <c r="N54" s="225"/>
      <c r="O54" s="225"/>
      <c r="P54" s="346"/>
    </row>
    <row r="55" spans="1:16" ht="12.75">
      <c r="A55" s="113"/>
      <c r="B55" s="29"/>
      <c r="C55" s="223"/>
      <c r="D55" s="223"/>
      <c r="E55" s="223"/>
      <c r="F55" s="223"/>
      <c r="G55" s="225"/>
      <c r="H55" s="225"/>
      <c r="I55" s="225"/>
      <c r="J55" s="225"/>
      <c r="K55" s="225"/>
      <c r="L55" s="225"/>
      <c r="M55" s="225"/>
      <c r="N55" s="225"/>
      <c r="O55" s="225"/>
      <c r="P55" s="346"/>
    </row>
    <row r="56" spans="1:16" ht="12.75">
      <c r="A56" s="1"/>
      <c r="B56" s="29"/>
      <c r="C56" s="223"/>
      <c r="D56" s="223"/>
      <c r="E56" s="223"/>
      <c r="F56" s="223"/>
      <c r="G56" s="225"/>
      <c r="H56" s="225"/>
      <c r="I56" s="225"/>
      <c r="J56" s="225"/>
      <c r="K56" s="225"/>
      <c r="L56" s="225"/>
      <c r="M56" s="225"/>
      <c r="N56" s="225"/>
      <c r="O56" s="225"/>
      <c r="P56" s="346"/>
    </row>
    <row r="57" spans="1:16" ht="12.75">
      <c r="A57" s="113"/>
      <c r="B57" s="28" t="s">
        <v>483</v>
      </c>
      <c r="C57" s="222">
        <f>SUM(C14,C25,C30,C35)</f>
        <v>37853</v>
      </c>
      <c r="D57" s="222">
        <f>SUM(D15:D42)</f>
        <v>6760</v>
      </c>
      <c r="E57" s="222">
        <f>SUM(E15:E42)</f>
        <v>2202</v>
      </c>
      <c r="F57" s="222">
        <f>SUM(F15:F42)</f>
        <v>28102</v>
      </c>
      <c r="G57" s="222"/>
      <c r="H57" s="222"/>
      <c r="I57" s="222">
        <f>SUM(I14:I56)</f>
        <v>789</v>
      </c>
      <c r="J57" s="222"/>
      <c r="K57" s="222"/>
      <c r="L57" s="225"/>
      <c r="M57" s="225"/>
      <c r="N57" s="225"/>
      <c r="O57" s="225"/>
      <c r="P57" s="346"/>
    </row>
  </sheetData>
  <sheetProtection/>
  <mergeCells count="11">
    <mergeCell ref="A12:B13"/>
    <mergeCell ref="C12:C13"/>
    <mergeCell ref="D12:H12"/>
    <mergeCell ref="I12:K12"/>
    <mergeCell ref="L12:M12"/>
    <mergeCell ref="N12:N13"/>
    <mergeCell ref="A3:O3"/>
    <mergeCell ref="A4:O4"/>
    <mergeCell ref="A5:O5"/>
    <mergeCell ref="A6:O6"/>
    <mergeCell ref="O12:O13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spans="10:13" ht="12.75">
      <c r="J1" s="87"/>
      <c r="M1" s="87" t="s">
        <v>25</v>
      </c>
    </row>
    <row r="2" ht="12.75">
      <c r="G2" s="46"/>
    </row>
    <row r="3" spans="1:13" ht="12.75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3" ht="12.75">
      <c r="A4" s="411" t="s">
        <v>603</v>
      </c>
      <c r="B4" s="411"/>
      <c r="C4" s="411"/>
      <c r="D4" s="411"/>
      <c r="E4" s="411"/>
      <c r="F4" s="411"/>
      <c r="G4" s="411"/>
      <c r="H4" s="479"/>
      <c r="I4" s="479"/>
      <c r="J4" s="479"/>
      <c r="K4" s="479"/>
      <c r="L4" s="479"/>
      <c r="M4" s="412"/>
    </row>
    <row r="5" spans="1:13" ht="12.75">
      <c r="A5" s="411" t="s">
        <v>430</v>
      </c>
      <c r="B5" s="411"/>
      <c r="C5" s="411"/>
      <c r="D5" s="411"/>
      <c r="E5" s="411"/>
      <c r="F5" s="411"/>
      <c r="G5" s="411"/>
      <c r="H5" s="479"/>
      <c r="I5" s="479"/>
      <c r="J5" s="479"/>
      <c r="K5" s="479"/>
      <c r="L5" s="479"/>
      <c r="M5" s="412"/>
    </row>
    <row r="6" spans="1:13" ht="12.75">
      <c r="A6" s="411" t="s">
        <v>621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12"/>
    </row>
    <row r="7" spans="1:13" ht="12.75">
      <c r="A7" s="411" t="s">
        <v>35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2"/>
    </row>
    <row r="9" spans="12:13" ht="12.75">
      <c r="L9" s="87"/>
      <c r="M9" s="87" t="s">
        <v>596</v>
      </c>
    </row>
    <row r="10" spans="1:13" ht="12.75">
      <c r="A10" s="458" t="s">
        <v>40</v>
      </c>
      <c r="B10" s="459"/>
      <c r="C10" s="459"/>
      <c r="D10" s="459"/>
      <c r="E10" s="459"/>
      <c r="F10" s="459"/>
      <c r="G10" s="459"/>
      <c r="H10" s="459"/>
      <c r="I10" s="459"/>
      <c r="J10" s="456" t="s">
        <v>37</v>
      </c>
      <c r="K10" s="456" t="s">
        <v>38</v>
      </c>
      <c r="L10" s="456" t="s">
        <v>39</v>
      </c>
      <c r="M10" s="455" t="s">
        <v>174</v>
      </c>
    </row>
    <row r="11" spans="1:13" ht="25.5" customHeight="1">
      <c r="A11" s="300" t="s">
        <v>41</v>
      </c>
      <c r="B11" s="460" t="s">
        <v>42</v>
      </c>
      <c r="C11" s="461"/>
      <c r="D11" s="461"/>
      <c r="E11" s="461"/>
      <c r="F11" s="461"/>
      <c r="G11" s="461"/>
      <c r="H11" s="461"/>
      <c r="I11" s="461"/>
      <c r="J11" s="457"/>
      <c r="K11" s="457"/>
      <c r="L11" s="457"/>
      <c r="M11" s="455"/>
    </row>
    <row r="12" spans="1:13" ht="12.75">
      <c r="A12" s="384" t="s">
        <v>657</v>
      </c>
      <c r="B12" s="432" t="s">
        <v>434</v>
      </c>
      <c r="C12" s="421"/>
      <c r="D12" s="421"/>
      <c r="E12" s="421"/>
      <c r="F12" s="421"/>
      <c r="G12" s="421"/>
      <c r="H12" s="421"/>
      <c r="I12" s="421"/>
      <c r="J12" s="90"/>
      <c r="K12" s="90">
        <v>120</v>
      </c>
      <c r="L12" s="90"/>
      <c r="M12" s="90">
        <f>SUM(J12:L12)</f>
        <v>120</v>
      </c>
    </row>
    <row r="13" spans="1:13" ht="12.75">
      <c r="A13" s="384" t="s">
        <v>659</v>
      </c>
      <c r="B13" s="379" t="s">
        <v>435</v>
      </c>
      <c r="C13" s="380"/>
      <c r="D13" s="380"/>
      <c r="E13" s="380"/>
      <c r="F13" s="380"/>
      <c r="G13" s="380"/>
      <c r="H13" s="380"/>
      <c r="I13" s="332"/>
      <c r="J13" s="90"/>
      <c r="K13" s="90"/>
      <c r="L13" s="90"/>
      <c r="M13" s="90">
        <f>SUM(J13:L13)</f>
        <v>0</v>
      </c>
    </row>
    <row r="14" spans="1:13" ht="12.75">
      <c r="A14" s="386" t="s">
        <v>660</v>
      </c>
      <c r="B14" s="432" t="s">
        <v>661</v>
      </c>
      <c r="C14" s="421"/>
      <c r="D14" s="421"/>
      <c r="E14" s="421"/>
      <c r="F14" s="421"/>
      <c r="G14" s="421"/>
      <c r="H14" s="421"/>
      <c r="I14" s="421"/>
      <c r="J14" s="90"/>
      <c r="K14" s="90">
        <v>5800</v>
      </c>
      <c r="L14" s="90"/>
      <c r="M14" s="90">
        <f>SUM(J14:L14)</f>
        <v>5800</v>
      </c>
    </row>
    <row r="15" spans="1:13" ht="12.75">
      <c r="A15" s="383" t="s">
        <v>649</v>
      </c>
      <c r="B15" s="421" t="s">
        <v>652</v>
      </c>
      <c r="C15" s="421"/>
      <c r="D15" s="421"/>
      <c r="E15" s="421"/>
      <c r="F15" s="421"/>
      <c r="G15" s="421"/>
      <c r="H15" s="421"/>
      <c r="I15" s="421"/>
      <c r="J15" s="90">
        <v>2658</v>
      </c>
      <c r="K15" s="90">
        <v>29275</v>
      </c>
      <c r="L15" s="90"/>
      <c r="M15" s="90">
        <f>SUM(J15:L15)</f>
        <v>31933</v>
      </c>
    </row>
    <row r="16" spans="1:13" ht="12.75">
      <c r="A16" s="465" t="s">
        <v>43</v>
      </c>
      <c r="B16" s="466"/>
      <c r="C16" s="466"/>
      <c r="D16" s="466"/>
      <c r="E16" s="466"/>
      <c r="F16" s="466"/>
      <c r="G16" s="466"/>
      <c r="H16" s="466"/>
      <c r="I16" s="467"/>
      <c r="J16" s="176">
        <f>SUM(J12:J15)</f>
        <v>2658</v>
      </c>
      <c r="K16" s="176">
        <f>SUM(K12:K15)</f>
        <v>35195</v>
      </c>
      <c r="L16" s="176">
        <f>SUM(L12:L15)</f>
        <v>0</v>
      </c>
      <c r="M16" s="176">
        <f>SUM(J16:L16)</f>
        <v>37853</v>
      </c>
    </row>
    <row r="19" spans="1:13" ht="12.75">
      <c r="A19" s="7"/>
      <c r="B19" s="484"/>
      <c r="C19" s="484"/>
      <c r="D19" s="484"/>
      <c r="E19" s="484"/>
      <c r="F19" s="484"/>
      <c r="G19" s="484"/>
      <c r="H19" s="484"/>
      <c r="I19" s="484"/>
      <c r="J19" s="119"/>
      <c r="K19" s="119"/>
      <c r="L19" s="119"/>
      <c r="M19" s="119"/>
    </row>
  </sheetData>
  <sheetProtection/>
  <mergeCells count="16">
    <mergeCell ref="K10:K11"/>
    <mergeCell ref="L10:L11"/>
    <mergeCell ref="A16:I16"/>
    <mergeCell ref="B15:I15"/>
    <mergeCell ref="B14:I14"/>
    <mergeCell ref="J10:J11"/>
    <mergeCell ref="B19:I19"/>
    <mergeCell ref="A3:M3"/>
    <mergeCell ref="A7:M7"/>
    <mergeCell ref="A6:M6"/>
    <mergeCell ref="A5:M5"/>
    <mergeCell ref="A4:M4"/>
    <mergeCell ref="B12:I12"/>
    <mergeCell ref="M10:M11"/>
    <mergeCell ref="B11:I11"/>
    <mergeCell ref="A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spans="10:13" ht="12.75">
      <c r="J1" s="87"/>
      <c r="M1" s="87" t="s">
        <v>26</v>
      </c>
    </row>
    <row r="2" ht="12.75">
      <c r="G2" s="46"/>
    </row>
    <row r="3" spans="1:13" ht="12.75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3" ht="12.75">
      <c r="A4" s="411" t="s">
        <v>603</v>
      </c>
      <c r="B4" s="411"/>
      <c r="C4" s="411"/>
      <c r="D4" s="411"/>
      <c r="E4" s="411"/>
      <c r="F4" s="411"/>
      <c r="G4" s="411"/>
      <c r="H4" s="479"/>
      <c r="I4" s="479"/>
      <c r="J4" s="479"/>
      <c r="K4" s="479"/>
      <c r="L4" s="479"/>
      <c r="M4" s="412"/>
    </row>
    <row r="5" spans="1:13" ht="12.75">
      <c r="A5" s="411" t="s">
        <v>430</v>
      </c>
      <c r="B5" s="411"/>
      <c r="C5" s="411"/>
      <c r="D5" s="411"/>
      <c r="E5" s="411"/>
      <c r="F5" s="411"/>
      <c r="G5" s="411"/>
      <c r="H5" s="479"/>
      <c r="I5" s="479"/>
      <c r="J5" s="479"/>
      <c r="K5" s="479"/>
      <c r="L5" s="479"/>
      <c r="M5" s="412"/>
    </row>
    <row r="6" spans="1:13" ht="12.75">
      <c r="A6" s="411" t="s">
        <v>624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12"/>
    </row>
    <row r="7" spans="1:13" ht="12.75">
      <c r="A7" s="411" t="s">
        <v>35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2"/>
    </row>
    <row r="9" spans="12:13" ht="12.75">
      <c r="L9" s="87"/>
      <c r="M9" s="87" t="s">
        <v>596</v>
      </c>
    </row>
    <row r="10" spans="1:13" ht="12.75">
      <c r="A10" s="458" t="s">
        <v>40</v>
      </c>
      <c r="B10" s="459"/>
      <c r="C10" s="459"/>
      <c r="D10" s="459"/>
      <c r="E10" s="459"/>
      <c r="F10" s="459"/>
      <c r="G10" s="459"/>
      <c r="H10" s="459"/>
      <c r="I10" s="459"/>
      <c r="J10" s="456" t="s">
        <v>37</v>
      </c>
      <c r="K10" s="456" t="s">
        <v>38</v>
      </c>
      <c r="L10" s="456" t="s">
        <v>39</v>
      </c>
      <c r="M10" s="455" t="s">
        <v>174</v>
      </c>
    </row>
    <row r="11" spans="1:13" ht="25.5" customHeight="1">
      <c r="A11" s="300" t="s">
        <v>41</v>
      </c>
      <c r="B11" s="460" t="s">
        <v>42</v>
      </c>
      <c r="C11" s="461"/>
      <c r="D11" s="461"/>
      <c r="E11" s="461"/>
      <c r="F11" s="461"/>
      <c r="G11" s="461"/>
      <c r="H11" s="461"/>
      <c r="I11" s="461"/>
      <c r="J11" s="457"/>
      <c r="K11" s="457"/>
      <c r="L11" s="457"/>
      <c r="M11" s="455"/>
    </row>
    <row r="12" spans="1:13" ht="12.75">
      <c r="A12" s="384" t="s">
        <v>657</v>
      </c>
      <c r="B12" s="432" t="s">
        <v>434</v>
      </c>
      <c r="C12" s="421"/>
      <c r="D12" s="421"/>
      <c r="E12" s="421"/>
      <c r="F12" s="421"/>
      <c r="G12" s="421"/>
      <c r="H12" s="421"/>
      <c r="I12" s="421"/>
      <c r="J12" s="90"/>
      <c r="K12" s="90">
        <v>3752</v>
      </c>
      <c r="L12" s="90"/>
      <c r="M12" s="90">
        <f>SUM(J12:L12)</f>
        <v>3752</v>
      </c>
    </row>
    <row r="13" spans="1:13" ht="12.75">
      <c r="A13" s="384" t="s">
        <v>659</v>
      </c>
      <c r="B13" s="432" t="s">
        <v>435</v>
      </c>
      <c r="C13" s="421"/>
      <c r="D13" s="421"/>
      <c r="E13" s="421"/>
      <c r="F13" s="421"/>
      <c r="G13" s="421"/>
      <c r="H13" s="421"/>
      <c r="I13" s="421"/>
      <c r="J13" s="90">
        <v>2658</v>
      </c>
      <c r="K13" s="90"/>
      <c r="L13" s="90"/>
      <c r="M13" s="90">
        <f>SUM(J13:L13)</f>
        <v>2658</v>
      </c>
    </row>
    <row r="14" spans="1:13" ht="12.75">
      <c r="A14" s="386" t="s">
        <v>660</v>
      </c>
      <c r="B14" s="432" t="s">
        <v>661</v>
      </c>
      <c r="C14" s="421"/>
      <c r="D14" s="421"/>
      <c r="E14" s="421"/>
      <c r="F14" s="421"/>
      <c r="G14" s="421"/>
      <c r="H14" s="421"/>
      <c r="I14" s="421"/>
      <c r="J14" s="90"/>
      <c r="K14" s="90">
        <v>31443</v>
      </c>
      <c r="L14" s="90"/>
      <c r="M14" s="90">
        <f>SUM(J14:L14)</f>
        <v>31443</v>
      </c>
    </row>
    <row r="15" spans="1:13" ht="12.75">
      <c r="A15" s="383" t="s">
        <v>649</v>
      </c>
      <c r="B15" s="421" t="s">
        <v>652</v>
      </c>
      <c r="C15" s="421"/>
      <c r="D15" s="421"/>
      <c r="E15" s="421"/>
      <c r="F15" s="421"/>
      <c r="G15" s="421"/>
      <c r="H15" s="421"/>
      <c r="I15" s="421"/>
      <c r="J15" s="90"/>
      <c r="K15" s="90"/>
      <c r="L15" s="90"/>
      <c r="M15" s="90">
        <f>SUM(J15:L15)</f>
        <v>0</v>
      </c>
    </row>
    <row r="16" spans="1:13" ht="12.75">
      <c r="A16" s="465" t="s">
        <v>43</v>
      </c>
      <c r="B16" s="466"/>
      <c r="C16" s="466"/>
      <c r="D16" s="466"/>
      <c r="E16" s="466"/>
      <c r="F16" s="466"/>
      <c r="G16" s="466"/>
      <c r="H16" s="466"/>
      <c r="I16" s="467"/>
      <c r="J16" s="176">
        <f>SUM(J12:J15)</f>
        <v>2658</v>
      </c>
      <c r="K16" s="176">
        <f>SUM(K12:K15)</f>
        <v>35195</v>
      </c>
      <c r="L16" s="176">
        <f>SUM(L12:L15)</f>
        <v>0</v>
      </c>
      <c r="M16" s="176">
        <f>SUM(J16:L16)</f>
        <v>37853</v>
      </c>
    </row>
  </sheetData>
  <sheetProtection/>
  <mergeCells count="16">
    <mergeCell ref="A3:M3"/>
    <mergeCell ref="A4:M4"/>
    <mergeCell ref="A5:M5"/>
    <mergeCell ref="A6:M6"/>
    <mergeCell ref="A16:I16"/>
    <mergeCell ref="B12:I12"/>
    <mergeCell ref="B13:I13"/>
    <mergeCell ref="B14:I14"/>
    <mergeCell ref="B15:I15"/>
    <mergeCell ref="A7:M7"/>
    <mergeCell ref="A10:I10"/>
    <mergeCell ref="J10:J11"/>
    <mergeCell ref="K10:K11"/>
    <mergeCell ref="L10:L11"/>
    <mergeCell ref="M10:M11"/>
    <mergeCell ref="B11:I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25.00390625" style="0" customWidth="1"/>
    <col min="2" max="4" width="10.57421875" style="0" customWidth="1"/>
  </cols>
  <sheetData>
    <row r="1" spans="2:7" ht="12.75">
      <c r="B1" s="417" t="s">
        <v>751</v>
      </c>
      <c r="C1" s="417"/>
      <c r="D1" s="417"/>
      <c r="E1" s="417"/>
      <c r="F1" s="417"/>
      <c r="G1" s="417"/>
    </row>
    <row r="2" ht="12.75">
      <c r="G2" s="87"/>
    </row>
    <row r="4" spans="1:7" ht="12.75">
      <c r="A4" s="411" t="s">
        <v>294</v>
      </c>
      <c r="B4" s="411"/>
      <c r="C4" s="412"/>
      <c r="D4" s="412"/>
      <c r="E4" s="412"/>
      <c r="F4" s="412"/>
      <c r="G4" s="412"/>
    </row>
    <row r="5" spans="1:7" ht="12.75">
      <c r="A5" s="411" t="s">
        <v>293</v>
      </c>
      <c r="B5" s="411"/>
      <c r="C5" s="412"/>
      <c r="D5" s="412"/>
      <c r="E5" s="412"/>
      <c r="F5" s="412"/>
      <c r="G5" s="412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/>
      <c r="C7" s="17"/>
      <c r="D7" s="17"/>
      <c r="E7" s="17"/>
      <c r="F7" s="17"/>
      <c r="G7" s="17"/>
    </row>
    <row r="8" spans="1:8" ht="25.5">
      <c r="A8" s="187" t="s">
        <v>497</v>
      </c>
      <c r="B8" s="179" t="s">
        <v>576</v>
      </c>
      <c r="C8" s="179" t="s">
        <v>577</v>
      </c>
      <c r="D8" s="180" t="s">
        <v>575</v>
      </c>
      <c r="E8" s="179" t="s">
        <v>578</v>
      </c>
      <c r="F8" s="188"/>
      <c r="G8" s="189"/>
      <c r="H8" s="189"/>
    </row>
    <row r="9" spans="1:5" ht="12.75">
      <c r="A9" s="1" t="s">
        <v>221</v>
      </c>
      <c r="B9" s="90">
        <v>65044</v>
      </c>
      <c r="C9" s="90">
        <v>65044</v>
      </c>
      <c r="D9" s="90"/>
      <c r="E9" s="21"/>
    </row>
    <row r="10" spans="1:5" ht="12.75">
      <c r="A10" s="1"/>
      <c r="B10" s="90"/>
      <c r="C10" s="90"/>
      <c r="D10" s="90"/>
      <c r="E10" s="21"/>
    </row>
    <row r="11" spans="1:5" ht="12.75">
      <c r="A11" s="1" t="s">
        <v>222</v>
      </c>
      <c r="B11" s="90">
        <v>33745</v>
      </c>
      <c r="C11" s="90">
        <v>33745</v>
      </c>
      <c r="D11" s="90"/>
      <c r="E11" s="21"/>
    </row>
    <row r="12" spans="1:5" ht="12.75">
      <c r="A12" s="1"/>
      <c r="B12" s="90"/>
      <c r="C12" s="90"/>
      <c r="D12" s="90"/>
      <c r="E12" s="21"/>
    </row>
    <row r="13" spans="1:5" ht="12.75">
      <c r="A13" s="190" t="s">
        <v>594</v>
      </c>
      <c r="B13" s="176">
        <f>SUM(B9:B11)</f>
        <v>98789</v>
      </c>
      <c r="C13" s="176">
        <v>98789</v>
      </c>
      <c r="D13" s="176"/>
      <c r="E13" s="20"/>
    </row>
  </sheetData>
  <sheetProtection/>
  <mergeCells count="3">
    <mergeCell ref="A4:G4"/>
    <mergeCell ref="A5:G5"/>
    <mergeCell ref="B1:G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A3" sqref="A3:M3"/>
    </sheetView>
  </sheetViews>
  <sheetFormatPr defaultColWidth="9.140625" defaultRowHeight="12.75"/>
  <cols>
    <col min="8" max="8" width="15.57421875" style="0" customWidth="1"/>
    <col min="9" max="12" width="10.57421875" style="0" customWidth="1"/>
  </cols>
  <sheetData>
    <row r="1" ht="12.75">
      <c r="L1" s="87" t="s">
        <v>626</v>
      </c>
    </row>
    <row r="3" spans="1:13" ht="12.75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2" ht="12.75">
      <c r="A4" s="411" t="s">
        <v>538</v>
      </c>
      <c r="B4" s="411"/>
      <c r="C4" s="411"/>
      <c r="D4" s="411"/>
      <c r="E4" s="411"/>
      <c r="F4" s="411"/>
      <c r="G4" s="411"/>
      <c r="H4" s="411"/>
      <c r="I4" s="411"/>
      <c r="J4" s="412"/>
      <c r="K4" s="412"/>
      <c r="L4" s="412"/>
    </row>
    <row r="5" spans="1:12" ht="12.75">
      <c r="A5" s="411" t="s">
        <v>438</v>
      </c>
      <c r="B5" s="411"/>
      <c r="C5" s="411"/>
      <c r="D5" s="411"/>
      <c r="E5" s="411"/>
      <c r="F5" s="411"/>
      <c r="G5" s="411"/>
      <c r="H5" s="411"/>
      <c r="I5" s="411"/>
      <c r="J5" s="412"/>
      <c r="K5" s="412"/>
      <c r="L5" s="412"/>
    </row>
    <row r="7" spans="2:11" ht="12.75">
      <c r="B7" s="10"/>
      <c r="C7" s="10"/>
      <c r="D7" s="10"/>
      <c r="E7" s="10"/>
      <c r="F7" s="10"/>
      <c r="G7" s="10"/>
      <c r="H7" s="10"/>
      <c r="I7" s="10"/>
      <c r="J7" s="110"/>
      <c r="K7" s="46" t="s">
        <v>596</v>
      </c>
    </row>
    <row r="8" spans="1:12" ht="25.5">
      <c r="A8" s="448" t="s">
        <v>497</v>
      </c>
      <c r="B8" s="449"/>
      <c r="C8" s="449"/>
      <c r="D8" s="449"/>
      <c r="E8" s="449"/>
      <c r="F8" s="449"/>
      <c r="G8" s="449"/>
      <c r="H8" s="450"/>
      <c r="I8" s="179" t="s">
        <v>576</v>
      </c>
      <c r="J8" s="179" t="s">
        <v>577</v>
      </c>
      <c r="K8" s="180" t="s">
        <v>575</v>
      </c>
      <c r="L8" s="179" t="s">
        <v>578</v>
      </c>
    </row>
    <row r="9" spans="1:12" ht="12.75">
      <c r="A9" s="419" t="s">
        <v>402</v>
      </c>
      <c r="B9" s="419"/>
      <c r="C9" s="419"/>
      <c r="D9" s="419"/>
      <c r="E9" s="419"/>
      <c r="F9" s="419"/>
      <c r="G9" s="419"/>
      <c r="H9" s="419"/>
      <c r="I9" s="176">
        <f>I10+I24+I32+I40</f>
        <v>449155</v>
      </c>
      <c r="J9" s="176">
        <f>J10+J24+J32+J40</f>
        <v>469513</v>
      </c>
      <c r="K9" s="90"/>
      <c r="L9" s="90"/>
    </row>
    <row r="10" spans="1:12" ht="12.75">
      <c r="A10" s="309"/>
      <c r="B10" s="437" t="s">
        <v>642</v>
      </c>
      <c r="C10" s="437"/>
      <c r="D10" s="437"/>
      <c r="E10" s="437"/>
      <c r="F10" s="437"/>
      <c r="G10" s="437"/>
      <c r="H10" s="437"/>
      <c r="I10" s="313">
        <f>I11+I20+I21+I22+I23</f>
        <v>227011</v>
      </c>
      <c r="J10" s="313">
        <f>J11+J20+J21+J22+J23</f>
        <v>243669</v>
      </c>
      <c r="K10" s="90"/>
      <c r="L10" s="90"/>
    </row>
    <row r="11" spans="1:12" ht="12.75">
      <c r="A11" s="137"/>
      <c r="B11" s="322"/>
      <c r="C11" s="432" t="s">
        <v>281</v>
      </c>
      <c r="D11" s="432"/>
      <c r="E11" s="432"/>
      <c r="F11" s="432"/>
      <c r="G11" s="432"/>
      <c r="H11" s="432"/>
      <c r="I11" s="177">
        <f>SUM(I12:I19)</f>
        <v>14637</v>
      </c>
      <c r="J11" s="177">
        <f>SUM(J12:J19)</f>
        <v>14637</v>
      </c>
      <c r="K11" s="90"/>
      <c r="L11" s="90"/>
    </row>
    <row r="12" spans="1:12" ht="12.75">
      <c r="A12" s="137"/>
      <c r="B12" s="42"/>
      <c r="C12" s="421" t="s">
        <v>403</v>
      </c>
      <c r="D12" s="421"/>
      <c r="E12" s="421"/>
      <c r="F12" s="421"/>
      <c r="G12" s="421"/>
      <c r="H12" s="421"/>
      <c r="I12" s="90"/>
      <c r="J12" s="90"/>
      <c r="K12" s="90"/>
      <c r="L12" s="90"/>
    </row>
    <row r="13" spans="1:12" ht="12.75">
      <c r="A13" s="137"/>
      <c r="B13" s="42"/>
      <c r="C13" s="438" t="s">
        <v>404</v>
      </c>
      <c r="D13" s="421"/>
      <c r="E13" s="421"/>
      <c r="F13" s="421"/>
      <c r="G13" s="421"/>
      <c r="H13" s="421"/>
      <c r="I13" s="90">
        <v>3615</v>
      </c>
      <c r="J13" s="90">
        <v>3615</v>
      </c>
      <c r="K13" s="90"/>
      <c r="L13" s="90"/>
    </row>
    <row r="14" spans="1:12" ht="12.75">
      <c r="A14" s="137"/>
      <c r="B14" s="42"/>
      <c r="C14" s="421" t="s">
        <v>405</v>
      </c>
      <c r="D14" s="421"/>
      <c r="E14" s="421"/>
      <c r="F14" s="421"/>
      <c r="G14" s="421"/>
      <c r="H14" s="421"/>
      <c r="I14" s="90">
        <v>857</v>
      </c>
      <c r="J14" s="90">
        <v>857</v>
      </c>
      <c r="K14" s="90"/>
      <c r="L14" s="90"/>
    </row>
    <row r="15" spans="1:12" ht="12.75">
      <c r="A15" s="137"/>
      <c r="B15" s="42"/>
      <c r="C15" s="421" t="s">
        <v>406</v>
      </c>
      <c r="D15" s="421"/>
      <c r="E15" s="421"/>
      <c r="F15" s="421"/>
      <c r="G15" s="421"/>
      <c r="H15" s="421"/>
      <c r="I15" s="90"/>
      <c r="J15" s="90"/>
      <c r="K15" s="90"/>
      <c r="L15" s="90"/>
    </row>
    <row r="16" spans="1:12" ht="12.75">
      <c r="A16" s="137"/>
      <c r="B16" s="42"/>
      <c r="C16" s="440" t="s">
        <v>15</v>
      </c>
      <c r="D16" s="428"/>
      <c r="E16" s="428"/>
      <c r="F16" s="428"/>
      <c r="G16" s="428"/>
      <c r="H16" s="428"/>
      <c r="I16" s="90">
        <v>1511</v>
      </c>
      <c r="J16" s="90">
        <v>1511</v>
      </c>
      <c r="K16" s="90"/>
      <c r="L16" s="90"/>
    </row>
    <row r="17" spans="1:12" ht="12.75">
      <c r="A17" s="137"/>
      <c r="B17" s="42"/>
      <c r="C17" s="432" t="s">
        <v>30</v>
      </c>
      <c r="D17" s="421"/>
      <c r="E17" s="421"/>
      <c r="F17" s="421"/>
      <c r="G17" s="421"/>
      <c r="H17" s="421"/>
      <c r="I17" s="90"/>
      <c r="J17" s="90"/>
      <c r="K17" s="90"/>
      <c r="L17" s="90"/>
    </row>
    <row r="18" spans="1:12" ht="12.75">
      <c r="A18" s="137"/>
      <c r="B18" s="42"/>
      <c r="C18" s="441" t="s">
        <v>31</v>
      </c>
      <c r="D18" s="442"/>
      <c r="E18" s="442"/>
      <c r="F18" s="442"/>
      <c r="G18" s="442"/>
      <c r="H18" s="443"/>
      <c r="I18" s="181">
        <v>580</v>
      </c>
      <c r="J18" s="181">
        <v>580</v>
      </c>
      <c r="K18" s="181"/>
      <c r="L18" s="181"/>
    </row>
    <row r="19" spans="1:12" ht="25.5" customHeight="1">
      <c r="A19" s="137"/>
      <c r="B19" s="42"/>
      <c r="C19" s="444" t="s">
        <v>627</v>
      </c>
      <c r="D19" s="421"/>
      <c r="E19" s="421"/>
      <c r="F19" s="421"/>
      <c r="G19" s="421"/>
      <c r="H19" s="421"/>
      <c r="I19" s="181">
        <v>8074</v>
      </c>
      <c r="J19" s="181">
        <v>8074</v>
      </c>
      <c r="K19" s="181"/>
      <c r="L19" s="181"/>
    </row>
    <row r="20" spans="1:12" ht="12.75">
      <c r="A20" s="137"/>
      <c r="B20" s="42"/>
      <c r="C20" s="425" t="s">
        <v>0</v>
      </c>
      <c r="D20" s="426"/>
      <c r="E20" s="426"/>
      <c r="F20" s="426"/>
      <c r="G20" s="426"/>
      <c r="H20" s="427"/>
      <c r="I20" s="181"/>
      <c r="J20" s="181"/>
      <c r="K20" s="181"/>
      <c r="L20" s="181"/>
    </row>
    <row r="21" spans="1:12" ht="12.75">
      <c r="A21" s="137"/>
      <c r="B21" s="42"/>
      <c r="C21" s="425" t="s">
        <v>644</v>
      </c>
      <c r="D21" s="426"/>
      <c r="E21" s="426"/>
      <c r="F21" s="426"/>
      <c r="G21" s="426"/>
      <c r="H21" s="427"/>
      <c r="I21" s="181"/>
      <c r="J21" s="181"/>
      <c r="K21" s="181"/>
      <c r="L21" s="181"/>
    </row>
    <row r="22" spans="1:12" ht="12.75">
      <c r="A22" s="137"/>
      <c r="B22" s="42"/>
      <c r="C22" s="425" t="s">
        <v>645</v>
      </c>
      <c r="D22" s="426"/>
      <c r="E22" s="426"/>
      <c r="F22" s="426"/>
      <c r="G22" s="426"/>
      <c r="H22" s="427"/>
      <c r="I22" s="181"/>
      <c r="J22" s="181"/>
      <c r="K22" s="181"/>
      <c r="L22" s="181"/>
    </row>
    <row r="23" spans="1:12" ht="12.75">
      <c r="A23" s="137"/>
      <c r="B23" s="16"/>
      <c r="C23" s="425" t="s">
        <v>1</v>
      </c>
      <c r="D23" s="426"/>
      <c r="E23" s="426"/>
      <c r="F23" s="426"/>
      <c r="G23" s="426"/>
      <c r="H23" s="427"/>
      <c r="I23" s="90">
        <v>212374</v>
      </c>
      <c r="J23" s="181">
        <v>229032</v>
      </c>
      <c r="K23" s="181"/>
      <c r="L23" s="181"/>
    </row>
    <row r="24" spans="1:12" ht="12.75">
      <c r="A24" s="309"/>
      <c r="B24" s="437" t="s">
        <v>639</v>
      </c>
      <c r="C24" s="437"/>
      <c r="D24" s="437"/>
      <c r="E24" s="437"/>
      <c r="F24" s="437"/>
      <c r="G24" s="437"/>
      <c r="H24" s="437"/>
      <c r="I24" s="313">
        <f>SUM(I25:I31)</f>
        <v>206067</v>
      </c>
      <c r="J24" s="313">
        <f>SUM(J25:J31)</f>
        <v>206067</v>
      </c>
      <c r="K24" s="90"/>
      <c r="L24" s="90"/>
    </row>
    <row r="25" spans="1:12" ht="12.75">
      <c r="A25" s="137"/>
      <c r="B25" s="11"/>
      <c r="C25" s="421" t="s">
        <v>57</v>
      </c>
      <c r="D25" s="421"/>
      <c r="E25" s="421"/>
      <c r="F25" s="421"/>
      <c r="G25" s="421"/>
      <c r="H25" s="421"/>
      <c r="I25" s="90">
        <v>203947</v>
      </c>
      <c r="J25" s="90">
        <v>203947</v>
      </c>
      <c r="K25" s="90"/>
      <c r="L25" s="90"/>
    </row>
    <row r="26" spans="1:12" ht="12.75">
      <c r="A26" s="137"/>
      <c r="B26" s="42"/>
      <c r="C26" s="454" t="s">
        <v>425</v>
      </c>
      <c r="D26" s="454"/>
      <c r="E26" s="454"/>
      <c r="F26" s="454"/>
      <c r="G26" s="454"/>
      <c r="H26" s="454"/>
      <c r="I26" s="90"/>
      <c r="J26" s="90"/>
      <c r="K26" s="90"/>
      <c r="L26" s="90"/>
    </row>
    <row r="27" spans="1:12" ht="12.75">
      <c r="A27" s="137"/>
      <c r="B27" s="42"/>
      <c r="C27" s="421" t="s">
        <v>407</v>
      </c>
      <c r="D27" s="421"/>
      <c r="E27" s="421"/>
      <c r="F27" s="421"/>
      <c r="G27" s="421"/>
      <c r="H27" s="421"/>
      <c r="I27" s="90"/>
      <c r="J27" s="90"/>
      <c r="K27" s="90"/>
      <c r="L27" s="90"/>
    </row>
    <row r="28" spans="1:12" ht="12.75">
      <c r="A28" s="137"/>
      <c r="B28" s="42"/>
      <c r="C28" s="432" t="s">
        <v>619</v>
      </c>
      <c r="D28" s="421"/>
      <c r="E28" s="421"/>
      <c r="F28" s="421"/>
      <c r="G28" s="421"/>
      <c r="H28" s="421"/>
      <c r="I28" s="90"/>
      <c r="J28" s="90"/>
      <c r="K28" s="90"/>
      <c r="L28" s="90"/>
    </row>
    <row r="29" spans="1:12" ht="12.75">
      <c r="A29" s="137"/>
      <c r="B29" s="42"/>
      <c r="C29" s="421" t="s">
        <v>306</v>
      </c>
      <c r="D29" s="421"/>
      <c r="E29" s="421"/>
      <c r="F29" s="421"/>
      <c r="G29" s="421"/>
      <c r="H29" s="421"/>
      <c r="I29" s="90">
        <v>1670</v>
      </c>
      <c r="J29" s="90">
        <v>1670</v>
      </c>
      <c r="K29" s="90"/>
      <c r="L29" s="90"/>
    </row>
    <row r="30" spans="1:12" ht="12.75">
      <c r="A30" s="137"/>
      <c r="B30" s="42"/>
      <c r="C30" s="421" t="s">
        <v>408</v>
      </c>
      <c r="D30" s="421"/>
      <c r="E30" s="421"/>
      <c r="F30" s="421"/>
      <c r="G30" s="421"/>
      <c r="H30" s="421"/>
      <c r="I30" s="90">
        <v>450</v>
      </c>
      <c r="J30" s="90">
        <v>450</v>
      </c>
      <c r="K30" s="90"/>
      <c r="L30" s="90"/>
    </row>
    <row r="31" spans="1:12" ht="12.75">
      <c r="A31" s="137"/>
      <c r="B31" s="16"/>
      <c r="C31" s="421" t="s">
        <v>409</v>
      </c>
      <c r="D31" s="421"/>
      <c r="E31" s="421"/>
      <c r="F31" s="421"/>
      <c r="G31" s="421"/>
      <c r="H31" s="421"/>
      <c r="I31" s="90"/>
      <c r="J31" s="90"/>
      <c r="K31" s="90"/>
      <c r="L31" s="90"/>
    </row>
    <row r="32" spans="1:12" ht="12.75">
      <c r="A32" s="309"/>
      <c r="B32" s="437" t="s">
        <v>640</v>
      </c>
      <c r="C32" s="437"/>
      <c r="D32" s="437"/>
      <c r="E32" s="437"/>
      <c r="F32" s="437"/>
      <c r="G32" s="437"/>
      <c r="H32" s="437"/>
      <c r="I32" s="313">
        <f>SUM(I33:I39)</f>
        <v>13231</v>
      </c>
      <c r="J32" s="313">
        <f>SUM(J33:J39)</f>
        <v>18931</v>
      </c>
      <c r="K32" s="313"/>
      <c r="L32" s="313"/>
    </row>
    <row r="33" spans="1:12" ht="12.75">
      <c r="A33" s="137"/>
      <c r="B33" s="11"/>
      <c r="C33" s="428" t="s">
        <v>416</v>
      </c>
      <c r="D33" s="428"/>
      <c r="E33" s="428"/>
      <c r="F33" s="428"/>
      <c r="G33" s="428"/>
      <c r="H33" s="428"/>
      <c r="I33" s="90"/>
      <c r="J33" s="90"/>
      <c r="K33" s="90"/>
      <c r="L33" s="90"/>
    </row>
    <row r="34" spans="1:12" ht="12.75">
      <c r="A34" s="137"/>
      <c r="B34" s="42"/>
      <c r="C34" s="428" t="s">
        <v>415</v>
      </c>
      <c r="D34" s="428"/>
      <c r="E34" s="428"/>
      <c r="F34" s="428"/>
      <c r="G34" s="428"/>
      <c r="H34" s="428"/>
      <c r="I34" s="90">
        <v>6729</v>
      </c>
      <c r="J34" s="90">
        <v>6729</v>
      </c>
      <c r="K34" s="90"/>
      <c r="L34" s="90"/>
    </row>
    <row r="35" spans="1:12" ht="12.75">
      <c r="A35" s="137"/>
      <c r="B35" s="42"/>
      <c r="C35" s="428" t="s">
        <v>414</v>
      </c>
      <c r="D35" s="428"/>
      <c r="E35" s="428"/>
      <c r="F35" s="428"/>
      <c r="G35" s="428"/>
      <c r="H35" s="428"/>
      <c r="I35" s="90">
        <v>3300</v>
      </c>
      <c r="J35" s="90">
        <v>10500</v>
      </c>
      <c r="K35" s="90"/>
      <c r="L35" s="90"/>
    </row>
    <row r="36" spans="1:12" ht="12.75">
      <c r="A36" s="137"/>
      <c r="B36" s="42"/>
      <c r="C36" s="421" t="s">
        <v>413</v>
      </c>
      <c r="D36" s="421"/>
      <c r="E36" s="421"/>
      <c r="F36" s="421"/>
      <c r="G36" s="421"/>
      <c r="H36" s="421"/>
      <c r="I36" s="90">
        <v>389</v>
      </c>
      <c r="J36" s="90">
        <v>389</v>
      </c>
      <c r="K36" s="90"/>
      <c r="L36" s="90"/>
    </row>
    <row r="37" spans="1:12" ht="12.75">
      <c r="A37" s="137"/>
      <c r="B37" s="42"/>
      <c r="C37" s="421" t="s">
        <v>412</v>
      </c>
      <c r="D37" s="421"/>
      <c r="E37" s="421"/>
      <c r="F37" s="421"/>
      <c r="G37" s="421"/>
      <c r="H37" s="421"/>
      <c r="I37" s="90">
        <v>80</v>
      </c>
      <c r="J37" s="90">
        <v>80</v>
      </c>
      <c r="K37" s="90"/>
      <c r="L37" s="90"/>
    </row>
    <row r="38" spans="1:12" ht="12.75">
      <c r="A38" s="137"/>
      <c r="B38" s="42"/>
      <c r="C38" s="421" t="s">
        <v>411</v>
      </c>
      <c r="D38" s="421"/>
      <c r="E38" s="421"/>
      <c r="F38" s="421"/>
      <c r="G38" s="421"/>
      <c r="H38" s="421"/>
      <c r="I38" s="90">
        <v>730</v>
      </c>
      <c r="J38" s="90">
        <v>730</v>
      </c>
      <c r="K38" s="90"/>
      <c r="L38" s="90"/>
    </row>
    <row r="39" spans="1:12" ht="12.75">
      <c r="A39" s="137"/>
      <c r="B39" s="16"/>
      <c r="C39" s="421" t="s">
        <v>410</v>
      </c>
      <c r="D39" s="421"/>
      <c r="E39" s="421"/>
      <c r="F39" s="421"/>
      <c r="G39" s="421"/>
      <c r="H39" s="421"/>
      <c r="I39" s="90">
        <v>2003</v>
      </c>
      <c r="J39" s="90">
        <v>503</v>
      </c>
      <c r="K39" s="90"/>
      <c r="L39" s="90"/>
    </row>
    <row r="40" spans="1:12" ht="12.75">
      <c r="A40" s="309"/>
      <c r="B40" s="437" t="s">
        <v>641</v>
      </c>
      <c r="C40" s="437"/>
      <c r="D40" s="437"/>
      <c r="E40" s="437"/>
      <c r="F40" s="437"/>
      <c r="G40" s="437"/>
      <c r="H40" s="437"/>
      <c r="I40" s="313">
        <f>SUM(I41:I43)</f>
        <v>2846</v>
      </c>
      <c r="J40" s="313">
        <v>846</v>
      </c>
      <c r="K40" s="90"/>
      <c r="L40" s="90"/>
    </row>
    <row r="41" spans="1:12" ht="12.75">
      <c r="A41" s="137"/>
      <c r="B41" s="321"/>
      <c r="C41" s="425" t="s">
        <v>3</v>
      </c>
      <c r="D41" s="435"/>
      <c r="E41" s="435"/>
      <c r="F41" s="435"/>
      <c r="G41" s="435"/>
      <c r="H41" s="436"/>
      <c r="I41" s="177"/>
      <c r="J41" s="90"/>
      <c r="K41" s="90"/>
      <c r="L41" s="90"/>
    </row>
    <row r="42" spans="1:12" ht="12.75">
      <c r="A42" s="137"/>
      <c r="B42" s="327"/>
      <c r="C42" s="425" t="s">
        <v>4</v>
      </c>
      <c r="D42" s="435"/>
      <c r="E42" s="435"/>
      <c r="F42" s="435"/>
      <c r="G42" s="435"/>
      <c r="H42" s="436"/>
      <c r="I42" s="90">
        <v>2846</v>
      </c>
      <c r="J42" s="90">
        <v>846</v>
      </c>
      <c r="K42" s="90"/>
      <c r="L42" s="90"/>
    </row>
    <row r="43" spans="1:12" ht="12.75">
      <c r="A43" s="137"/>
      <c r="B43" s="327"/>
      <c r="C43" s="425" t="s">
        <v>5</v>
      </c>
      <c r="D43" s="435"/>
      <c r="E43" s="435"/>
      <c r="F43" s="435"/>
      <c r="G43" s="435"/>
      <c r="H43" s="436"/>
      <c r="I43" s="177"/>
      <c r="J43" s="90"/>
      <c r="K43" s="90"/>
      <c r="L43" s="90"/>
    </row>
    <row r="44" spans="1:12" ht="12.75">
      <c r="A44" s="429"/>
      <c r="B44" s="430"/>
      <c r="C44" s="430"/>
      <c r="D44" s="430"/>
      <c r="E44" s="430"/>
      <c r="F44" s="430"/>
      <c r="G44" s="430"/>
      <c r="H44" s="431"/>
      <c r="I44" s="90"/>
      <c r="J44" s="90"/>
      <c r="K44" s="90"/>
      <c r="L44" s="90"/>
    </row>
    <row r="45" spans="1:12" ht="12.75">
      <c r="A45" s="419" t="s">
        <v>417</v>
      </c>
      <c r="B45" s="419"/>
      <c r="C45" s="419"/>
      <c r="D45" s="419"/>
      <c r="E45" s="419"/>
      <c r="F45" s="419"/>
      <c r="G45" s="419"/>
      <c r="H45" s="419"/>
      <c r="I45" s="176">
        <f>I46+I50+I63</f>
        <v>7755</v>
      </c>
      <c r="J45" s="176">
        <f>J46+J50+J63</f>
        <v>6755</v>
      </c>
      <c r="K45" s="90"/>
      <c r="L45" s="90"/>
    </row>
    <row r="46" spans="1:12" ht="12.75">
      <c r="A46" s="39"/>
      <c r="B46" s="437" t="s">
        <v>418</v>
      </c>
      <c r="C46" s="437"/>
      <c r="D46" s="437"/>
      <c r="E46" s="437"/>
      <c r="F46" s="437"/>
      <c r="G46" s="437"/>
      <c r="H46" s="437"/>
      <c r="I46" s="313">
        <f>SUM(I47:I49)</f>
        <v>7039</v>
      </c>
      <c r="J46" s="313">
        <f>SUM(J47:J49)</f>
        <v>6039</v>
      </c>
      <c r="K46" s="90"/>
      <c r="L46" s="90"/>
    </row>
    <row r="47" spans="1:12" ht="12.75">
      <c r="A47" s="137"/>
      <c r="B47" s="11"/>
      <c r="C47" s="421" t="s">
        <v>419</v>
      </c>
      <c r="D47" s="421"/>
      <c r="E47" s="421"/>
      <c r="F47" s="421"/>
      <c r="G47" s="421"/>
      <c r="H47" s="421"/>
      <c r="I47" s="90"/>
      <c r="J47" s="90"/>
      <c r="K47" s="90"/>
      <c r="L47" s="90"/>
    </row>
    <row r="48" spans="1:12" ht="12.75">
      <c r="A48" s="137"/>
      <c r="B48" s="42"/>
      <c r="C48" s="421" t="s">
        <v>426</v>
      </c>
      <c r="D48" s="421"/>
      <c r="E48" s="421"/>
      <c r="F48" s="421"/>
      <c r="G48" s="421"/>
      <c r="H48" s="421"/>
      <c r="I48" s="90"/>
      <c r="J48" s="90"/>
      <c r="K48" s="90"/>
      <c r="L48" s="90"/>
    </row>
    <row r="49" spans="1:12" ht="12.75">
      <c r="A49" s="137"/>
      <c r="B49" s="16"/>
      <c r="C49" s="439" t="s">
        <v>305</v>
      </c>
      <c r="D49" s="426"/>
      <c r="E49" s="426"/>
      <c r="F49" s="426"/>
      <c r="G49" s="426"/>
      <c r="H49" s="427"/>
      <c r="I49" s="90">
        <v>7039</v>
      </c>
      <c r="J49" s="90">
        <v>6039</v>
      </c>
      <c r="K49" s="90"/>
      <c r="L49" s="90"/>
    </row>
    <row r="50" spans="1:12" ht="12.75">
      <c r="A50" s="309"/>
      <c r="B50" s="437" t="s">
        <v>643</v>
      </c>
      <c r="C50" s="437"/>
      <c r="D50" s="437"/>
      <c r="E50" s="437"/>
      <c r="F50" s="437"/>
      <c r="G50" s="437"/>
      <c r="H50" s="437"/>
      <c r="I50" s="313">
        <f>I51+I60+I61+I62</f>
        <v>0</v>
      </c>
      <c r="J50" s="90"/>
      <c r="K50" s="90"/>
      <c r="L50" s="90"/>
    </row>
    <row r="51" spans="1:12" ht="12.75">
      <c r="A51" s="137"/>
      <c r="B51" s="322"/>
      <c r="C51" s="425" t="s">
        <v>281</v>
      </c>
      <c r="D51" s="435"/>
      <c r="E51" s="435"/>
      <c r="F51" s="435"/>
      <c r="G51" s="435"/>
      <c r="H51" s="436"/>
      <c r="I51" s="177">
        <f>SUM(I52:I59)</f>
        <v>0</v>
      </c>
      <c r="J51" s="90"/>
      <c r="K51" s="90"/>
      <c r="L51" s="90"/>
    </row>
    <row r="52" spans="1:12" ht="12.75">
      <c r="A52" s="137"/>
      <c r="B52" s="42"/>
      <c r="C52" s="421" t="s">
        <v>403</v>
      </c>
      <c r="D52" s="421"/>
      <c r="E52" s="421"/>
      <c r="F52" s="421"/>
      <c r="G52" s="421"/>
      <c r="H52" s="421"/>
      <c r="I52" s="90"/>
      <c r="J52" s="90"/>
      <c r="K52" s="90"/>
      <c r="L52" s="90"/>
    </row>
    <row r="53" spans="1:12" ht="12.75">
      <c r="A53" s="137"/>
      <c r="B53" s="42"/>
      <c r="C53" s="438" t="s">
        <v>404</v>
      </c>
      <c r="D53" s="421"/>
      <c r="E53" s="421"/>
      <c r="F53" s="421"/>
      <c r="G53" s="421"/>
      <c r="H53" s="421"/>
      <c r="I53" s="90"/>
      <c r="J53" s="90"/>
      <c r="K53" s="90"/>
      <c r="L53" s="90"/>
    </row>
    <row r="54" spans="1:12" ht="12.75">
      <c r="A54" s="137"/>
      <c r="B54" s="42"/>
      <c r="C54" s="421" t="s">
        <v>405</v>
      </c>
      <c r="D54" s="421"/>
      <c r="E54" s="421"/>
      <c r="F54" s="421"/>
      <c r="G54" s="421"/>
      <c r="H54" s="421"/>
      <c r="I54" s="90"/>
      <c r="J54" s="90"/>
      <c r="K54" s="90"/>
      <c r="L54" s="90"/>
    </row>
    <row r="55" spans="1:12" ht="12.75">
      <c r="A55" s="137"/>
      <c r="B55" s="42"/>
      <c r="C55" s="421" t="s">
        <v>406</v>
      </c>
      <c r="D55" s="421"/>
      <c r="E55" s="421"/>
      <c r="F55" s="421"/>
      <c r="G55" s="421"/>
      <c r="H55" s="421"/>
      <c r="I55" s="90"/>
      <c r="J55" s="90"/>
      <c r="K55" s="90"/>
      <c r="L55" s="90"/>
    </row>
    <row r="56" spans="1:12" ht="12.75">
      <c r="A56" s="137"/>
      <c r="B56" s="42"/>
      <c r="C56" s="440" t="s">
        <v>15</v>
      </c>
      <c r="D56" s="428"/>
      <c r="E56" s="428"/>
      <c r="F56" s="428"/>
      <c r="G56" s="428"/>
      <c r="H56" s="428"/>
      <c r="I56" s="90"/>
      <c r="J56" s="90"/>
      <c r="K56" s="90"/>
      <c r="L56" s="90"/>
    </row>
    <row r="57" spans="1:12" ht="12.75">
      <c r="A57" s="137"/>
      <c r="B57" s="42"/>
      <c r="C57" s="432" t="s">
        <v>30</v>
      </c>
      <c r="D57" s="421"/>
      <c r="E57" s="421"/>
      <c r="F57" s="421"/>
      <c r="G57" s="421"/>
      <c r="H57" s="421"/>
      <c r="I57" s="90"/>
      <c r="J57" s="90"/>
      <c r="K57" s="90"/>
      <c r="L57" s="90"/>
    </row>
    <row r="58" spans="1:12" ht="12.75">
      <c r="A58" s="137"/>
      <c r="B58" s="42"/>
      <c r="C58" s="445" t="s">
        <v>31</v>
      </c>
      <c r="D58" s="446"/>
      <c r="E58" s="446"/>
      <c r="F58" s="446"/>
      <c r="G58" s="446"/>
      <c r="H58" s="447"/>
      <c r="I58" s="181"/>
      <c r="J58" s="181"/>
      <c r="K58" s="181"/>
      <c r="L58" s="181"/>
    </row>
    <row r="59" spans="1:12" ht="25.5" customHeight="1">
      <c r="A59" s="137"/>
      <c r="B59" s="42"/>
      <c r="C59" s="444" t="s">
        <v>627</v>
      </c>
      <c r="D59" s="421"/>
      <c r="E59" s="421"/>
      <c r="F59" s="421"/>
      <c r="G59" s="421"/>
      <c r="H59" s="421"/>
      <c r="I59" s="181"/>
      <c r="J59" s="181"/>
      <c r="K59" s="181"/>
      <c r="L59" s="181"/>
    </row>
    <row r="60" spans="1:12" ht="12.75">
      <c r="A60" s="137"/>
      <c r="B60" s="42"/>
      <c r="C60" s="434" t="s">
        <v>0</v>
      </c>
      <c r="D60" s="426"/>
      <c r="E60" s="426"/>
      <c r="F60" s="426"/>
      <c r="G60" s="426"/>
      <c r="H60" s="427"/>
      <c r="I60" s="181"/>
      <c r="J60" s="181"/>
      <c r="K60" s="181"/>
      <c r="L60" s="181"/>
    </row>
    <row r="61" spans="1:12" ht="12.75">
      <c r="A61" s="137"/>
      <c r="B61" s="42"/>
      <c r="C61" s="434" t="s">
        <v>644</v>
      </c>
      <c r="D61" s="426"/>
      <c r="E61" s="426"/>
      <c r="F61" s="426"/>
      <c r="G61" s="426"/>
      <c r="H61" s="427"/>
      <c r="I61" s="181"/>
      <c r="J61" s="181"/>
      <c r="K61" s="181"/>
      <c r="L61" s="181"/>
    </row>
    <row r="62" spans="1:12" ht="12.75">
      <c r="A62" s="137"/>
      <c r="B62" s="16"/>
      <c r="C62" s="434" t="s">
        <v>2</v>
      </c>
      <c r="D62" s="426"/>
      <c r="E62" s="426"/>
      <c r="F62" s="426"/>
      <c r="G62" s="426"/>
      <c r="H62" s="427"/>
      <c r="I62" s="181"/>
      <c r="J62" s="181"/>
      <c r="K62" s="181"/>
      <c r="L62" s="181"/>
    </row>
    <row r="63" spans="1:12" ht="12.75">
      <c r="A63" s="309"/>
      <c r="B63" s="437" t="s">
        <v>420</v>
      </c>
      <c r="C63" s="421"/>
      <c r="D63" s="421"/>
      <c r="E63" s="421"/>
      <c r="F63" s="421"/>
      <c r="G63" s="421"/>
      <c r="H63" s="421"/>
      <c r="I63" s="313">
        <f>SUM(I64:I66)</f>
        <v>716</v>
      </c>
      <c r="J63" s="313">
        <f>SUM(J64:J66)</f>
        <v>716</v>
      </c>
      <c r="K63" s="90"/>
      <c r="L63" s="90"/>
    </row>
    <row r="64" spans="1:12" ht="12.75">
      <c r="A64" s="137"/>
      <c r="B64" s="321"/>
      <c r="C64" s="425" t="s">
        <v>3</v>
      </c>
      <c r="D64" s="435"/>
      <c r="E64" s="435"/>
      <c r="F64" s="435"/>
      <c r="G64" s="435"/>
      <c r="H64" s="436"/>
      <c r="I64" s="90"/>
      <c r="J64" s="90"/>
      <c r="K64" s="90"/>
      <c r="L64" s="90"/>
    </row>
    <row r="65" spans="1:12" ht="12.75">
      <c r="A65" s="137"/>
      <c r="B65" s="327"/>
      <c r="C65" s="425" t="s">
        <v>4</v>
      </c>
      <c r="D65" s="435"/>
      <c r="E65" s="435"/>
      <c r="F65" s="435"/>
      <c r="G65" s="435"/>
      <c r="H65" s="436"/>
      <c r="I65" s="90">
        <v>716</v>
      </c>
      <c r="J65" s="90">
        <v>716</v>
      </c>
      <c r="K65" s="90"/>
      <c r="L65" s="90"/>
    </row>
    <row r="66" spans="1:12" ht="12.75">
      <c r="A66" s="137"/>
      <c r="B66" s="327"/>
      <c r="C66" s="425" t="s">
        <v>5</v>
      </c>
      <c r="D66" s="435"/>
      <c r="E66" s="435"/>
      <c r="F66" s="435"/>
      <c r="G66" s="435"/>
      <c r="H66" s="436"/>
      <c r="I66" s="90"/>
      <c r="J66" s="90"/>
      <c r="K66" s="90"/>
      <c r="L66" s="90"/>
    </row>
    <row r="67" spans="1:12" ht="12.75">
      <c r="A67" s="429"/>
      <c r="B67" s="430"/>
      <c r="C67" s="430"/>
      <c r="D67" s="430"/>
      <c r="E67" s="430"/>
      <c r="F67" s="430"/>
      <c r="G67" s="430"/>
      <c r="H67" s="431"/>
      <c r="I67" s="90"/>
      <c r="J67" s="90"/>
      <c r="K67" s="90"/>
      <c r="L67" s="90"/>
    </row>
    <row r="68" spans="1:12" ht="12.75">
      <c r="A68" s="419" t="s">
        <v>6</v>
      </c>
      <c r="B68" s="419"/>
      <c r="C68" s="419"/>
      <c r="D68" s="419"/>
      <c r="E68" s="419"/>
      <c r="F68" s="419"/>
      <c r="G68" s="419"/>
      <c r="H68" s="419"/>
      <c r="I68" s="176">
        <f>I9+I45</f>
        <v>456910</v>
      </c>
      <c r="J68" s="176">
        <f>J9+J45</f>
        <v>476268</v>
      </c>
      <c r="K68" s="90"/>
      <c r="L68" s="90"/>
    </row>
    <row r="69" spans="1:12" ht="12.75">
      <c r="A69" s="422"/>
      <c r="B69" s="423"/>
      <c r="C69" s="423"/>
      <c r="D69" s="423"/>
      <c r="E69" s="423"/>
      <c r="F69" s="423"/>
      <c r="G69" s="423"/>
      <c r="H69" s="424"/>
      <c r="I69" s="176"/>
      <c r="J69" s="90"/>
      <c r="K69" s="90"/>
      <c r="L69" s="90"/>
    </row>
    <row r="70" spans="1:12" ht="25.5" customHeight="1">
      <c r="A70" s="476" t="s">
        <v>32</v>
      </c>
      <c r="B70" s="477"/>
      <c r="C70" s="477"/>
      <c r="D70" s="477"/>
      <c r="E70" s="477"/>
      <c r="F70" s="477"/>
      <c r="G70" s="477"/>
      <c r="H70" s="478"/>
      <c r="I70" s="183">
        <f>SUM(I71:I72)</f>
        <v>98789</v>
      </c>
      <c r="J70" s="183">
        <f>SUM(J71:J72)</f>
        <v>98789</v>
      </c>
      <c r="K70" s="181"/>
      <c r="L70" s="181"/>
    </row>
    <row r="71" spans="1:12" ht="12.75">
      <c r="A71" s="39"/>
      <c r="B71" s="421" t="s">
        <v>421</v>
      </c>
      <c r="C71" s="421"/>
      <c r="D71" s="421"/>
      <c r="E71" s="421"/>
      <c r="F71" s="421"/>
      <c r="G71" s="421"/>
      <c r="H71" s="421"/>
      <c r="I71" s="90">
        <v>65044</v>
      </c>
      <c r="J71" s="90">
        <v>65044</v>
      </c>
      <c r="K71" s="90"/>
      <c r="L71" s="90"/>
    </row>
    <row r="72" spans="1:12" ht="12.75">
      <c r="A72" s="309"/>
      <c r="B72" s="421" t="s">
        <v>422</v>
      </c>
      <c r="C72" s="421"/>
      <c r="D72" s="421"/>
      <c r="E72" s="421"/>
      <c r="F72" s="421"/>
      <c r="G72" s="421"/>
      <c r="H72" s="421"/>
      <c r="I72" s="90">
        <v>33745</v>
      </c>
      <c r="J72" s="90">
        <v>33745</v>
      </c>
      <c r="K72" s="90"/>
      <c r="L72" s="90"/>
    </row>
    <row r="73" spans="1:12" ht="12.75">
      <c r="A73" s="420"/>
      <c r="B73" s="421"/>
      <c r="C73" s="421"/>
      <c r="D73" s="421"/>
      <c r="E73" s="421"/>
      <c r="F73" s="421"/>
      <c r="G73" s="421"/>
      <c r="H73" s="421"/>
      <c r="I73" s="90"/>
      <c r="J73" s="90"/>
      <c r="K73" s="90"/>
      <c r="L73" s="90"/>
    </row>
    <row r="74" spans="1:12" ht="12.75">
      <c r="A74" s="419" t="s">
        <v>7</v>
      </c>
      <c r="B74" s="419"/>
      <c r="C74" s="419"/>
      <c r="D74" s="419"/>
      <c r="E74" s="419"/>
      <c r="F74" s="419"/>
      <c r="G74" s="419"/>
      <c r="H74" s="419"/>
      <c r="I74" s="176"/>
      <c r="J74" s="90"/>
      <c r="K74" s="90"/>
      <c r="L74" s="90"/>
    </row>
    <row r="75" spans="1:12" ht="12.75">
      <c r="A75" s="39"/>
      <c r="B75" s="421" t="s">
        <v>423</v>
      </c>
      <c r="C75" s="421"/>
      <c r="D75" s="421"/>
      <c r="E75" s="421"/>
      <c r="F75" s="421"/>
      <c r="G75" s="421"/>
      <c r="H75" s="421"/>
      <c r="I75" s="90"/>
      <c r="J75" s="90"/>
      <c r="K75" s="90"/>
      <c r="L75" s="90"/>
    </row>
    <row r="76" spans="1:12" ht="12.75">
      <c r="A76" s="137"/>
      <c r="B76" s="312"/>
      <c r="C76" s="425" t="s">
        <v>10</v>
      </c>
      <c r="D76" s="426"/>
      <c r="E76" s="426"/>
      <c r="F76" s="426"/>
      <c r="G76" s="426"/>
      <c r="H76" s="427"/>
      <c r="I76" s="90"/>
      <c r="J76" s="90"/>
      <c r="K76" s="90"/>
      <c r="L76" s="90"/>
    </row>
    <row r="77" spans="1:12" ht="12.75">
      <c r="A77" s="137"/>
      <c r="B77" s="326"/>
      <c r="C77" s="425" t="s">
        <v>11</v>
      </c>
      <c r="D77" s="426"/>
      <c r="E77" s="426"/>
      <c r="F77" s="426"/>
      <c r="G77" s="426"/>
      <c r="H77" s="427"/>
      <c r="I77" s="90"/>
      <c r="J77" s="90"/>
      <c r="K77" s="90"/>
      <c r="L77" s="90"/>
    </row>
    <row r="78" spans="1:12" ht="12.75">
      <c r="A78" s="137"/>
      <c r="B78" s="326"/>
      <c r="C78" s="425" t="s">
        <v>12</v>
      </c>
      <c r="D78" s="426"/>
      <c r="E78" s="426"/>
      <c r="F78" s="426"/>
      <c r="G78" s="426"/>
      <c r="H78" s="427"/>
      <c r="I78" s="90"/>
      <c r="J78" s="90"/>
      <c r="K78" s="90"/>
      <c r="L78" s="90"/>
    </row>
    <row r="79" spans="1:12" ht="12.75">
      <c r="A79" s="137"/>
      <c r="B79" s="326"/>
      <c r="C79" s="425" t="s">
        <v>13</v>
      </c>
      <c r="D79" s="426"/>
      <c r="E79" s="426"/>
      <c r="F79" s="426"/>
      <c r="G79" s="426"/>
      <c r="H79" s="427"/>
      <c r="I79" s="204"/>
      <c r="J79" s="90"/>
      <c r="K79" s="90"/>
      <c r="L79" s="90"/>
    </row>
    <row r="80" spans="1:12" ht="12.75">
      <c r="A80" s="137"/>
      <c r="B80" s="310"/>
      <c r="C80" s="425" t="s">
        <v>14</v>
      </c>
      <c r="D80" s="426"/>
      <c r="E80" s="426"/>
      <c r="F80" s="426"/>
      <c r="G80" s="426"/>
      <c r="H80" s="427"/>
      <c r="I80" s="90"/>
      <c r="J80" s="90"/>
      <c r="K80" s="90"/>
      <c r="L80" s="90"/>
    </row>
    <row r="81" spans="1:12" ht="12.75">
      <c r="A81" s="309"/>
      <c r="B81" s="428" t="s">
        <v>424</v>
      </c>
      <c r="C81" s="428"/>
      <c r="D81" s="428"/>
      <c r="E81" s="428"/>
      <c r="F81" s="428"/>
      <c r="G81" s="428"/>
      <c r="H81" s="428"/>
      <c r="I81" s="90"/>
      <c r="J81" s="90"/>
      <c r="K81" s="90"/>
      <c r="L81" s="90"/>
    </row>
    <row r="82" spans="1:12" ht="12.75">
      <c r="A82" s="137"/>
      <c r="B82" s="376"/>
      <c r="C82" s="425" t="s">
        <v>10</v>
      </c>
      <c r="D82" s="426"/>
      <c r="E82" s="426"/>
      <c r="F82" s="426"/>
      <c r="G82" s="426"/>
      <c r="H82" s="427"/>
      <c r="I82" s="90"/>
      <c r="J82" s="90"/>
      <c r="K82" s="90"/>
      <c r="L82" s="90"/>
    </row>
    <row r="83" spans="1:12" ht="12.75">
      <c r="A83" s="137"/>
      <c r="B83" s="377"/>
      <c r="C83" s="425" t="s">
        <v>11</v>
      </c>
      <c r="D83" s="426"/>
      <c r="E83" s="426"/>
      <c r="F83" s="426"/>
      <c r="G83" s="426"/>
      <c r="H83" s="427"/>
      <c r="I83" s="90"/>
      <c r="J83" s="90"/>
      <c r="K83" s="90"/>
      <c r="L83" s="90"/>
    </row>
    <row r="84" spans="1:12" ht="12.75">
      <c r="A84" s="137"/>
      <c r="B84" s="377"/>
      <c r="C84" s="425" t="s">
        <v>12</v>
      </c>
      <c r="D84" s="426"/>
      <c r="E84" s="426"/>
      <c r="F84" s="426"/>
      <c r="G84" s="426"/>
      <c r="H84" s="427"/>
      <c r="I84" s="90"/>
      <c r="J84" s="90"/>
      <c r="K84" s="90"/>
      <c r="L84" s="90"/>
    </row>
    <row r="85" spans="1:12" ht="12.75">
      <c r="A85" s="137"/>
      <c r="B85" s="377"/>
      <c r="C85" s="425" t="s">
        <v>13</v>
      </c>
      <c r="D85" s="426"/>
      <c r="E85" s="426"/>
      <c r="F85" s="426"/>
      <c r="G85" s="426"/>
      <c r="H85" s="427"/>
      <c r="I85" s="333"/>
      <c r="J85" s="90"/>
      <c r="K85" s="90"/>
      <c r="L85" s="90"/>
    </row>
    <row r="86" spans="1:12" ht="12.75">
      <c r="A86" s="137"/>
      <c r="B86" s="377"/>
      <c r="C86" s="425" t="s">
        <v>14</v>
      </c>
      <c r="D86" s="426"/>
      <c r="E86" s="426"/>
      <c r="F86" s="426"/>
      <c r="G86" s="426"/>
      <c r="H86" s="427"/>
      <c r="I86" s="90"/>
      <c r="J86" s="90"/>
      <c r="K86" s="90"/>
      <c r="L86" s="90"/>
    </row>
    <row r="87" spans="1:12" ht="12.75">
      <c r="A87" s="420"/>
      <c r="B87" s="420"/>
      <c r="C87" s="421"/>
      <c r="D87" s="421"/>
      <c r="E87" s="421"/>
      <c r="F87" s="421"/>
      <c r="G87" s="421"/>
      <c r="H87" s="421"/>
      <c r="I87" s="90"/>
      <c r="J87" s="90"/>
      <c r="K87" s="90"/>
      <c r="L87" s="90"/>
    </row>
    <row r="88" spans="1:12" ht="12.75">
      <c r="A88" s="419" t="s">
        <v>8</v>
      </c>
      <c r="B88" s="419"/>
      <c r="C88" s="419"/>
      <c r="D88" s="419"/>
      <c r="E88" s="419"/>
      <c r="F88" s="419"/>
      <c r="G88" s="419"/>
      <c r="H88" s="419"/>
      <c r="I88" s="90"/>
      <c r="J88" s="90"/>
      <c r="K88" s="90"/>
      <c r="L88" s="90"/>
    </row>
    <row r="89" spans="1:12" ht="12.75">
      <c r="A89" s="422"/>
      <c r="B89" s="423"/>
      <c r="C89" s="423"/>
      <c r="D89" s="423"/>
      <c r="E89" s="423"/>
      <c r="F89" s="423"/>
      <c r="G89" s="423"/>
      <c r="H89" s="424"/>
      <c r="I89" s="90"/>
      <c r="J89" s="90"/>
      <c r="K89" s="90"/>
      <c r="L89" s="90"/>
    </row>
    <row r="90" spans="1:12" ht="12.75">
      <c r="A90" s="419" t="s">
        <v>9</v>
      </c>
      <c r="B90" s="419"/>
      <c r="C90" s="419"/>
      <c r="D90" s="419"/>
      <c r="E90" s="419"/>
      <c r="F90" s="419"/>
      <c r="G90" s="419"/>
      <c r="H90" s="419"/>
      <c r="I90" s="176">
        <f>I9+I45+I70+I74+I88</f>
        <v>555699</v>
      </c>
      <c r="J90" s="176">
        <f>J9+J45+J70+J74+J88</f>
        <v>575057</v>
      </c>
      <c r="K90" s="90"/>
      <c r="L90" s="90"/>
    </row>
  </sheetData>
  <sheetProtection/>
  <mergeCells count="86">
    <mergeCell ref="C83:H83"/>
    <mergeCell ref="C84:H84"/>
    <mergeCell ref="C85:H85"/>
    <mergeCell ref="A90:H90"/>
    <mergeCell ref="C86:H86"/>
    <mergeCell ref="A87:H87"/>
    <mergeCell ref="A88:H88"/>
    <mergeCell ref="A89:H89"/>
    <mergeCell ref="B75:H75"/>
    <mergeCell ref="C76:H76"/>
    <mergeCell ref="C77:H77"/>
    <mergeCell ref="C78:H78"/>
    <mergeCell ref="C79:H79"/>
    <mergeCell ref="C80:H80"/>
    <mergeCell ref="C65:H65"/>
    <mergeCell ref="C66:H66"/>
    <mergeCell ref="A67:H67"/>
    <mergeCell ref="A68:H68"/>
    <mergeCell ref="B81:H81"/>
    <mergeCell ref="C82:H82"/>
    <mergeCell ref="B71:H71"/>
    <mergeCell ref="B72:H72"/>
    <mergeCell ref="A73:H73"/>
    <mergeCell ref="A74:H74"/>
    <mergeCell ref="C55:H55"/>
    <mergeCell ref="C56:H56"/>
    <mergeCell ref="A69:H69"/>
    <mergeCell ref="A70:H70"/>
    <mergeCell ref="C59:H59"/>
    <mergeCell ref="C60:H60"/>
    <mergeCell ref="C61:H61"/>
    <mergeCell ref="C62:H62"/>
    <mergeCell ref="B63:H63"/>
    <mergeCell ref="C64:H64"/>
    <mergeCell ref="C57:H57"/>
    <mergeCell ref="C58:H58"/>
    <mergeCell ref="C47:H47"/>
    <mergeCell ref="C48:H48"/>
    <mergeCell ref="C49:H49"/>
    <mergeCell ref="B50:H50"/>
    <mergeCell ref="C51:H51"/>
    <mergeCell ref="C52:H52"/>
    <mergeCell ref="C53:H53"/>
    <mergeCell ref="C54:H54"/>
    <mergeCell ref="C39:H39"/>
    <mergeCell ref="B40:H40"/>
    <mergeCell ref="C41:H41"/>
    <mergeCell ref="C42:H42"/>
    <mergeCell ref="C43:H43"/>
    <mergeCell ref="A44:H44"/>
    <mergeCell ref="C29:H29"/>
    <mergeCell ref="C30:H30"/>
    <mergeCell ref="C31:H31"/>
    <mergeCell ref="B32:H32"/>
    <mergeCell ref="A45:H45"/>
    <mergeCell ref="B46:H46"/>
    <mergeCell ref="C35:H35"/>
    <mergeCell ref="C36:H36"/>
    <mergeCell ref="C37:H37"/>
    <mergeCell ref="C38:H38"/>
    <mergeCell ref="C19:H19"/>
    <mergeCell ref="C20:H20"/>
    <mergeCell ref="C33:H33"/>
    <mergeCell ref="C34:H34"/>
    <mergeCell ref="C23:H23"/>
    <mergeCell ref="B24:H24"/>
    <mergeCell ref="C25:H25"/>
    <mergeCell ref="C26:H26"/>
    <mergeCell ref="C27:H27"/>
    <mergeCell ref="C28:H28"/>
    <mergeCell ref="C21:H21"/>
    <mergeCell ref="C22:H22"/>
    <mergeCell ref="C11:H11"/>
    <mergeCell ref="C12:H12"/>
    <mergeCell ref="C13:H13"/>
    <mergeCell ref="C14:H14"/>
    <mergeCell ref="C15:H15"/>
    <mergeCell ref="C16:H16"/>
    <mergeCell ref="C17:H17"/>
    <mergeCell ref="C18:H18"/>
    <mergeCell ref="B10:H10"/>
    <mergeCell ref="A8:H8"/>
    <mergeCell ref="A9:H9"/>
    <mergeCell ref="A4:L4"/>
    <mergeCell ref="A5:L5"/>
    <mergeCell ref="A3:M3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3"/>
  <sheetViews>
    <sheetView workbookViewId="0" topLeftCell="A1">
      <selection activeCell="A3" sqref="A3:Q3"/>
    </sheetView>
  </sheetViews>
  <sheetFormatPr defaultColWidth="9.140625" defaultRowHeight="12.75"/>
  <cols>
    <col min="2" max="2" width="44.7109375" style="0" customWidth="1"/>
    <col min="5" max="5" width="11.421875" style="0" customWidth="1"/>
    <col min="7" max="7" width="11.00390625" style="0" customWidth="1"/>
  </cols>
  <sheetData>
    <row r="1" ht="12.75">
      <c r="Q1" s="87" t="s">
        <v>628</v>
      </c>
    </row>
    <row r="3" spans="1:17" ht="12.75">
      <c r="A3" s="411" t="s">
        <v>750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</row>
    <row r="4" spans="1:17" ht="12.75">
      <c r="A4" s="411" t="s">
        <v>538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2"/>
    </row>
    <row r="5" spans="1:17" ht="12.75">
      <c r="A5" s="411" t="s">
        <v>302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2"/>
    </row>
    <row r="6" spans="1:16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12.75">
      <c r="Q7" s="46" t="s">
        <v>596</v>
      </c>
    </row>
    <row r="8" spans="1:17" ht="12.75" customHeight="1">
      <c r="A8" s="485" t="s">
        <v>224</v>
      </c>
      <c r="B8" s="486"/>
      <c r="C8" s="495" t="s">
        <v>174</v>
      </c>
      <c r="D8" s="489" t="s">
        <v>287</v>
      </c>
      <c r="E8" s="468"/>
      <c r="F8" s="468"/>
      <c r="G8" s="468"/>
      <c r="H8" s="468"/>
      <c r="I8" s="491"/>
      <c r="J8" s="489" t="s">
        <v>288</v>
      </c>
      <c r="K8" s="468"/>
      <c r="L8" s="426"/>
      <c r="M8" s="427"/>
      <c r="N8" s="490" t="s">
        <v>289</v>
      </c>
      <c r="O8" s="468"/>
      <c r="P8" s="491"/>
      <c r="Q8" s="493" t="s">
        <v>485</v>
      </c>
    </row>
    <row r="9" spans="1:17" ht="51">
      <c r="A9" s="487"/>
      <c r="B9" s="488"/>
      <c r="C9" s="496"/>
      <c r="D9" s="285" t="s">
        <v>607</v>
      </c>
      <c r="E9" s="285" t="s">
        <v>610</v>
      </c>
      <c r="F9" s="285" t="s">
        <v>608</v>
      </c>
      <c r="G9" s="285" t="s">
        <v>629</v>
      </c>
      <c r="H9" s="285" t="s">
        <v>630</v>
      </c>
      <c r="I9" s="285" t="s">
        <v>631</v>
      </c>
      <c r="J9" s="285" t="s">
        <v>630</v>
      </c>
      <c r="K9" s="285" t="s">
        <v>631</v>
      </c>
      <c r="L9" s="308" t="s">
        <v>612</v>
      </c>
      <c r="M9" s="311" t="s">
        <v>469</v>
      </c>
      <c r="N9" s="353" t="s">
        <v>632</v>
      </c>
      <c r="O9" s="353" t="s">
        <v>633</v>
      </c>
      <c r="P9" s="352" t="s">
        <v>634</v>
      </c>
      <c r="Q9" s="494"/>
    </row>
    <row r="10" spans="1:17" ht="12.75" customHeight="1">
      <c r="A10" s="201" t="s">
        <v>486</v>
      </c>
      <c r="B10" s="194"/>
      <c r="C10" s="176">
        <f>SUM(C11:C21)</f>
        <v>241610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17" ht="12.75">
      <c r="A11" s="383" t="s">
        <v>679</v>
      </c>
      <c r="B11" s="283" t="s">
        <v>439</v>
      </c>
      <c r="C11" s="90">
        <f aca="true" t="shared" si="0" ref="C11:C21">SUM(D11:Q11)</f>
        <v>10169</v>
      </c>
      <c r="D11" s="90"/>
      <c r="E11" s="90"/>
      <c r="F11" s="90">
        <v>698</v>
      </c>
      <c r="G11" s="90"/>
      <c r="H11" s="90"/>
      <c r="I11" s="90"/>
      <c r="J11" s="90"/>
      <c r="K11" s="90"/>
      <c r="L11" s="90"/>
      <c r="M11" s="90">
        <v>9471</v>
      </c>
      <c r="N11" s="90"/>
      <c r="O11" s="90"/>
      <c r="P11" s="90"/>
      <c r="Q11" s="90"/>
    </row>
    <row r="12" spans="1:17" ht="12.75" customHeight="1">
      <c r="A12" s="383" t="s">
        <v>680</v>
      </c>
      <c r="B12" s="393" t="s">
        <v>682</v>
      </c>
      <c r="C12" s="90">
        <f t="shared" si="0"/>
        <v>1000</v>
      </c>
      <c r="D12" s="90"/>
      <c r="E12" s="90"/>
      <c r="F12" s="90">
        <v>1000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1:17" ht="12.75" customHeight="1">
      <c r="A13" s="383" t="s">
        <v>680</v>
      </c>
      <c r="B13" s="393" t="s">
        <v>682</v>
      </c>
      <c r="C13" s="90">
        <f t="shared" si="0"/>
        <v>19032</v>
      </c>
      <c r="D13" s="90"/>
      <c r="E13" s="90"/>
      <c r="F13" s="90">
        <v>3000</v>
      </c>
      <c r="G13" s="90"/>
      <c r="H13" s="90"/>
      <c r="I13" s="90"/>
      <c r="J13" s="90"/>
      <c r="K13" s="90"/>
      <c r="L13" s="90"/>
      <c r="M13" s="90">
        <v>16032</v>
      </c>
      <c r="N13" s="90"/>
      <c r="O13" s="90"/>
      <c r="P13" s="90"/>
      <c r="Q13" s="90"/>
    </row>
    <row r="14" spans="1:17" ht="12.75">
      <c r="A14" s="383" t="s">
        <v>681</v>
      </c>
      <c r="B14" s="287" t="s">
        <v>440</v>
      </c>
      <c r="C14" s="90">
        <f t="shared" si="0"/>
        <v>7640</v>
      </c>
      <c r="D14" s="90">
        <v>1938</v>
      </c>
      <c r="E14" s="90">
        <v>502</v>
      </c>
      <c r="F14" s="90">
        <v>5200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1:17" ht="12.75">
      <c r="A15" s="383" t="s">
        <v>681</v>
      </c>
      <c r="B15" s="287" t="s">
        <v>440</v>
      </c>
      <c r="C15" s="90">
        <f t="shared" si="0"/>
        <v>0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ht="12.75">
      <c r="A16" s="383" t="s">
        <v>686</v>
      </c>
      <c r="B16" s="287" t="s">
        <v>487</v>
      </c>
      <c r="C16" s="90">
        <f t="shared" si="0"/>
        <v>20240</v>
      </c>
      <c r="D16" s="90"/>
      <c r="E16" s="90"/>
      <c r="F16" s="90">
        <v>20240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1:17" ht="12.75">
      <c r="A17" s="383" t="s">
        <v>687</v>
      </c>
      <c r="B17" s="283" t="s">
        <v>185</v>
      </c>
      <c r="C17" s="90">
        <f t="shared" si="0"/>
        <v>84930</v>
      </c>
      <c r="D17" s="177">
        <v>2517</v>
      </c>
      <c r="E17" s="177">
        <v>486</v>
      </c>
      <c r="F17" s="177">
        <v>42000</v>
      </c>
      <c r="G17" s="177"/>
      <c r="H17" s="177"/>
      <c r="I17" s="177"/>
      <c r="J17" s="177"/>
      <c r="K17" s="177"/>
      <c r="L17" s="177">
        <v>7288</v>
      </c>
      <c r="M17" s="177">
        <v>6500</v>
      </c>
      <c r="N17" s="177"/>
      <c r="O17" s="177"/>
      <c r="P17" s="177"/>
      <c r="Q17" s="177">
        <v>26139</v>
      </c>
    </row>
    <row r="18" spans="1:17" ht="12.75">
      <c r="A18" s="383" t="s">
        <v>687</v>
      </c>
      <c r="B18" s="283" t="s">
        <v>185</v>
      </c>
      <c r="C18" s="90">
        <f t="shared" si="0"/>
        <v>79100</v>
      </c>
      <c r="D18" s="90"/>
      <c r="E18" s="90"/>
      <c r="F18" s="90"/>
      <c r="G18" s="90"/>
      <c r="H18" s="90"/>
      <c r="I18" s="90">
        <v>79100</v>
      </c>
      <c r="J18" s="90"/>
      <c r="K18" s="90"/>
      <c r="L18" s="90"/>
      <c r="M18" s="90"/>
      <c r="N18" s="90"/>
      <c r="O18" s="90"/>
      <c r="P18" s="90"/>
      <c r="Q18" s="90"/>
    </row>
    <row r="19" spans="1:17" ht="12.75">
      <c r="A19" s="383" t="s">
        <v>687</v>
      </c>
      <c r="B19" s="283" t="s">
        <v>185</v>
      </c>
      <c r="C19" s="90">
        <f t="shared" si="0"/>
        <v>1825</v>
      </c>
      <c r="D19" s="90"/>
      <c r="E19" s="90"/>
      <c r="F19" s="90"/>
      <c r="G19" s="90"/>
      <c r="H19" s="90">
        <v>1825</v>
      </c>
      <c r="I19" s="90"/>
      <c r="J19" s="90"/>
      <c r="K19" s="90"/>
      <c r="L19" s="90"/>
      <c r="M19" s="90"/>
      <c r="N19" s="90"/>
      <c r="O19" s="90"/>
      <c r="P19" s="90"/>
      <c r="Q19" s="90"/>
    </row>
    <row r="20" spans="1:17" ht="12.75">
      <c r="A20" s="392" t="s">
        <v>715</v>
      </c>
      <c r="B20" s="283" t="s">
        <v>441</v>
      </c>
      <c r="C20" s="90">
        <f t="shared" si="0"/>
        <v>17050</v>
      </c>
      <c r="D20" s="90"/>
      <c r="E20" s="90"/>
      <c r="F20" s="90">
        <v>8350</v>
      </c>
      <c r="G20" s="90"/>
      <c r="H20" s="90"/>
      <c r="I20" s="90"/>
      <c r="J20" s="90"/>
      <c r="K20" s="90"/>
      <c r="L20" s="90">
        <v>8700</v>
      </c>
      <c r="M20" s="90"/>
      <c r="N20" s="90"/>
      <c r="O20" s="90"/>
      <c r="P20" s="90"/>
      <c r="Q20" s="90"/>
    </row>
    <row r="21" spans="1:17" ht="12.75">
      <c r="A21" s="392" t="s">
        <v>716</v>
      </c>
      <c r="B21" s="283" t="s">
        <v>442</v>
      </c>
      <c r="C21" s="90">
        <f t="shared" si="0"/>
        <v>624</v>
      </c>
      <c r="D21" s="90"/>
      <c r="E21" s="90"/>
      <c r="F21" s="90">
        <v>624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ht="12.75">
      <c r="A22" s="197"/>
      <c r="B22" s="194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 ht="12.75" customHeight="1">
      <c r="A23" s="201" t="s">
        <v>488</v>
      </c>
      <c r="B23" s="194"/>
      <c r="C23" s="176">
        <f>SUM(C24:C34)</f>
        <v>20444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12.75">
      <c r="A24" s="392" t="s">
        <v>691</v>
      </c>
      <c r="B24" s="29" t="s">
        <v>489</v>
      </c>
      <c r="C24" s="90">
        <f>SUM(D24:Q24)</f>
        <v>6735</v>
      </c>
      <c r="D24" s="90">
        <v>1410</v>
      </c>
      <c r="E24" s="90">
        <v>361</v>
      </c>
      <c r="F24" s="90">
        <v>4964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17" ht="12.75">
      <c r="A25" s="392" t="s">
        <v>692</v>
      </c>
      <c r="B25" s="29" t="s">
        <v>443</v>
      </c>
      <c r="C25" s="90">
        <f aca="true" t="shared" si="1" ref="C25:C34">SUM(D25:Q25)</f>
        <v>3923</v>
      </c>
      <c r="D25" s="177"/>
      <c r="E25" s="177"/>
      <c r="F25" s="177"/>
      <c r="G25" s="177"/>
      <c r="H25" s="177">
        <v>3923</v>
      </c>
      <c r="I25" s="177"/>
      <c r="J25" s="177"/>
      <c r="K25" s="177"/>
      <c r="L25" s="177"/>
      <c r="M25" s="177"/>
      <c r="N25" s="177"/>
      <c r="O25" s="177"/>
      <c r="P25" s="177"/>
      <c r="Q25" s="177"/>
    </row>
    <row r="26" spans="1:17" ht="12.75">
      <c r="A26" s="392" t="s">
        <v>693</v>
      </c>
      <c r="B26" s="29" t="s">
        <v>490</v>
      </c>
      <c r="C26" s="90">
        <f t="shared" si="1"/>
        <v>153</v>
      </c>
      <c r="D26" s="90"/>
      <c r="E26" s="90"/>
      <c r="F26" s="90">
        <v>153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>
      <c r="A27" s="392" t="s">
        <v>693</v>
      </c>
      <c r="B27" s="29" t="s">
        <v>490</v>
      </c>
      <c r="C27" s="90">
        <f t="shared" si="1"/>
        <v>970</v>
      </c>
      <c r="D27" s="90"/>
      <c r="E27" s="90"/>
      <c r="F27" s="90"/>
      <c r="G27" s="90"/>
      <c r="H27" s="90"/>
      <c r="I27" s="90">
        <v>970</v>
      </c>
      <c r="J27" s="90"/>
      <c r="K27" s="90"/>
      <c r="L27" s="90"/>
      <c r="M27" s="90"/>
      <c r="N27" s="90"/>
      <c r="O27" s="90"/>
      <c r="P27" s="90"/>
      <c r="Q27" s="90"/>
    </row>
    <row r="28" spans="1:17" ht="12.75">
      <c r="A28" s="392" t="s">
        <v>693</v>
      </c>
      <c r="B28" s="29" t="s">
        <v>490</v>
      </c>
      <c r="C28" s="90">
        <f t="shared" si="1"/>
        <v>0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17" ht="12.75">
      <c r="A29" s="392" t="s">
        <v>694</v>
      </c>
      <c r="B29" s="29" t="s">
        <v>444</v>
      </c>
      <c r="C29" s="90">
        <f t="shared" si="1"/>
        <v>2506</v>
      </c>
      <c r="D29" s="90"/>
      <c r="E29" s="90"/>
      <c r="F29" s="90"/>
      <c r="G29" s="90"/>
      <c r="H29" s="90">
        <v>2506</v>
      </c>
      <c r="I29" s="90"/>
      <c r="J29" s="90"/>
      <c r="K29" s="90"/>
      <c r="L29" s="90"/>
      <c r="M29" s="90"/>
      <c r="N29" s="90"/>
      <c r="O29" s="90"/>
      <c r="P29" s="90"/>
      <c r="Q29" s="90"/>
    </row>
    <row r="30" spans="1:17" ht="12.75">
      <c r="A30" s="392" t="s">
        <v>695</v>
      </c>
      <c r="B30" s="29" t="s">
        <v>445</v>
      </c>
      <c r="C30" s="90">
        <f t="shared" si="1"/>
        <v>1650</v>
      </c>
      <c r="D30" s="90"/>
      <c r="E30" s="90"/>
      <c r="F30" s="90"/>
      <c r="G30" s="90"/>
      <c r="H30" s="90"/>
      <c r="I30" s="90">
        <v>1650</v>
      </c>
      <c r="J30" s="90"/>
      <c r="K30" s="90"/>
      <c r="L30" s="90"/>
      <c r="M30" s="90"/>
      <c r="N30" s="90"/>
      <c r="O30" s="90"/>
      <c r="P30" s="90"/>
      <c r="Q30" s="90"/>
    </row>
    <row r="31" spans="1:17" ht="12.75">
      <c r="A31" s="392" t="s">
        <v>695</v>
      </c>
      <c r="B31" s="29" t="s">
        <v>445</v>
      </c>
      <c r="C31" s="90">
        <f t="shared" si="1"/>
        <v>0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ht="12.75">
      <c r="A32" s="392" t="s">
        <v>696</v>
      </c>
      <c r="B32" s="29" t="s">
        <v>446</v>
      </c>
      <c r="C32" s="90">
        <f t="shared" si="1"/>
        <v>4507</v>
      </c>
      <c r="D32" s="90">
        <v>2818</v>
      </c>
      <c r="E32" s="90">
        <v>687</v>
      </c>
      <c r="F32" s="90">
        <v>832</v>
      </c>
      <c r="G32" s="90"/>
      <c r="H32" s="90"/>
      <c r="I32" s="90"/>
      <c r="J32" s="90"/>
      <c r="K32" s="90"/>
      <c r="L32" s="90">
        <v>170</v>
      </c>
      <c r="M32" s="90"/>
      <c r="N32" s="90"/>
      <c r="O32" s="90"/>
      <c r="P32" s="90"/>
      <c r="Q32" s="90"/>
    </row>
    <row r="33" spans="1:17" ht="12.75">
      <c r="A33" s="392" t="s">
        <v>696</v>
      </c>
      <c r="B33" s="29" t="s">
        <v>446</v>
      </c>
      <c r="C33" s="90">
        <f t="shared" si="1"/>
        <v>0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ht="12.75">
      <c r="A34" s="392" t="s">
        <v>697</v>
      </c>
      <c r="B34" s="29" t="s">
        <v>447</v>
      </c>
      <c r="C34" s="90">
        <f t="shared" si="1"/>
        <v>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ht="12.75">
      <c r="A35" s="195"/>
      <c r="B35" s="19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1:17" ht="12.75" customHeight="1">
      <c r="A36" s="202" t="s">
        <v>494</v>
      </c>
      <c r="B36" s="194"/>
      <c r="C36" s="176">
        <f>SUM(C37:C37)</f>
        <v>0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1:17" ht="12.75">
      <c r="A37" s="1" t="s">
        <v>451</v>
      </c>
      <c r="B37" s="29" t="s">
        <v>495</v>
      </c>
      <c r="C37" s="90">
        <f>SUM(D37:Q37)</f>
        <v>0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17" ht="12.75">
      <c r="A38" s="195"/>
      <c r="B38" s="194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1:17" ht="15">
      <c r="A39" s="201" t="s">
        <v>496</v>
      </c>
      <c r="B39" s="194"/>
      <c r="C39" s="176">
        <f>SUM(C40:C51)</f>
        <v>251945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1:17" ht="25.5">
      <c r="A40" s="392" t="s">
        <v>653</v>
      </c>
      <c r="B40" s="390" t="s">
        <v>727</v>
      </c>
      <c r="C40" s="90">
        <f aca="true" t="shared" si="2" ref="C40:C50">SUM(D40:Q40)</f>
        <v>11240</v>
      </c>
      <c r="D40" s="90">
        <v>8193</v>
      </c>
      <c r="E40" s="90">
        <v>2047</v>
      </c>
      <c r="F40" s="90">
        <v>1000</v>
      </c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17" ht="12.75" customHeight="1">
      <c r="A41" s="392" t="s">
        <v>653</v>
      </c>
      <c r="B41" s="390" t="s">
        <v>728</v>
      </c>
      <c r="C41" s="181">
        <f t="shared" si="2"/>
        <v>17413</v>
      </c>
      <c r="D41" s="181"/>
      <c r="E41" s="181"/>
      <c r="F41" s="181">
        <v>17413</v>
      </c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ht="12.75" customHeight="1">
      <c r="A42" s="392" t="s">
        <v>685</v>
      </c>
      <c r="B42" s="365" t="s">
        <v>59</v>
      </c>
      <c r="C42" s="181">
        <f t="shared" si="2"/>
        <v>6352</v>
      </c>
      <c r="D42" s="181"/>
      <c r="E42" s="181"/>
      <c r="F42" s="181">
        <v>6352</v>
      </c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ht="25.5">
      <c r="A43" s="392" t="s">
        <v>688</v>
      </c>
      <c r="B43" s="390" t="s">
        <v>689</v>
      </c>
      <c r="C43" s="90">
        <f t="shared" si="2"/>
        <v>10200</v>
      </c>
      <c r="D43" s="90"/>
      <c r="E43" s="90"/>
      <c r="F43" s="90"/>
      <c r="G43" s="90"/>
      <c r="H43" s="90">
        <v>10200</v>
      </c>
      <c r="I43" s="90"/>
      <c r="J43" s="90"/>
      <c r="K43" s="90"/>
      <c r="L43" s="90"/>
      <c r="M43" s="90"/>
      <c r="N43" s="90"/>
      <c r="O43" s="90"/>
      <c r="P43" s="90"/>
      <c r="Q43" s="90"/>
    </row>
    <row r="44" spans="1:17" ht="12.75">
      <c r="A44" s="392" t="s">
        <v>649</v>
      </c>
      <c r="B44" s="390" t="s">
        <v>690</v>
      </c>
      <c r="C44" s="90">
        <f t="shared" si="2"/>
        <v>0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1:17" ht="12.75">
      <c r="A45" s="392" t="s">
        <v>649</v>
      </c>
      <c r="B45" s="390" t="s">
        <v>690</v>
      </c>
      <c r="C45" s="181">
        <f t="shared" si="2"/>
        <v>186845</v>
      </c>
      <c r="D45" s="181"/>
      <c r="E45" s="181"/>
      <c r="F45" s="181"/>
      <c r="G45" s="181"/>
      <c r="H45" s="181">
        <v>184557</v>
      </c>
      <c r="I45" s="181"/>
      <c r="J45" s="181">
        <v>2288</v>
      </c>
      <c r="K45" s="181"/>
      <c r="L45" s="181"/>
      <c r="M45" s="181"/>
      <c r="N45" s="181"/>
      <c r="O45" s="181"/>
      <c r="P45" s="181"/>
      <c r="Q45" s="181"/>
    </row>
    <row r="46" spans="1:17" ht="25.5">
      <c r="A46" s="392" t="s">
        <v>706</v>
      </c>
      <c r="B46" s="390" t="s">
        <v>707</v>
      </c>
      <c r="C46" s="90">
        <f t="shared" si="2"/>
        <v>910</v>
      </c>
      <c r="D46" s="90"/>
      <c r="E46" s="90"/>
      <c r="F46" s="90">
        <v>10</v>
      </c>
      <c r="G46" s="90"/>
      <c r="H46" s="90"/>
      <c r="I46" s="90"/>
      <c r="J46" s="90"/>
      <c r="K46" s="90"/>
      <c r="L46" s="90"/>
      <c r="M46" s="90"/>
      <c r="N46" s="90"/>
      <c r="O46" s="90">
        <v>900</v>
      </c>
      <c r="P46" s="90"/>
      <c r="Q46" s="90"/>
    </row>
    <row r="47" spans="1:17" ht="25.5">
      <c r="A47" s="392" t="s">
        <v>706</v>
      </c>
      <c r="B47" s="390" t="s">
        <v>708</v>
      </c>
      <c r="C47" s="90">
        <f t="shared" si="2"/>
        <v>641</v>
      </c>
      <c r="D47" s="90"/>
      <c r="E47" s="90"/>
      <c r="F47" s="90">
        <v>41</v>
      </c>
      <c r="G47" s="90"/>
      <c r="H47" s="90"/>
      <c r="I47" s="90"/>
      <c r="J47" s="90"/>
      <c r="K47" s="90"/>
      <c r="L47" s="90"/>
      <c r="M47" s="90"/>
      <c r="N47" s="90"/>
      <c r="O47" s="90">
        <v>600</v>
      </c>
      <c r="P47" s="90"/>
      <c r="Q47" s="90"/>
    </row>
    <row r="48" spans="1:17" ht="12.75">
      <c r="A48" s="392" t="s">
        <v>709</v>
      </c>
      <c r="B48" s="394" t="s">
        <v>453</v>
      </c>
      <c r="C48" s="90">
        <f t="shared" si="2"/>
        <v>4315</v>
      </c>
      <c r="D48" s="90"/>
      <c r="E48" s="90"/>
      <c r="F48" s="90"/>
      <c r="G48" s="90"/>
      <c r="H48" s="90"/>
      <c r="I48" s="90">
        <v>4315</v>
      </c>
      <c r="J48" s="90"/>
      <c r="K48" s="90"/>
      <c r="L48" s="90"/>
      <c r="M48" s="90"/>
      <c r="N48" s="90"/>
      <c r="O48" s="90"/>
      <c r="P48" s="90"/>
      <c r="Q48" s="90"/>
    </row>
    <row r="49" spans="1:17" ht="12.75">
      <c r="A49" s="392" t="s">
        <v>711</v>
      </c>
      <c r="B49" s="29" t="s">
        <v>60</v>
      </c>
      <c r="C49" s="90">
        <f t="shared" si="2"/>
        <v>5562</v>
      </c>
      <c r="D49" s="90">
        <v>1656</v>
      </c>
      <c r="E49" s="90">
        <v>906</v>
      </c>
      <c r="F49" s="90">
        <v>3000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1:17" ht="25.5">
      <c r="A50" s="392" t="s">
        <v>714</v>
      </c>
      <c r="B50" s="107" t="s">
        <v>454</v>
      </c>
      <c r="C50" s="181">
        <f t="shared" si="2"/>
        <v>1727</v>
      </c>
      <c r="D50" s="181"/>
      <c r="E50" s="181">
        <v>32</v>
      </c>
      <c r="F50" s="181">
        <v>1695</v>
      </c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1:17" ht="25.5">
      <c r="A51" s="392" t="s">
        <v>714</v>
      </c>
      <c r="B51" s="107" t="s">
        <v>454</v>
      </c>
      <c r="C51" s="181">
        <f>SUM(D51:Q51)</f>
        <v>6740</v>
      </c>
      <c r="D51" s="181"/>
      <c r="E51" s="181"/>
      <c r="F51" s="181"/>
      <c r="G51" s="181"/>
      <c r="H51" s="181"/>
      <c r="I51" s="181">
        <v>6740</v>
      </c>
      <c r="J51" s="181"/>
      <c r="K51" s="181"/>
      <c r="L51" s="181"/>
      <c r="M51" s="181"/>
      <c r="N51" s="181"/>
      <c r="O51" s="181"/>
      <c r="P51" s="181"/>
      <c r="Q51" s="181"/>
    </row>
    <row r="52" spans="1:17" ht="12.75">
      <c r="A52" s="198"/>
      <c r="B52" s="19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7" t="s">
        <v>628</v>
      </c>
    </row>
    <row r="53" spans="1:17" ht="12.75">
      <c r="A53" s="492" t="s">
        <v>566</v>
      </c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</row>
    <row r="54" spans="1:17" ht="12.75">
      <c r="A54" s="198"/>
      <c r="B54" s="19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485" t="s">
        <v>224</v>
      </c>
      <c r="B55" s="486"/>
      <c r="C55" s="495" t="s">
        <v>174</v>
      </c>
      <c r="D55" s="489" t="s">
        <v>287</v>
      </c>
      <c r="E55" s="468"/>
      <c r="F55" s="468"/>
      <c r="G55" s="468"/>
      <c r="H55" s="468"/>
      <c r="I55" s="491"/>
      <c r="J55" s="489" t="s">
        <v>288</v>
      </c>
      <c r="K55" s="468"/>
      <c r="L55" s="426"/>
      <c r="M55" s="427"/>
      <c r="N55" s="490" t="s">
        <v>289</v>
      </c>
      <c r="O55" s="468"/>
      <c r="P55" s="491"/>
      <c r="Q55" s="493" t="s">
        <v>485</v>
      </c>
    </row>
    <row r="56" spans="1:17" ht="51">
      <c r="A56" s="487"/>
      <c r="B56" s="488"/>
      <c r="C56" s="496"/>
      <c r="D56" s="285" t="s">
        <v>607</v>
      </c>
      <c r="E56" s="285" t="s">
        <v>610</v>
      </c>
      <c r="F56" s="285" t="s">
        <v>608</v>
      </c>
      <c r="G56" s="285" t="s">
        <v>629</v>
      </c>
      <c r="H56" s="285" t="s">
        <v>630</v>
      </c>
      <c r="I56" s="285" t="s">
        <v>631</v>
      </c>
      <c r="J56" s="285" t="s">
        <v>630</v>
      </c>
      <c r="K56" s="285" t="s">
        <v>631</v>
      </c>
      <c r="L56" s="308" t="s">
        <v>612</v>
      </c>
      <c r="M56" s="311" t="s">
        <v>469</v>
      </c>
      <c r="N56" s="353" t="s">
        <v>632</v>
      </c>
      <c r="O56" s="353" t="s">
        <v>633</v>
      </c>
      <c r="P56" s="352" t="s">
        <v>634</v>
      </c>
      <c r="Q56" s="494"/>
    </row>
    <row r="57" spans="1:17" ht="12.75" customHeight="1">
      <c r="A57" s="201" t="s">
        <v>491</v>
      </c>
      <c r="B57" s="194"/>
      <c r="C57" s="176">
        <f>SUM(C58:C86)</f>
        <v>61076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 ht="14.25" customHeight="1">
      <c r="A58" s="392" t="s">
        <v>698</v>
      </c>
      <c r="B58" s="390" t="s">
        <v>699</v>
      </c>
      <c r="C58" s="90">
        <f aca="true" t="shared" si="3" ref="C58:C86">SUM(D58:Q58)</f>
        <v>11149</v>
      </c>
      <c r="D58" s="90"/>
      <c r="E58" s="90"/>
      <c r="F58" s="90"/>
      <c r="G58" s="90">
        <v>11149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 ht="12.75" customHeight="1">
      <c r="A59" s="391">
        <v>102040</v>
      </c>
      <c r="B59" s="23" t="s">
        <v>729</v>
      </c>
      <c r="C59" s="90">
        <f t="shared" si="3"/>
        <v>0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25.5">
      <c r="A60" s="25">
        <v>106020</v>
      </c>
      <c r="B60" s="390" t="s">
        <v>700</v>
      </c>
      <c r="C60" s="90">
        <f t="shared" si="3"/>
        <v>2700</v>
      </c>
      <c r="D60" s="90"/>
      <c r="E60" s="90"/>
      <c r="F60" s="90"/>
      <c r="G60" s="90">
        <v>2700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 ht="25.5">
      <c r="A61" s="25">
        <v>106021</v>
      </c>
      <c r="B61" s="390" t="s">
        <v>700</v>
      </c>
      <c r="C61" s="90">
        <f t="shared" si="3"/>
        <v>0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17" ht="25.5">
      <c r="A62" s="25">
        <v>101150</v>
      </c>
      <c r="B62" s="390" t="s">
        <v>704</v>
      </c>
      <c r="C62" s="90">
        <f t="shared" si="3"/>
        <v>780</v>
      </c>
      <c r="D62" s="90"/>
      <c r="E62" s="90"/>
      <c r="F62" s="90"/>
      <c r="G62" s="90">
        <v>780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 ht="25.5">
      <c r="A63" s="282">
        <v>101231</v>
      </c>
      <c r="B63" s="390" t="s">
        <v>701</v>
      </c>
      <c r="C63" s="90">
        <f t="shared" si="3"/>
        <v>850</v>
      </c>
      <c r="D63" s="90"/>
      <c r="E63" s="90"/>
      <c r="F63" s="90"/>
      <c r="G63" s="90">
        <v>850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 ht="25.5">
      <c r="A64" s="25">
        <v>104051</v>
      </c>
      <c r="B64" s="390" t="s">
        <v>719</v>
      </c>
      <c r="C64" s="90">
        <f t="shared" si="3"/>
        <v>7282</v>
      </c>
      <c r="D64" s="90"/>
      <c r="E64" s="90"/>
      <c r="F64" s="90"/>
      <c r="G64" s="90">
        <v>7282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 ht="25.5">
      <c r="A65" s="25">
        <v>104051</v>
      </c>
      <c r="B65" s="390" t="s">
        <v>719</v>
      </c>
      <c r="C65" s="90">
        <f t="shared" si="3"/>
        <v>0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 ht="25.5">
      <c r="A66" s="25">
        <v>104051</v>
      </c>
      <c r="B66" s="390" t="s">
        <v>719</v>
      </c>
      <c r="C66" s="90">
        <f t="shared" si="3"/>
        <v>0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 ht="25.5">
      <c r="A67" s="25">
        <v>104051</v>
      </c>
      <c r="B67" s="390" t="s">
        <v>730</v>
      </c>
      <c r="C67" s="90">
        <f t="shared" si="3"/>
        <v>0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 ht="25.5">
      <c r="A68" s="1">
        <v>104051</v>
      </c>
      <c r="B68" s="390" t="s">
        <v>720</v>
      </c>
      <c r="C68" s="90">
        <f t="shared" si="3"/>
        <v>20</v>
      </c>
      <c r="D68" s="90"/>
      <c r="E68" s="90"/>
      <c r="F68" s="90"/>
      <c r="G68" s="90">
        <v>20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 ht="25.5">
      <c r="A69" s="25">
        <v>107060</v>
      </c>
      <c r="B69" s="390" t="s">
        <v>721</v>
      </c>
      <c r="C69" s="90">
        <f t="shared" si="3"/>
        <v>3700</v>
      </c>
      <c r="D69" s="176"/>
      <c r="E69" s="176"/>
      <c r="F69" s="176"/>
      <c r="G69" s="177">
        <v>3700</v>
      </c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1:17" ht="25.5">
      <c r="A70" s="25">
        <v>103010</v>
      </c>
      <c r="B70" s="390" t="s">
        <v>722</v>
      </c>
      <c r="C70" s="90">
        <f t="shared" si="3"/>
        <v>500</v>
      </c>
      <c r="D70" s="90"/>
      <c r="E70" s="90"/>
      <c r="F70" s="90"/>
      <c r="G70" s="90">
        <v>500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1:17" ht="25.5">
      <c r="A71" s="25">
        <v>104051</v>
      </c>
      <c r="B71" s="390" t="s">
        <v>723</v>
      </c>
      <c r="C71" s="90">
        <v>6894</v>
      </c>
      <c r="D71" s="90"/>
      <c r="E71" s="90"/>
      <c r="F71" s="90"/>
      <c r="G71" s="90">
        <v>6894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1:17" ht="25.5">
      <c r="A72" s="25">
        <v>104051</v>
      </c>
      <c r="B72" s="390" t="s">
        <v>723</v>
      </c>
      <c r="C72" s="90">
        <f t="shared" si="3"/>
        <v>0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1:17" ht="12.75">
      <c r="A73" s="1"/>
      <c r="B73" s="2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ht="25.5">
      <c r="A74" s="25">
        <v>101150</v>
      </c>
      <c r="B74" s="390" t="s">
        <v>705</v>
      </c>
      <c r="C74" s="90">
        <f t="shared" si="3"/>
        <v>65</v>
      </c>
      <c r="D74" s="177"/>
      <c r="E74" s="177"/>
      <c r="F74" s="177"/>
      <c r="G74" s="177">
        <v>65</v>
      </c>
      <c r="H74" s="177"/>
      <c r="I74" s="177"/>
      <c r="J74" s="177"/>
      <c r="K74" s="177"/>
      <c r="L74" s="177"/>
      <c r="M74" s="177"/>
      <c r="N74" s="177"/>
      <c r="O74" s="177"/>
      <c r="P74" s="177"/>
      <c r="Q74" s="177"/>
    </row>
    <row r="75" spans="1:17" ht="12.75">
      <c r="A75" s="391">
        <v>107060</v>
      </c>
      <c r="B75" s="30" t="s">
        <v>733</v>
      </c>
      <c r="C75" s="90">
        <f t="shared" si="3"/>
        <v>0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1:17" ht="12.75">
      <c r="A76" s="25">
        <v>107051</v>
      </c>
      <c r="B76" s="394" t="s">
        <v>449</v>
      </c>
      <c r="C76" s="90">
        <f t="shared" si="3"/>
        <v>7702</v>
      </c>
      <c r="D76" s="90"/>
      <c r="E76" s="90"/>
      <c r="F76" s="90">
        <v>505</v>
      </c>
      <c r="G76" s="90">
        <v>7197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7" ht="12.75">
      <c r="A77" s="25">
        <v>107052</v>
      </c>
      <c r="B77" s="394" t="s">
        <v>492</v>
      </c>
      <c r="C77" s="90">
        <f t="shared" si="3"/>
        <v>14733</v>
      </c>
      <c r="D77" s="90">
        <v>9445</v>
      </c>
      <c r="E77" s="90">
        <v>2511</v>
      </c>
      <c r="F77" s="90">
        <v>2777</v>
      </c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17" ht="12.75">
      <c r="A78" s="25">
        <v>107053</v>
      </c>
      <c r="B78" s="394" t="s">
        <v>450</v>
      </c>
      <c r="C78" s="90">
        <f t="shared" si="3"/>
        <v>848</v>
      </c>
      <c r="D78" s="90"/>
      <c r="E78" s="90"/>
      <c r="F78" s="90"/>
      <c r="G78" s="90"/>
      <c r="H78" s="90">
        <v>848</v>
      </c>
      <c r="I78" s="90"/>
      <c r="J78" s="90"/>
      <c r="K78" s="90"/>
      <c r="L78" s="90"/>
      <c r="M78" s="90"/>
      <c r="N78" s="90"/>
      <c r="O78" s="90"/>
      <c r="P78" s="90"/>
      <c r="Q78" s="90"/>
    </row>
    <row r="79" spans="1:17" ht="12.75">
      <c r="A79" s="25">
        <v>107054</v>
      </c>
      <c r="B79" s="394" t="s">
        <v>493</v>
      </c>
      <c r="C79" s="90">
        <f t="shared" si="3"/>
        <v>858</v>
      </c>
      <c r="D79" s="90"/>
      <c r="E79" s="90"/>
      <c r="F79" s="90"/>
      <c r="G79" s="90"/>
      <c r="H79" s="90">
        <v>858</v>
      </c>
      <c r="I79" s="90"/>
      <c r="J79" s="90"/>
      <c r="K79" s="90"/>
      <c r="L79" s="90"/>
      <c r="M79" s="90"/>
      <c r="N79" s="90"/>
      <c r="O79" s="90"/>
      <c r="P79" s="90"/>
      <c r="Q79" s="90"/>
    </row>
    <row r="80" spans="1:17" ht="38.25">
      <c r="A80" s="282">
        <v>101231</v>
      </c>
      <c r="B80" s="390" t="s">
        <v>732</v>
      </c>
      <c r="C80" s="223">
        <f t="shared" si="3"/>
        <v>0</v>
      </c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1:17" ht="38.25">
      <c r="A81" s="282">
        <v>101231</v>
      </c>
      <c r="B81" s="390" t="s">
        <v>732</v>
      </c>
      <c r="C81" s="223">
        <f t="shared" si="3"/>
        <v>0</v>
      </c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ht="12.75">
      <c r="A82" s="395" t="s">
        <v>731</v>
      </c>
      <c r="B82" s="29" t="s">
        <v>561</v>
      </c>
      <c r="C82" s="90">
        <f t="shared" si="3"/>
        <v>0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1:17" ht="12.75">
      <c r="A83" s="392" t="s">
        <v>724</v>
      </c>
      <c r="B83" s="390" t="s">
        <v>725</v>
      </c>
      <c r="C83" s="181">
        <f t="shared" si="3"/>
        <v>2611</v>
      </c>
      <c r="D83" s="181">
        <v>2056</v>
      </c>
      <c r="E83" s="181">
        <v>555</v>
      </c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1:17" ht="12.75">
      <c r="A84" s="392" t="s">
        <v>724</v>
      </c>
      <c r="B84" s="390" t="s">
        <v>725</v>
      </c>
      <c r="C84" s="181">
        <f t="shared" si="3"/>
        <v>0</v>
      </c>
      <c r="D84" s="181"/>
      <c r="E84" s="181"/>
      <c r="F84" s="181"/>
      <c r="G84" s="181"/>
      <c r="H84" s="181"/>
      <c r="I84" s="181"/>
      <c r="K84" s="181"/>
      <c r="L84" s="181"/>
      <c r="M84" s="181"/>
      <c r="N84" s="181"/>
      <c r="O84" s="181"/>
      <c r="P84" s="181"/>
      <c r="Q84" s="181"/>
    </row>
    <row r="85" spans="1:17" ht="12.75">
      <c r="A85" s="392" t="s">
        <v>724</v>
      </c>
      <c r="B85" s="390" t="s">
        <v>725</v>
      </c>
      <c r="C85" s="181">
        <f t="shared" si="3"/>
        <v>0</v>
      </c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1:17" ht="25.5">
      <c r="A86" s="392" t="s">
        <v>710</v>
      </c>
      <c r="B86" s="390" t="s">
        <v>726</v>
      </c>
      <c r="C86" s="90">
        <f t="shared" si="3"/>
        <v>384</v>
      </c>
      <c r="D86" s="90">
        <v>302</v>
      </c>
      <c r="E86" s="90">
        <v>82</v>
      </c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1:17" ht="12.75">
      <c r="A87" s="196"/>
      <c r="B87" s="194"/>
      <c r="C87" s="191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1:17" ht="12.75" customHeight="1">
      <c r="A88" s="201" t="s">
        <v>568</v>
      </c>
      <c r="B88" s="194"/>
      <c r="C88" s="222">
        <v>0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1:17" ht="15">
      <c r="A89" s="201"/>
      <c r="B89" s="194"/>
      <c r="C89" s="222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1:17" ht="15.75">
      <c r="A90" s="497" t="s">
        <v>176</v>
      </c>
      <c r="B90" s="498"/>
      <c r="C90" s="222">
        <f>SUM(D90:Q90)</f>
        <v>575075</v>
      </c>
      <c r="D90" s="183">
        <f aca="true" t="shared" si="4" ref="D90:Q90">SUM(D10:D51,D57:D86)</f>
        <v>30335</v>
      </c>
      <c r="E90" s="183">
        <f t="shared" si="4"/>
        <v>8169</v>
      </c>
      <c r="F90" s="183">
        <f t="shared" si="4"/>
        <v>119854</v>
      </c>
      <c r="G90" s="183">
        <f t="shared" si="4"/>
        <v>41137</v>
      </c>
      <c r="H90" s="183">
        <f t="shared" si="4"/>
        <v>204717</v>
      </c>
      <c r="I90" s="183">
        <f t="shared" si="4"/>
        <v>92775</v>
      </c>
      <c r="J90" s="183">
        <f t="shared" si="4"/>
        <v>2288</v>
      </c>
      <c r="K90" s="183">
        <f t="shared" si="4"/>
        <v>0</v>
      </c>
      <c r="L90" s="183">
        <f t="shared" si="4"/>
        <v>16158</v>
      </c>
      <c r="M90" s="183">
        <f t="shared" si="4"/>
        <v>32003</v>
      </c>
      <c r="N90" s="183">
        <f t="shared" si="4"/>
        <v>0</v>
      </c>
      <c r="O90" s="183">
        <f t="shared" si="4"/>
        <v>1500</v>
      </c>
      <c r="P90" s="183">
        <f t="shared" si="4"/>
        <v>0</v>
      </c>
      <c r="Q90" s="183">
        <f t="shared" si="4"/>
        <v>26139</v>
      </c>
    </row>
    <row r="91" spans="1:17" ht="12.75" customHeight="1">
      <c r="A91" s="387"/>
      <c r="B91" s="199"/>
      <c r="C91" s="291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</row>
    <row r="92" spans="1:17" ht="15.75">
      <c r="A92" s="387"/>
      <c r="B92" s="293"/>
      <c r="C92" s="388"/>
      <c r="D92" s="290"/>
      <c r="E92" s="290"/>
      <c r="F92" s="290"/>
      <c r="G92" s="290"/>
      <c r="H92" s="291"/>
      <c r="I92" s="290"/>
      <c r="J92" s="290"/>
      <c r="K92" s="290"/>
      <c r="L92" s="290"/>
      <c r="M92" s="290"/>
      <c r="N92" s="290"/>
      <c r="O92" s="290"/>
      <c r="P92" s="290"/>
      <c r="Q92" s="290"/>
    </row>
    <row r="93" spans="1:17" ht="12.75">
      <c r="A93" s="387"/>
      <c r="B93" s="292"/>
      <c r="C93" s="38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</row>
    <row r="94" spans="1:17" ht="12.75">
      <c r="A94" s="387"/>
      <c r="B94" s="199"/>
      <c r="C94" s="38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</row>
    <row r="95" spans="1:17" ht="15.75">
      <c r="A95" s="199"/>
      <c r="B95" s="293"/>
      <c r="C95" s="338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</row>
    <row r="96" spans="1:17" ht="15">
      <c r="A96" s="289"/>
      <c r="B96" s="292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</row>
    <row r="97" spans="1:17" ht="12.75">
      <c r="A97" s="198"/>
      <c r="B97" s="19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</row>
    <row r="98" spans="1:17" ht="12.75" customHeight="1">
      <c r="A98" s="198"/>
      <c r="B98" s="293"/>
      <c r="C98" s="338"/>
      <c r="D98" s="290"/>
      <c r="E98" s="290"/>
      <c r="F98" s="291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</row>
    <row r="99" spans="1:17" ht="12.75">
      <c r="A99" s="198"/>
      <c r="B99" s="292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</row>
    <row r="100" spans="1:17" ht="12.75">
      <c r="A100" s="198"/>
      <c r="B100" s="19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</row>
    <row r="101" spans="1:17" ht="12.75">
      <c r="A101" s="198"/>
      <c r="B101" s="199"/>
      <c r="C101" s="38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</row>
    <row r="102" spans="1:17" ht="15.75">
      <c r="A102" s="198"/>
      <c r="B102" s="293"/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</row>
    <row r="103" spans="1:17" ht="12.75">
      <c r="A103" s="198"/>
      <c r="B103" s="19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</row>
    <row r="104" spans="1:17" ht="12.75">
      <c r="A104" s="198"/>
      <c r="B104" s="19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</row>
    <row r="105" spans="1:17" ht="12.75">
      <c r="A105" s="288"/>
      <c r="B105" s="19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</row>
    <row r="106" spans="1:17" ht="15">
      <c r="A106" s="289"/>
      <c r="B106" s="199"/>
      <c r="C106" s="290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291"/>
    </row>
    <row r="107" spans="1:17" ht="12.75">
      <c r="A107" s="292"/>
      <c r="B107" s="19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</row>
    <row r="108" spans="1:17" ht="12.75" customHeight="1">
      <c r="A108" s="293"/>
      <c r="B108" s="293"/>
      <c r="C108" s="290"/>
      <c r="D108" s="290"/>
      <c r="E108" s="290"/>
      <c r="F108" s="290"/>
      <c r="G108" s="290"/>
      <c r="H108" s="290"/>
      <c r="I108" s="294"/>
      <c r="J108" s="290"/>
      <c r="K108" s="294"/>
      <c r="L108" s="290"/>
      <c r="M108" s="294"/>
      <c r="N108" s="290"/>
      <c r="O108" s="290"/>
      <c r="P108" s="290"/>
      <c r="Q108" s="290"/>
    </row>
    <row r="109" spans="1:17" ht="12.75">
      <c r="A109" s="199"/>
      <c r="B109" s="19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</row>
    <row r="110" spans="1:17" ht="15.75">
      <c r="A110" s="199"/>
      <c r="B110" s="293"/>
      <c r="C110" s="290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</row>
    <row r="111" spans="1:17" ht="12.75">
      <c r="A111" s="199"/>
      <c r="B111" s="19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</row>
    <row r="112" spans="1:17" ht="12.75">
      <c r="A112" s="199"/>
      <c r="B112" s="19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</row>
    <row r="113" spans="1:17" ht="15.75">
      <c r="A113" s="199"/>
      <c r="B113" s="293"/>
      <c r="C113" s="290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</row>
  </sheetData>
  <sheetProtection/>
  <mergeCells count="17">
    <mergeCell ref="A90:B90"/>
    <mergeCell ref="A3:Q3"/>
    <mergeCell ref="A4:Q4"/>
    <mergeCell ref="A5:Q5"/>
    <mergeCell ref="Q8:Q9"/>
    <mergeCell ref="C8:C9"/>
    <mergeCell ref="D8:I8"/>
    <mergeCell ref="J8:M8"/>
    <mergeCell ref="N8:P8"/>
    <mergeCell ref="A8:B9"/>
    <mergeCell ref="A55:B56"/>
    <mergeCell ref="J55:M55"/>
    <mergeCell ref="N55:P55"/>
    <mergeCell ref="A53:Q53"/>
    <mergeCell ref="Q55:Q56"/>
    <mergeCell ref="C55:C56"/>
    <mergeCell ref="D55:I5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ht="12.75">
      <c r="M1" s="87" t="s">
        <v>20</v>
      </c>
    </row>
    <row r="3" spans="1:13" ht="12.75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3" ht="12.75">
      <c r="A4" s="411" t="s">
        <v>538</v>
      </c>
      <c r="B4" s="411"/>
      <c r="C4" s="411"/>
      <c r="D4" s="411"/>
      <c r="E4" s="411"/>
      <c r="F4" s="411"/>
      <c r="G4" s="411"/>
      <c r="H4" s="411"/>
      <c r="I4" s="411"/>
      <c r="J4" s="412"/>
      <c r="K4" s="412"/>
      <c r="L4" s="412"/>
      <c r="M4" s="412"/>
    </row>
    <row r="5" spans="1:13" ht="12.75">
      <c r="A5" s="411" t="s">
        <v>438</v>
      </c>
      <c r="B5" s="411"/>
      <c r="C5" s="411"/>
      <c r="D5" s="411"/>
      <c r="E5" s="411"/>
      <c r="F5" s="411"/>
      <c r="G5" s="411"/>
      <c r="H5" s="411"/>
      <c r="I5" s="411"/>
      <c r="J5" s="412"/>
      <c r="K5" s="412"/>
      <c r="L5" s="412"/>
      <c r="M5" s="412"/>
    </row>
    <row r="6" spans="1:13" ht="12.75">
      <c r="A6" s="411" t="s">
        <v>35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2"/>
    </row>
    <row r="8" spans="12:13" ht="12.75">
      <c r="L8" s="87"/>
      <c r="M8" s="87" t="s">
        <v>596</v>
      </c>
    </row>
    <row r="9" spans="1:13" ht="12.75">
      <c r="A9" s="458" t="s">
        <v>40</v>
      </c>
      <c r="B9" s="459"/>
      <c r="C9" s="459"/>
      <c r="D9" s="459"/>
      <c r="E9" s="459"/>
      <c r="F9" s="459"/>
      <c r="G9" s="459"/>
      <c r="H9" s="459"/>
      <c r="I9" s="459"/>
      <c r="J9" s="456" t="s">
        <v>37</v>
      </c>
      <c r="K9" s="456" t="s">
        <v>38</v>
      </c>
      <c r="L9" s="456" t="s">
        <v>39</v>
      </c>
      <c r="M9" s="455" t="s">
        <v>174</v>
      </c>
    </row>
    <row r="10" spans="1:13" ht="25.5" customHeight="1">
      <c r="A10" s="300" t="s">
        <v>41</v>
      </c>
      <c r="B10" s="460" t="s">
        <v>42</v>
      </c>
      <c r="C10" s="461"/>
      <c r="D10" s="461"/>
      <c r="E10" s="461"/>
      <c r="F10" s="461"/>
      <c r="G10" s="461"/>
      <c r="H10" s="461"/>
      <c r="I10" s="461"/>
      <c r="J10" s="457"/>
      <c r="K10" s="457"/>
      <c r="L10" s="457"/>
      <c r="M10" s="455"/>
    </row>
    <row r="11" spans="1:13" ht="12.75">
      <c r="A11" s="383" t="s">
        <v>679</v>
      </c>
      <c r="B11" s="421" t="s">
        <v>439</v>
      </c>
      <c r="C11" s="421"/>
      <c r="D11" s="421"/>
      <c r="E11" s="421"/>
      <c r="F11" s="421"/>
      <c r="G11" s="421"/>
      <c r="H11" s="421"/>
      <c r="I11" s="421"/>
      <c r="J11" s="90"/>
      <c r="K11" s="90"/>
      <c r="L11" s="90"/>
      <c r="M11" s="90">
        <f>SUM(J11:L11)</f>
        <v>0</v>
      </c>
    </row>
    <row r="12" spans="1:13" ht="12.75" customHeight="1">
      <c r="A12" s="383" t="s">
        <v>680</v>
      </c>
      <c r="B12" s="502" t="s">
        <v>735</v>
      </c>
      <c r="C12" s="503"/>
      <c r="D12" s="503"/>
      <c r="E12" s="503"/>
      <c r="F12" s="503"/>
      <c r="G12" s="503"/>
      <c r="H12" s="503"/>
      <c r="I12" s="504"/>
      <c r="J12" s="90">
        <v>600</v>
      </c>
      <c r="K12" s="90"/>
      <c r="L12" s="90"/>
      <c r="M12" s="90">
        <f aca="true" t="shared" si="0" ref="M12:M64">SUM(J12:L12)</f>
        <v>600</v>
      </c>
    </row>
    <row r="13" spans="1:13" ht="12.75">
      <c r="A13" s="392" t="s">
        <v>680</v>
      </c>
      <c r="B13" s="432" t="s">
        <v>736</v>
      </c>
      <c r="C13" s="421"/>
      <c r="D13" s="421"/>
      <c r="E13" s="421"/>
      <c r="F13" s="421"/>
      <c r="G13" s="421"/>
      <c r="H13" s="421"/>
      <c r="I13" s="421"/>
      <c r="J13" s="90"/>
      <c r="K13" s="90"/>
      <c r="L13" s="90"/>
      <c r="M13" s="90">
        <f t="shared" si="0"/>
        <v>0</v>
      </c>
    </row>
    <row r="14" spans="1:13" ht="12.75">
      <c r="A14" s="383" t="s">
        <v>681</v>
      </c>
      <c r="B14" s="421" t="s">
        <v>440</v>
      </c>
      <c r="C14" s="421"/>
      <c r="D14" s="421"/>
      <c r="E14" s="421"/>
      <c r="F14" s="421"/>
      <c r="G14" s="421"/>
      <c r="H14" s="421"/>
      <c r="I14" s="421"/>
      <c r="J14" s="90"/>
      <c r="K14" s="90"/>
      <c r="L14" s="90"/>
      <c r="M14" s="90">
        <f t="shared" si="0"/>
        <v>0</v>
      </c>
    </row>
    <row r="15" spans="1:13" ht="12.75">
      <c r="A15" s="392" t="s">
        <v>653</v>
      </c>
      <c r="B15" s="432" t="s">
        <v>727</v>
      </c>
      <c r="C15" s="421"/>
      <c r="D15" s="421"/>
      <c r="E15" s="421"/>
      <c r="F15" s="421"/>
      <c r="G15" s="421"/>
      <c r="H15" s="421"/>
      <c r="I15" s="421"/>
      <c r="J15" s="90"/>
      <c r="K15" s="90"/>
      <c r="L15" s="90"/>
      <c r="M15" s="90">
        <f t="shared" si="0"/>
        <v>0</v>
      </c>
    </row>
    <row r="16" spans="1:13" ht="12.75">
      <c r="A16" s="392" t="s">
        <v>653</v>
      </c>
      <c r="B16" s="432" t="s">
        <v>728</v>
      </c>
      <c r="C16" s="421"/>
      <c r="D16" s="421"/>
      <c r="E16" s="421"/>
      <c r="F16" s="421"/>
      <c r="G16" s="421"/>
      <c r="H16" s="421"/>
      <c r="I16" s="421"/>
      <c r="J16" s="90">
        <v>215</v>
      </c>
      <c r="K16" s="90">
        <v>76</v>
      </c>
      <c r="L16" s="90"/>
      <c r="M16" s="90">
        <f t="shared" si="0"/>
        <v>291</v>
      </c>
    </row>
    <row r="17" spans="1:13" ht="12.75">
      <c r="A17" s="392" t="s">
        <v>653</v>
      </c>
      <c r="B17" s="432" t="s">
        <v>728</v>
      </c>
      <c r="C17" s="432"/>
      <c r="D17" s="432"/>
      <c r="E17" s="432"/>
      <c r="F17" s="432"/>
      <c r="G17" s="432"/>
      <c r="H17" s="432"/>
      <c r="I17" s="432"/>
      <c r="J17" s="177"/>
      <c r="K17" s="177"/>
      <c r="L17" s="177"/>
      <c r="M17" s="177"/>
    </row>
    <row r="18" spans="1:13" ht="12.75">
      <c r="A18" s="392" t="s">
        <v>685</v>
      </c>
      <c r="B18" s="432" t="s">
        <v>59</v>
      </c>
      <c r="C18" s="421"/>
      <c r="D18" s="421"/>
      <c r="E18" s="421"/>
      <c r="F18" s="421"/>
      <c r="G18" s="421"/>
      <c r="H18" s="421"/>
      <c r="I18" s="421"/>
      <c r="J18" s="90"/>
      <c r="K18" s="90">
        <v>0</v>
      </c>
      <c r="L18" s="90"/>
      <c r="M18" s="90">
        <f t="shared" si="0"/>
        <v>0</v>
      </c>
    </row>
    <row r="19" spans="1:13" ht="12.75">
      <c r="A19" s="392" t="s">
        <v>685</v>
      </c>
      <c r="B19" s="432" t="s">
        <v>59</v>
      </c>
      <c r="C19" s="421"/>
      <c r="D19" s="421"/>
      <c r="E19" s="421"/>
      <c r="F19" s="421"/>
      <c r="G19" s="421"/>
      <c r="H19" s="421"/>
      <c r="I19" s="421"/>
      <c r="J19" s="90">
        <v>5250</v>
      </c>
      <c r="K19" s="90"/>
      <c r="L19" s="90"/>
      <c r="M19" s="90">
        <f t="shared" si="0"/>
        <v>5250</v>
      </c>
    </row>
    <row r="20" spans="1:13" ht="12.75">
      <c r="A20" s="383" t="s">
        <v>686</v>
      </c>
      <c r="B20" s="421" t="s">
        <v>487</v>
      </c>
      <c r="C20" s="421"/>
      <c r="D20" s="421"/>
      <c r="E20" s="421"/>
      <c r="F20" s="421"/>
      <c r="G20" s="421"/>
      <c r="H20" s="421"/>
      <c r="I20" s="421"/>
      <c r="J20" s="90"/>
      <c r="K20" s="90"/>
      <c r="L20" s="90"/>
      <c r="M20" s="90">
        <f t="shared" si="0"/>
        <v>0</v>
      </c>
    </row>
    <row r="21" spans="1:13" ht="12.75">
      <c r="A21" s="383" t="s">
        <v>687</v>
      </c>
      <c r="B21" s="421" t="s">
        <v>185</v>
      </c>
      <c r="C21" s="421"/>
      <c r="D21" s="421"/>
      <c r="E21" s="421"/>
      <c r="F21" s="421"/>
      <c r="G21" s="421"/>
      <c r="H21" s="421"/>
      <c r="I21" s="421"/>
      <c r="J21" s="90">
        <v>107672</v>
      </c>
      <c r="K21" s="90"/>
      <c r="L21" s="90"/>
      <c r="M21" s="90">
        <f t="shared" si="0"/>
        <v>107672</v>
      </c>
    </row>
    <row r="22" spans="1:13" ht="12.75">
      <c r="A22" s="383" t="s">
        <v>687</v>
      </c>
      <c r="B22" s="421" t="s">
        <v>185</v>
      </c>
      <c r="C22" s="421"/>
      <c r="D22" s="421"/>
      <c r="E22" s="421"/>
      <c r="F22" s="421"/>
      <c r="G22" s="421"/>
      <c r="H22" s="421"/>
      <c r="I22" s="421"/>
      <c r="J22" s="90"/>
      <c r="K22" s="90"/>
      <c r="L22" s="90"/>
      <c r="M22" s="90">
        <f t="shared" si="0"/>
        <v>0</v>
      </c>
    </row>
    <row r="23" spans="1:13" ht="12.75">
      <c r="A23" s="383" t="s">
        <v>687</v>
      </c>
      <c r="B23" s="421" t="s">
        <v>185</v>
      </c>
      <c r="C23" s="421"/>
      <c r="D23" s="421"/>
      <c r="E23" s="421"/>
      <c r="F23" s="421"/>
      <c r="G23" s="421"/>
      <c r="H23" s="421"/>
      <c r="I23" s="421"/>
      <c r="J23" s="90">
        <v>105</v>
      </c>
      <c r="K23" s="90"/>
      <c r="L23" s="90"/>
      <c r="M23" s="90">
        <f t="shared" si="0"/>
        <v>105</v>
      </c>
    </row>
    <row r="24" spans="1:13" ht="12.75">
      <c r="A24" s="392" t="s">
        <v>688</v>
      </c>
      <c r="B24" s="421" t="s">
        <v>689</v>
      </c>
      <c r="C24" s="421"/>
      <c r="D24" s="421"/>
      <c r="E24" s="421"/>
      <c r="F24" s="421"/>
      <c r="G24" s="421"/>
      <c r="H24" s="421"/>
      <c r="I24" s="421"/>
      <c r="J24" s="90">
        <v>441173</v>
      </c>
      <c r="K24" s="90"/>
      <c r="L24" s="90"/>
      <c r="M24" s="90">
        <f t="shared" si="0"/>
        <v>441173</v>
      </c>
    </row>
    <row r="25" spans="1:13" ht="12.75">
      <c r="A25" s="392" t="s">
        <v>649</v>
      </c>
      <c r="B25" s="421" t="s">
        <v>690</v>
      </c>
      <c r="C25" s="421"/>
      <c r="D25" s="421"/>
      <c r="E25" s="421"/>
      <c r="F25" s="421"/>
      <c r="G25" s="421"/>
      <c r="H25" s="421"/>
      <c r="I25" s="421"/>
      <c r="J25" s="90"/>
      <c r="K25" s="90"/>
      <c r="L25" s="90"/>
      <c r="M25" s="90">
        <f t="shared" si="0"/>
        <v>0</v>
      </c>
    </row>
    <row r="26" spans="1:13" ht="12.75">
      <c r="A26" s="392" t="s">
        <v>691</v>
      </c>
      <c r="B26" s="421" t="s">
        <v>489</v>
      </c>
      <c r="C26" s="421"/>
      <c r="D26" s="421"/>
      <c r="E26" s="421"/>
      <c r="F26" s="421"/>
      <c r="G26" s="421"/>
      <c r="H26" s="421"/>
      <c r="I26" s="421"/>
      <c r="J26" s="90">
        <v>1139</v>
      </c>
      <c r="K26" s="90"/>
      <c r="L26" s="90"/>
      <c r="M26" s="90">
        <f t="shared" si="0"/>
        <v>1139</v>
      </c>
    </row>
    <row r="27" spans="1:13" ht="12.75">
      <c r="A27" s="392" t="s">
        <v>692</v>
      </c>
      <c r="B27" s="421" t="s">
        <v>443</v>
      </c>
      <c r="C27" s="421"/>
      <c r="D27" s="421"/>
      <c r="E27" s="421"/>
      <c r="F27" s="421"/>
      <c r="G27" s="421"/>
      <c r="H27" s="421"/>
      <c r="I27" s="421"/>
      <c r="J27" s="90"/>
      <c r="K27" s="90"/>
      <c r="L27" s="90"/>
      <c r="M27" s="90">
        <f t="shared" si="0"/>
        <v>0</v>
      </c>
    </row>
    <row r="28" spans="1:13" ht="12.75">
      <c r="A28" s="392" t="s">
        <v>693</v>
      </c>
      <c r="B28" s="421" t="s">
        <v>490</v>
      </c>
      <c r="C28" s="421"/>
      <c r="D28" s="421"/>
      <c r="E28" s="421"/>
      <c r="F28" s="421"/>
      <c r="G28" s="421"/>
      <c r="H28" s="421"/>
      <c r="I28" s="421"/>
      <c r="J28" s="90">
        <v>721</v>
      </c>
      <c r="K28" s="90"/>
      <c r="L28" s="90"/>
      <c r="M28" s="90">
        <f t="shared" si="0"/>
        <v>721</v>
      </c>
    </row>
    <row r="29" spans="1:13" ht="12.75">
      <c r="A29" s="392" t="s">
        <v>693</v>
      </c>
      <c r="B29" s="421" t="s">
        <v>490</v>
      </c>
      <c r="C29" s="421"/>
      <c r="D29" s="421"/>
      <c r="E29" s="421"/>
      <c r="F29" s="421"/>
      <c r="G29" s="421"/>
      <c r="H29" s="421"/>
      <c r="I29" s="421"/>
      <c r="J29" s="90"/>
      <c r="K29" s="90"/>
      <c r="L29" s="90"/>
      <c r="M29" s="90">
        <f t="shared" si="0"/>
        <v>0</v>
      </c>
    </row>
    <row r="30" spans="1:13" ht="12.75">
      <c r="A30" s="392" t="s">
        <v>693</v>
      </c>
      <c r="B30" s="421" t="s">
        <v>490</v>
      </c>
      <c r="C30" s="421"/>
      <c r="D30" s="421"/>
      <c r="E30" s="421"/>
      <c r="F30" s="421"/>
      <c r="G30" s="421"/>
      <c r="H30" s="421"/>
      <c r="I30" s="421"/>
      <c r="J30" s="90"/>
      <c r="K30" s="90">
        <v>437</v>
      </c>
      <c r="L30" s="90"/>
      <c r="M30" s="90">
        <f t="shared" si="0"/>
        <v>437</v>
      </c>
    </row>
    <row r="31" spans="1:13" ht="12.75">
      <c r="A31" s="392" t="s">
        <v>694</v>
      </c>
      <c r="B31" s="421" t="s">
        <v>444</v>
      </c>
      <c r="C31" s="421"/>
      <c r="D31" s="421"/>
      <c r="E31" s="421"/>
      <c r="F31" s="421"/>
      <c r="G31" s="421"/>
      <c r="H31" s="421"/>
      <c r="I31" s="421"/>
      <c r="J31" s="90"/>
      <c r="K31" s="90"/>
      <c r="L31" s="90"/>
      <c r="M31" s="90">
        <f t="shared" si="0"/>
        <v>0</v>
      </c>
    </row>
    <row r="32" spans="1:13" ht="12.75">
      <c r="A32" s="392" t="s">
        <v>695</v>
      </c>
      <c r="B32" s="421" t="s">
        <v>445</v>
      </c>
      <c r="C32" s="421"/>
      <c r="D32" s="421"/>
      <c r="E32" s="421"/>
      <c r="F32" s="421"/>
      <c r="G32" s="421"/>
      <c r="H32" s="421"/>
      <c r="I32" s="421"/>
      <c r="J32" s="90"/>
      <c r="K32" s="90"/>
      <c r="L32" s="90"/>
      <c r="M32" s="90">
        <f t="shared" si="0"/>
        <v>0</v>
      </c>
    </row>
    <row r="33" spans="1:13" ht="12.75">
      <c r="A33" s="392" t="s">
        <v>695</v>
      </c>
      <c r="B33" s="421" t="s">
        <v>445</v>
      </c>
      <c r="C33" s="421"/>
      <c r="D33" s="421"/>
      <c r="E33" s="421"/>
      <c r="F33" s="421"/>
      <c r="G33" s="421"/>
      <c r="H33" s="421"/>
      <c r="I33" s="421"/>
      <c r="J33" s="90"/>
      <c r="K33" s="90">
        <v>315</v>
      </c>
      <c r="L33" s="90"/>
      <c r="M33" s="90">
        <f t="shared" si="0"/>
        <v>315</v>
      </c>
    </row>
    <row r="34" spans="1:13" ht="12.75">
      <c r="A34" s="392" t="s">
        <v>696</v>
      </c>
      <c r="B34" s="421" t="s">
        <v>446</v>
      </c>
      <c r="C34" s="421"/>
      <c r="D34" s="421"/>
      <c r="E34" s="421"/>
      <c r="F34" s="421"/>
      <c r="G34" s="421"/>
      <c r="H34" s="421"/>
      <c r="I34" s="421"/>
      <c r="J34" s="90"/>
      <c r="K34" s="90"/>
      <c r="L34" s="90"/>
      <c r="M34" s="90">
        <f t="shared" si="0"/>
        <v>0</v>
      </c>
    </row>
    <row r="35" spans="1:13" ht="12.75">
      <c r="A35" s="392" t="s">
        <v>696</v>
      </c>
      <c r="B35" s="421" t="s">
        <v>446</v>
      </c>
      <c r="C35" s="421"/>
      <c r="D35" s="421"/>
      <c r="E35" s="421"/>
      <c r="F35" s="421"/>
      <c r="G35" s="421"/>
      <c r="H35" s="421"/>
      <c r="I35" s="421"/>
      <c r="J35" s="90">
        <v>3615</v>
      </c>
      <c r="K35" s="90"/>
      <c r="L35" s="90"/>
      <c r="M35" s="90">
        <f t="shared" si="0"/>
        <v>3615</v>
      </c>
    </row>
    <row r="36" spans="1:13" ht="12.75" customHeight="1">
      <c r="A36" s="392" t="s">
        <v>698</v>
      </c>
      <c r="B36" s="462" t="s">
        <v>699</v>
      </c>
      <c r="C36" s="463"/>
      <c r="D36" s="463"/>
      <c r="E36" s="463"/>
      <c r="F36" s="463"/>
      <c r="G36" s="463"/>
      <c r="H36" s="463"/>
      <c r="I36" s="464"/>
      <c r="J36" s="90"/>
      <c r="K36" s="90"/>
      <c r="L36" s="90"/>
      <c r="M36" s="90">
        <f t="shared" si="0"/>
        <v>0</v>
      </c>
    </row>
    <row r="37" spans="1:13" ht="12.75" customHeight="1">
      <c r="A37" s="25">
        <v>106020</v>
      </c>
      <c r="B37" s="462" t="s">
        <v>700</v>
      </c>
      <c r="C37" s="463"/>
      <c r="D37" s="463"/>
      <c r="E37" s="463"/>
      <c r="F37" s="463"/>
      <c r="G37" s="463"/>
      <c r="H37" s="463"/>
      <c r="I37" s="464"/>
      <c r="J37" s="90"/>
      <c r="K37" s="90"/>
      <c r="L37" s="90"/>
      <c r="M37" s="90">
        <f t="shared" si="0"/>
        <v>0</v>
      </c>
    </row>
    <row r="38" spans="1:13" ht="12.75" customHeight="1">
      <c r="A38" s="25">
        <v>101150</v>
      </c>
      <c r="B38" s="462" t="s">
        <v>704</v>
      </c>
      <c r="C38" s="463"/>
      <c r="D38" s="463"/>
      <c r="E38" s="463"/>
      <c r="F38" s="463"/>
      <c r="G38" s="463"/>
      <c r="H38" s="463"/>
      <c r="I38" s="464"/>
      <c r="J38" s="90"/>
      <c r="K38" s="90"/>
      <c r="L38" s="90"/>
      <c r="M38" s="90">
        <f t="shared" si="0"/>
        <v>0</v>
      </c>
    </row>
    <row r="39" spans="1:13" ht="12.75" customHeight="1">
      <c r="A39" s="282">
        <v>101231</v>
      </c>
      <c r="B39" s="462" t="s">
        <v>701</v>
      </c>
      <c r="C39" s="463"/>
      <c r="D39" s="463"/>
      <c r="E39" s="463"/>
      <c r="F39" s="463"/>
      <c r="G39" s="463"/>
      <c r="H39" s="463"/>
      <c r="I39" s="464"/>
      <c r="J39" s="90"/>
      <c r="K39" s="90"/>
      <c r="L39" s="90"/>
      <c r="M39" s="90">
        <f t="shared" si="0"/>
        <v>0</v>
      </c>
    </row>
    <row r="40" spans="1:13" ht="12.75" customHeight="1">
      <c r="A40" s="25">
        <v>104051</v>
      </c>
      <c r="B40" s="462" t="s">
        <v>719</v>
      </c>
      <c r="C40" s="463"/>
      <c r="D40" s="463"/>
      <c r="E40" s="463"/>
      <c r="F40" s="463"/>
      <c r="G40" s="463"/>
      <c r="H40" s="463"/>
      <c r="I40" s="464"/>
      <c r="J40" s="90"/>
      <c r="K40" s="90"/>
      <c r="L40" s="90"/>
      <c r="M40" s="90">
        <f t="shared" si="0"/>
        <v>0</v>
      </c>
    </row>
    <row r="41" spans="1:13" ht="12.75" customHeight="1">
      <c r="A41" s="25">
        <v>104051</v>
      </c>
      <c r="B41" s="462" t="s">
        <v>719</v>
      </c>
      <c r="C41" s="463"/>
      <c r="D41" s="463"/>
      <c r="E41" s="463"/>
      <c r="F41" s="463"/>
      <c r="G41" s="463"/>
      <c r="H41" s="463"/>
      <c r="I41" s="464"/>
      <c r="J41" s="90">
        <v>580</v>
      </c>
      <c r="K41" s="90"/>
      <c r="L41" s="90"/>
      <c r="M41" s="90">
        <f t="shared" si="0"/>
        <v>580</v>
      </c>
    </row>
    <row r="42" spans="1:13" ht="12.75" customHeight="1">
      <c r="A42" s="25">
        <v>104051</v>
      </c>
      <c r="B42" s="462" t="s">
        <v>720</v>
      </c>
      <c r="C42" s="463"/>
      <c r="D42" s="463"/>
      <c r="E42" s="463"/>
      <c r="F42" s="463"/>
      <c r="G42" s="463"/>
      <c r="H42" s="463"/>
      <c r="I42" s="464"/>
      <c r="J42" s="90"/>
      <c r="K42" s="90"/>
      <c r="L42" s="90"/>
      <c r="M42" s="90">
        <f t="shared" si="0"/>
        <v>0</v>
      </c>
    </row>
    <row r="43" spans="1:13" ht="12.75" customHeight="1">
      <c r="A43" s="25">
        <v>107060</v>
      </c>
      <c r="B43" s="462" t="s">
        <v>734</v>
      </c>
      <c r="C43" s="463"/>
      <c r="D43" s="463"/>
      <c r="E43" s="463"/>
      <c r="F43" s="463"/>
      <c r="G43" s="463"/>
      <c r="H43" s="463"/>
      <c r="I43" s="464"/>
      <c r="J43" s="90"/>
      <c r="K43" s="90"/>
      <c r="L43" s="90"/>
      <c r="M43" s="90">
        <f t="shared" si="0"/>
        <v>0</v>
      </c>
    </row>
    <row r="44" spans="1:13" ht="12.75" customHeight="1">
      <c r="A44" s="25">
        <v>103010</v>
      </c>
      <c r="B44" s="462" t="s">
        <v>722</v>
      </c>
      <c r="C44" s="463"/>
      <c r="D44" s="463"/>
      <c r="E44" s="463"/>
      <c r="F44" s="463"/>
      <c r="G44" s="463"/>
      <c r="H44" s="463"/>
      <c r="I44" s="464"/>
      <c r="J44" s="90"/>
      <c r="K44" s="90"/>
      <c r="L44" s="90"/>
      <c r="M44" s="90">
        <f t="shared" si="0"/>
        <v>0</v>
      </c>
    </row>
    <row r="45" spans="1:13" ht="12.75" customHeight="1">
      <c r="A45" s="25">
        <v>104051</v>
      </c>
      <c r="B45" s="462" t="s">
        <v>723</v>
      </c>
      <c r="C45" s="463"/>
      <c r="D45" s="463"/>
      <c r="E45" s="463"/>
      <c r="F45" s="463"/>
      <c r="G45" s="463"/>
      <c r="H45" s="463"/>
      <c r="I45" s="464"/>
      <c r="J45" s="90"/>
      <c r="K45" s="90"/>
      <c r="L45" s="90"/>
      <c r="M45" s="90">
        <f t="shared" si="0"/>
        <v>0</v>
      </c>
    </row>
    <row r="46" spans="1:13" ht="12.75" customHeight="1">
      <c r="A46" s="25">
        <v>104051</v>
      </c>
      <c r="B46" s="462" t="s">
        <v>723</v>
      </c>
      <c r="C46" s="463"/>
      <c r="D46" s="463"/>
      <c r="E46" s="463"/>
      <c r="F46" s="463"/>
      <c r="G46" s="463"/>
      <c r="H46" s="463"/>
      <c r="I46" s="464"/>
      <c r="J46" s="90"/>
      <c r="K46" s="90">
        <v>1200</v>
      </c>
      <c r="L46" s="90"/>
      <c r="M46" s="90">
        <f t="shared" si="0"/>
        <v>1200</v>
      </c>
    </row>
    <row r="47" spans="1:13" ht="12.75" customHeight="1">
      <c r="A47" s="25">
        <v>101150</v>
      </c>
      <c r="B47" s="462" t="s">
        <v>448</v>
      </c>
      <c r="C47" s="463"/>
      <c r="D47" s="463"/>
      <c r="E47" s="463"/>
      <c r="F47" s="463"/>
      <c r="G47" s="463"/>
      <c r="H47" s="463"/>
      <c r="I47" s="464"/>
      <c r="J47" s="90">
        <v>846</v>
      </c>
      <c r="K47" s="90"/>
      <c r="L47" s="90"/>
      <c r="M47" s="90">
        <f t="shared" si="0"/>
        <v>846</v>
      </c>
    </row>
    <row r="48" spans="1:13" ht="12.75" customHeight="1">
      <c r="A48" s="25">
        <v>101150</v>
      </c>
      <c r="B48" s="462" t="s">
        <v>705</v>
      </c>
      <c r="C48" s="463"/>
      <c r="D48" s="463"/>
      <c r="E48" s="463"/>
      <c r="F48" s="463"/>
      <c r="G48" s="463"/>
      <c r="H48" s="463"/>
      <c r="I48" s="464"/>
      <c r="J48" s="90"/>
      <c r="K48" s="90"/>
      <c r="L48" s="90"/>
      <c r="M48" s="90">
        <f t="shared" si="0"/>
        <v>0</v>
      </c>
    </row>
    <row r="49" spans="1:13" ht="12.75" customHeight="1">
      <c r="A49" s="25">
        <v>107051</v>
      </c>
      <c r="B49" s="499" t="s">
        <v>449</v>
      </c>
      <c r="C49" s="472"/>
      <c r="D49" s="472"/>
      <c r="E49" s="472"/>
      <c r="F49" s="472"/>
      <c r="G49" s="472"/>
      <c r="H49" s="472"/>
      <c r="I49" s="473"/>
      <c r="J49" s="90">
        <f>494</f>
        <v>494</v>
      </c>
      <c r="K49" s="90"/>
      <c r="L49" s="90"/>
      <c r="M49" s="90">
        <f t="shared" si="0"/>
        <v>494</v>
      </c>
    </row>
    <row r="50" spans="1:13" ht="12.75" customHeight="1">
      <c r="A50" s="25">
        <v>107052</v>
      </c>
      <c r="B50" s="499" t="s">
        <v>492</v>
      </c>
      <c r="C50" s="472"/>
      <c r="D50" s="472"/>
      <c r="E50" s="472"/>
      <c r="F50" s="472"/>
      <c r="G50" s="472"/>
      <c r="H50" s="472"/>
      <c r="I50" s="473"/>
      <c r="J50" s="90"/>
      <c r="K50" s="90"/>
      <c r="L50" s="90"/>
      <c r="M50" s="90">
        <f t="shared" si="0"/>
        <v>0</v>
      </c>
    </row>
    <row r="51" spans="1:13" ht="12.75" customHeight="1">
      <c r="A51" s="25">
        <v>107053</v>
      </c>
      <c r="B51" s="499" t="s">
        <v>450</v>
      </c>
      <c r="C51" s="472"/>
      <c r="D51" s="472"/>
      <c r="E51" s="472"/>
      <c r="F51" s="472"/>
      <c r="G51" s="472"/>
      <c r="H51" s="472"/>
      <c r="I51" s="473"/>
      <c r="J51" s="90"/>
      <c r="K51" s="90"/>
      <c r="L51" s="90"/>
      <c r="M51" s="90">
        <f t="shared" si="0"/>
        <v>0</v>
      </c>
    </row>
    <row r="52" spans="1:13" ht="12.75" customHeight="1">
      <c r="A52" s="25">
        <v>107054</v>
      </c>
      <c r="B52" s="499" t="s">
        <v>493</v>
      </c>
      <c r="C52" s="472"/>
      <c r="D52" s="472"/>
      <c r="E52" s="472"/>
      <c r="F52" s="472"/>
      <c r="G52" s="472"/>
      <c r="H52" s="472"/>
      <c r="I52" s="473"/>
      <c r="J52" s="90">
        <v>1511</v>
      </c>
      <c r="K52" s="90"/>
      <c r="L52" s="90"/>
      <c r="M52" s="90">
        <f t="shared" si="0"/>
        <v>1511</v>
      </c>
    </row>
    <row r="53" spans="1:13" ht="12.75" customHeight="1">
      <c r="A53" s="392" t="s">
        <v>706</v>
      </c>
      <c r="B53" s="462" t="s">
        <v>707</v>
      </c>
      <c r="C53" s="463"/>
      <c r="D53" s="463"/>
      <c r="E53" s="463"/>
      <c r="F53" s="463"/>
      <c r="G53" s="463"/>
      <c r="H53" s="463"/>
      <c r="I53" s="464"/>
      <c r="J53" s="90"/>
      <c r="K53" s="90">
        <v>488</v>
      </c>
      <c r="L53" s="90"/>
      <c r="M53" s="90">
        <f t="shared" si="0"/>
        <v>488</v>
      </c>
    </row>
    <row r="54" spans="1:13" ht="12.75" customHeight="1">
      <c r="A54" s="392" t="s">
        <v>706</v>
      </c>
      <c r="B54" s="462" t="s">
        <v>708</v>
      </c>
      <c r="C54" s="463"/>
      <c r="D54" s="463"/>
      <c r="E54" s="463"/>
      <c r="F54" s="463"/>
      <c r="G54" s="463"/>
      <c r="H54" s="463"/>
      <c r="I54" s="464"/>
      <c r="J54" s="90"/>
      <c r="K54" s="90">
        <v>231</v>
      </c>
      <c r="L54" s="90"/>
      <c r="M54" s="90">
        <f t="shared" si="0"/>
        <v>231</v>
      </c>
    </row>
    <row r="55" spans="1:13" ht="12.75" customHeight="1">
      <c r="A55" s="392" t="s">
        <v>709</v>
      </c>
      <c r="B55" s="499" t="s">
        <v>453</v>
      </c>
      <c r="C55" s="472"/>
      <c r="D55" s="472"/>
      <c r="E55" s="472"/>
      <c r="F55" s="472"/>
      <c r="G55" s="472"/>
      <c r="H55" s="472"/>
      <c r="I55" s="473"/>
      <c r="J55" s="90"/>
      <c r="K55" s="90">
        <v>2000</v>
      </c>
      <c r="L55" s="90"/>
      <c r="M55" s="90">
        <f t="shared" si="0"/>
        <v>2000</v>
      </c>
    </row>
    <row r="56" spans="1:13" ht="12.75">
      <c r="A56" s="392" t="s">
        <v>724</v>
      </c>
      <c r="B56" s="432" t="s">
        <v>725</v>
      </c>
      <c r="C56" s="421"/>
      <c r="D56" s="421"/>
      <c r="E56" s="421"/>
      <c r="F56" s="421"/>
      <c r="G56" s="421"/>
      <c r="H56" s="421"/>
      <c r="I56" s="421"/>
      <c r="J56" s="90"/>
      <c r="K56" s="90"/>
      <c r="L56" s="90"/>
      <c r="M56" s="90">
        <f t="shared" si="0"/>
        <v>0</v>
      </c>
    </row>
    <row r="57" spans="1:13" ht="12.75">
      <c r="A57" s="392" t="s">
        <v>724</v>
      </c>
      <c r="B57" s="445" t="s">
        <v>725</v>
      </c>
      <c r="C57" s="500"/>
      <c r="D57" s="500"/>
      <c r="E57" s="500"/>
      <c r="F57" s="500"/>
      <c r="G57" s="500"/>
      <c r="H57" s="500"/>
      <c r="I57" s="501"/>
      <c r="J57" s="90">
        <v>1624</v>
      </c>
      <c r="K57" s="90"/>
      <c r="L57" s="90"/>
      <c r="M57" s="90">
        <f t="shared" si="0"/>
        <v>1624</v>
      </c>
    </row>
    <row r="58" spans="1:13" ht="12.75">
      <c r="A58" s="392" t="s">
        <v>710</v>
      </c>
      <c r="B58" s="421" t="s">
        <v>726</v>
      </c>
      <c r="C58" s="421"/>
      <c r="D58" s="421"/>
      <c r="E58" s="421"/>
      <c r="F58" s="421"/>
      <c r="G58" s="421"/>
      <c r="H58" s="421"/>
      <c r="I58" s="421"/>
      <c r="J58" s="90"/>
      <c r="K58" s="90"/>
      <c r="L58" s="90"/>
      <c r="M58" s="90">
        <f t="shared" si="0"/>
        <v>0</v>
      </c>
    </row>
    <row r="59" spans="1:13" ht="12.75">
      <c r="A59" s="392" t="s">
        <v>711</v>
      </c>
      <c r="B59" s="432" t="s">
        <v>60</v>
      </c>
      <c r="C59" s="421"/>
      <c r="D59" s="421"/>
      <c r="E59" s="421"/>
      <c r="F59" s="421"/>
      <c r="G59" s="421"/>
      <c r="H59" s="421"/>
      <c r="I59" s="421"/>
      <c r="J59" s="90"/>
      <c r="K59" s="90">
        <v>3000</v>
      </c>
      <c r="L59" s="90"/>
      <c r="M59" s="90">
        <f t="shared" si="0"/>
        <v>3000</v>
      </c>
    </row>
    <row r="60" spans="1:13" ht="12.75">
      <c r="A60" s="392" t="s">
        <v>714</v>
      </c>
      <c r="B60" s="421" t="s">
        <v>454</v>
      </c>
      <c r="C60" s="421"/>
      <c r="D60" s="421"/>
      <c r="E60" s="421"/>
      <c r="F60" s="421"/>
      <c r="G60" s="421"/>
      <c r="H60" s="421"/>
      <c r="I60" s="421"/>
      <c r="J60" s="90"/>
      <c r="K60" s="90"/>
      <c r="L60" s="90"/>
      <c r="M60" s="90">
        <f t="shared" si="0"/>
        <v>0</v>
      </c>
    </row>
    <row r="61" spans="1:13" ht="12.75">
      <c r="A61" s="392" t="s">
        <v>714</v>
      </c>
      <c r="B61" s="421" t="s">
        <v>454</v>
      </c>
      <c r="C61" s="421"/>
      <c r="D61" s="421"/>
      <c r="E61" s="421"/>
      <c r="F61" s="421"/>
      <c r="G61" s="421"/>
      <c r="H61" s="421"/>
      <c r="I61" s="421"/>
      <c r="J61" s="90"/>
      <c r="K61" s="90"/>
      <c r="L61" s="90"/>
      <c r="M61" s="90">
        <f t="shared" si="0"/>
        <v>0</v>
      </c>
    </row>
    <row r="62" spans="1:13" ht="12.75">
      <c r="A62" s="392" t="s">
        <v>715</v>
      </c>
      <c r="B62" s="421" t="s">
        <v>441</v>
      </c>
      <c r="C62" s="421"/>
      <c r="D62" s="421"/>
      <c r="E62" s="421"/>
      <c r="F62" s="421"/>
      <c r="G62" s="421"/>
      <c r="H62" s="421"/>
      <c r="I62" s="421"/>
      <c r="J62" s="90"/>
      <c r="K62" s="90">
        <v>908</v>
      </c>
      <c r="L62" s="90"/>
      <c r="M62" s="90">
        <f t="shared" si="0"/>
        <v>908</v>
      </c>
    </row>
    <row r="63" spans="1:13" ht="12.75">
      <c r="A63" s="392" t="s">
        <v>716</v>
      </c>
      <c r="B63" s="421" t="s">
        <v>442</v>
      </c>
      <c r="C63" s="421"/>
      <c r="D63" s="421"/>
      <c r="E63" s="421"/>
      <c r="F63" s="421"/>
      <c r="G63" s="421"/>
      <c r="H63" s="421"/>
      <c r="I63" s="421"/>
      <c r="J63" s="90">
        <v>875</v>
      </c>
      <c r="K63" s="90"/>
      <c r="L63" s="90"/>
      <c r="M63" s="90">
        <f t="shared" si="0"/>
        <v>875</v>
      </c>
    </row>
    <row r="64" spans="1:13" ht="12.75">
      <c r="A64" s="465" t="s">
        <v>43</v>
      </c>
      <c r="B64" s="466"/>
      <c r="C64" s="466"/>
      <c r="D64" s="466"/>
      <c r="E64" s="466"/>
      <c r="F64" s="466"/>
      <c r="G64" s="466"/>
      <c r="H64" s="466"/>
      <c r="I64" s="467"/>
      <c r="J64" s="176">
        <f>SUM(J11:J63)</f>
        <v>566420</v>
      </c>
      <c r="K64" s="176">
        <f>SUM(K11:K63)</f>
        <v>8655</v>
      </c>
      <c r="L64" s="176">
        <f>SUM(L11:L63)</f>
        <v>0</v>
      </c>
      <c r="M64" s="176">
        <f t="shared" si="0"/>
        <v>575075</v>
      </c>
    </row>
  </sheetData>
  <sheetProtection/>
  <mergeCells count="64">
    <mergeCell ref="A64:I64"/>
    <mergeCell ref="B60:I60"/>
    <mergeCell ref="B61:I61"/>
    <mergeCell ref="B62:I62"/>
    <mergeCell ref="B63:I63"/>
    <mergeCell ref="B12:I12"/>
    <mergeCell ref="B51:I51"/>
    <mergeCell ref="B52:I52"/>
    <mergeCell ref="B59:I59"/>
    <mergeCell ref="B53:I53"/>
    <mergeCell ref="B54:I54"/>
    <mergeCell ref="B55:I55"/>
    <mergeCell ref="B56:I56"/>
    <mergeCell ref="B57:I57"/>
    <mergeCell ref="B58:I58"/>
    <mergeCell ref="B43:I43"/>
    <mergeCell ref="B44:I44"/>
    <mergeCell ref="B45:I45"/>
    <mergeCell ref="B46:I46"/>
    <mergeCell ref="B49:I49"/>
    <mergeCell ref="B50:I50"/>
    <mergeCell ref="B33:I33"/>
    <mergeCell ref="B34:I34"/>
    <mergeCell ref="B47:I47"/>
    <mergeCell ref="B48:I48"/>
    <mergeCell ref="B37:I37"/>
    <mergeCell ref="B38:I38"/>
    <mergeCell ref="B39:I39"/>
    <mergeCell ref="B40:I40"/>
    <mergeCell ref="B41:I41"/>
    <mergeCell ref="B42:I42"/>
    <mergeCell ref="B35:I35"/>
    <mergeCell ref="B36:I36"/>
    <mergeCell ref="B26:I26"/>
    <mergeCell ref="B27:I27"/>
    <mergeCell ref="B28:I28"/>
    <mergeCell ref="B29:I29"/>
    <mergeCell ref="B30:I30"/>
    <mergeCell ref="B31:I31"/>
    <mergeCell ref="B32:I32"/>
    <mergeCell ref="B23:I23"/>
    <mergeCell ref="B24:I24"/>
    <mergeCell ref="B25:I25"/>
    <mergeCell ref="B19:I19"/>
    <mergeCell ref="B20:I20"/>
    <mergeCell ref="B21:I21"/>
    <mergeCell ref="B22:I22"/>
    <mergeCell ref="J9:J10"/>
    <mergeCell ref="K9:K10"/>
    <mergeCell ref="B17:I17"/>
    <mergeCell ref="B18:I18"/>
    <mergeCell ref="B13:I13"/>
    <mergeCell ref="B14:I14"/>
    <mergeCell ref="B15:I15"/>
    <mergeCell ref="L9:L10"/>
    <mergeCell ref="B16:I16"/>
    <mergeCell ref="A3:M3"/>
    <mergeCell ref="A4:M4"/>
    <mergeCell ref="A5:M5"/>
    <mergeCell ref="A6:M6"/>
    <mergeCell ref="M9:M10"/>
    <mergeCell ref="B10:I10"/>
    <mergeCell ref="B11:I11"/>
    <mergeCell ref="A9:I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ht="12.75">
      <c r="M1" s="87" t="s">
        <v>17</v>
      </c>
    </row>
    <row r="3" spans="1:13" ht="12.75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3" ht="12.75">
      <c r="A4" s="411" t="s">
        <v>538</v>
      </c>
      <c r="B4" s="411"/>
      <c r="C4" s="411"/>
      <c r="D4" s="411"/>
      <c r="E4" s="411"/>
      <c r="F4" s="411"/>
      <c r="G4" s="411"/>
      <c r="H4" s="411"/>
      <c r="I4" s="411"/>
      <c r="J4" s="412"/>
      <c r="K4" s="412"/>
      <c r="L4" s="412"/>
      <c r="M4" s="412"/>
    </row>
    <row r="5" spans="1:13" ht="12.75">
      <c r="A5" s="411" t="s">
        <v>16</v>
      </c>
      <c r="B5" s="411"/>
      <c r="C5" s="411"/>
      <c r="D5" s="411"/>
      <c r="E5" s="411"/>
      <c r="F5" s="411"/>
      <c r="G5" s="411"/>
      <c r="H5" s="411"/>
      <c r="I5" s="411"/>
      <c r="J5" s="412"/>
      <c r="K5" s="412"/>
      <c r="L5" s="412"/>
      <c r="M5" s="412"/>
    </row>
    <row r="6" spans="1:13" ht="12.75">
      <c r="A6" s="411" t="s">
        <v>35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2"/>
    </row>
    <row r="8" ht="12.75">
      <c r="M8" s="87" t="s">
        <v>596</v>
      </c>
    </row>
    <row r="9" spans="1:13" ht="12.75">
      <c r="A9" s="458" t="s">
        <v>40</v>
      </c>
      <c r="B9" s="459"/>
      <c r="C9" s="459"/>
      <c r="D9" s="459"/>
      <c r="E9" s="459"/>
      <c r="F9" s="459"/>
      <c r="G9" s="459"/>
      <c r="H9" s="459"/>
      <c r="I9" s="459"/>
      <c r="J9" s="456" t="s">
        <v>37</v>
      </c>
      <c r="K9" s="456" t="s">
        <v>38</v>
      </c>
      <c r="L9" s="456" t="s">
        <v>39</v>
      </c>
      <c r="M9" s="455" t="s">
        <v>174</v>
      </c>
    </row>
    <row r="10" spans="1:13" ht="25.5" customHeight="1">
      <c r="A10" s="300" t="s">
        <v>41</v>
      </c>
      <c r="B10" s="460" t="s">
        <v>42</v>
      </c>
      <c r="C10" s="461"/>
      <c r="D10" s="461"/>
      <c r="E10" s="461"/>
      <c r="F10" s="461"/>
      <c r="G10" s="461"/>
      <c r="H10" s="461"/>
      <c r="I10" s="461"/>
      <c r="J10" s="457"/>
      <c r="K10" s="457"/>
      <c r="L10" s="457"/>
      <c r="M10" s="455"/>
    </row>
    <row r="11" spans="1:13" ht="12.75">
      <c r="A11" s="383" t="s">
        <v>679</v>
      </c>
      <c r="B11" s="421" t="s">
        <v>439</v>
      </c>
      <c r="C11" s="421"/>
      <c r="D11" s="421"/>
      <c r="E11" s="421"/>
      <c r="F11" s="421"/>
      <c r="G11" s="421"/>
      <c r="H11" s="421"/>
      <c r="I11" s="421"/>
      <c r="J11" s="90">
        <v>10169</v>
      </c>
      <c r="K11" s="90"/>
      <c r="L11" s="90"/>
      <c r="M11" s="177">
        <f>SUM(J11:L11)</f>
        <v>10169</v>
      </c>
    </row>
    <row r="12" spans="1:13" ht="12.75" customHeight="1">
      <c r="A12" s="383" t="s">
        <v>680</v>
      </c>
      <c r="B12" s="502" t="s">
        <v>735</v>
      </c>
      <c r="C12" s="503"/>
      <c r="D12" s="503"/>
      <c r="E12" s="503"/>
      <c r="F12" s="503"/>
      <c r="G12" s="503"/>
      <c r="H12" s="503"/>
      <c r="I12" s="504"/>
      <c r="J12" s="90">
        <v>1000</v>
      </c>
      <c r="K12" s="90"/>
      <c r="L12" s="90"/>
      <c r="M12" s="177">
        <f aca="true" t="shared" si="0" ref="M12:M63">SUM(J12:L12)</f>
        <v>1000</v>
      </c>
    </row>
    <row r="13" spans="1:13" ht="12.75">
      <c r="A13" s="392" t="s">
        <v>680</v>
      </c>
      <c r="B13" s="432" t="s">
        <v>736</v>
      </c>
      <c r="C13" s="421"/>
      <c r="D13" s="421"/>
      <c r="E13" s="421"/>
      <c r="F13" s="421"/>
      <c r="G13" s="421"/>
      <c r="H13" s="421"/>
      <c r="I13" s="421"/>
      <c r="J13" s="90"/>
      <c r="K13" s="90">
        <v>19032</v>
      </c>
      <c r="L13" s="90"/>
      <c r="M13" s="177">
        <f t="shared" si="0"/>
        <v>19032</v>
      </c>
    </row>
    <row r="14" spans="1:13" ht="12.75">
      <c r="A14" s="383" t="s">
        <v>681</v>
      </c>
      <c r="B14" s="421" t="s">
        <v>440</v>
      </c>
      <c r="C14" s="421"/>
      <c r="D14" s="421"/>
      <c r="E14" s="421"/>
      <c r="F14" s="421"/>
      <c r="G14" s="421"/>
      <c r="H14" s="421"/>
      <c r="I14" s="421"/>
      <c r="J14" s="90">
        <v>7640</v>
      </c>
      <c r="K14" s="90"/>
      <c r="L14" s="90"/>
      <c r="M14" s="177">
        <f t="shared" si="0"/>
        <v>7640</v>
      </c>
    </row>
    <row r="15" spans="1:13" ht="12.75">
      <c r="A15" s="392" t="s">
        <v>653</v>
      </c>
      <c r="B15" s="432" t="s">
        <v>727</v>
      </c>
      <c r="C15" s="421"/>
      <c r="D15" s="421"/>
      <c r="E15" s="421"/>
      <c r="F15" s="421"/>
      <c r="G15" s="421"/>
      <c r="H15" s="421"/>
      <c r="I15" s="421"/>
      <c r="J15" s="90">
        <v>11240</v>
      </c>
      <c r="K15" s="90"/>
      <c r="L15" s="90"/>
      <c r="M15" s="177">
        <f t="shared" si="0"/>
        <v>11240</v>
      </c>
    </row>
    <row r="16" spans="1:13" ht="12.75">
      <c r="A16" s="392" t="s">
        <v>653</v>
      </c>
      <c r="B16" s="432" t="s">
        <v>728</v>
      </c>
      <c r="C16" s="421"/>
      <c r="D16" s="421"/>
      <c r="E16" s="421"/>
      <c r="F16" s="421"/>
      <c r="G16" s="421"/>
      <c r="H16" s="421"/>
      <c r="I16" s="421"/>
      <c r="J16" s="90">
        <v>17413</v>
      </c>
      <c r="K16" s="90"/>
      <c r="L16" s="90"/>
      <c r="M16" s="177">
        <f t="shared" si="0"/>
        <v>17413</v>
      </c>
    </row>
    <row r="17" spans="1:13" ht="12.75">
      <c r="A17" s="392" t="s">
        <v>653</v>
      </c>
      <c r="B17" s="432" t="s">
        <v>728</v>
      </c>
      <c r="C17" s="432"/>
      <c r="D17" s="432"/>
      <c r="E17" s="432"/>
      <c r="F17" s="432"/>
      <c r="G17" s="432"/>
      <c r="H17" s="432"/>
      <c r="I17" s="432"/>
      <c r="J17" s="90"/>
      <c r="K17" s="90"/>
      <c r="L17" s="90"/>
      <c r="M17" s="177">
        <f t="shared" si="0"/>
        <v>0</v>
      </c>
    </row>
    <row r="18" spans="1:13" ht="12.75">
      <c r="A18" s="392" t="s">
        <v>685</v>
      </c>
      <c r="B18" s="432" t="s">
        <v>59</v>
      </c>
      <c r="C18" s="421"/>
      <c r="D18" s="421"/>
      <c r="E18" s="421"/>
      <c r="F18" s="421"/>
      <c r="G18" s="421"/>
      <c r="H18" s="421"/>
      <c r="I18" s="421"/>
      <c r="J18" s="90">
        <v>6352</v>
      </c>
      <c r="K18" s="90"/>
      <c r="L18" s="90"/>
      <c r="M18" s="177">
        <f t="shared" si="0"/>
        <v>6352</v>
      </c>
    </row>
    <row r="19" spans="1:13" ht="12.75">
      <c r="A19" s="392" t="s">
        <v>685</v>
      </c>
      <c r="B19" s="432" t="s">
        <v>59</v>
      </c>
      <c r="C19" s="421"/>
      <c r="D19" s="421"/>
      <c r="E19" s="421"/>
      <c r="F19" s="421"/>
      <c r="G19" s="421"/>
      <c r="H19" s="421"/>
      <c r="I19" s="421"/>
      <c r="J19" s="90"/>
      <c r="K19" s="90"/>
      <c r="L19" s="90"/>
      <c r="M19" s="177">
        <f t="shared" si="0"/>
        <v>0</v>
      </c>
    </row>
    <row r="20" spans="1:13" ht="12.75">
      <c r="A20" s="383" t="s">
        <v>686</v>
      </c>
      <c r="B20" s="421" t="s">
        <v>487</v>
      </c>
      <c r="C20" s="421"/>
      <c r="D20" s="421"/>
      <c r="E20" s="421"/>
      <c r="F20" s="421"/>
      <c r="G20" s="421"/>
      <c r="H20" s="421"/>
      <c r="I20" s="421"/>
      <c r="J20" s="90">
        <v>20240</v>
      </c>
      <c r="K20" s="90"/>
      <c r="L20" s="90"/>
      <c r="M20" s="177">
        <f t="shared" si="0"/>
        <v>20240</v>
      </c>
    </row>
    <row r="21" spans="1:13" ht="12.75">
      <c r="A21" s="383" t="s">
        <v>687</v>
      </c>
      <c r="B21" s="421" t="s">
        <v>185</v>
      </c>
      <c r="C21" s="421"/>
      <c r="D21" s="421"/>
      <c r="E21" s="421"/>
      <c r="F21" s="421"/>
      <c r="G21" s="421"/>
      <c r="H21" s="421"/>
      <c r="I21" s="421"/>
      <c r="J21" s="90">
        <v>81830</v>
      </c>
      <c r="K21" s="90">
        <v>3100</v>
      </c>
      <c r="L21" s="90"/>
      <c r="M21" s="177">
        <f t="shared" si="0"/>
        <v>84930</v>
      </c>
    </row>
    <row r="22" spans="1:13" ht="12.75">
      <c r="A22" s="383" t="s">
        <v>687</v>
      </c>
      <c r="B22" s="421" t="s">
        <v>185</v>
      </c>
      <c r="C22" s="421"/>
      <c r="D22" s="421"/>
      <c r="E22" s="421"/>
      <c r="F22" s="421"/>
      <c r="G22" s="421"/>
      <c r="H22" s="421"/>
      <c r="I22" s="421"/>
      <c r="J22" s="90">
        <v>79100</v>
      </c>
      <c r="K22" s="90"/>
      <c r="L22" s="90"/>
      <c r="M22" s="177">
        <f t="shared" si="0"/>
        <v>79100</v>
      </c>
    </row>
    <row r="23" spans="1:13" ht="12.75">
      <c r="A23" s="383" t="s">
        <v>687</v>
      </c>
      <c r="B23" s="421" t="s">
        <v>185</v>
      </c>
      <c r="C23" s="421"/>
      <c r="D23" s="421"/>
      <c r="E23" s="421"/>
      <c r="F23" s="421"/>
      <c r="G23" s="421"/>
      <c r="H23" s="421"/>
      <c r="I23" s="421"/>
      <c r="J23" s="90">
        <v>1825</v>
      </c>
      <c r="K23" s="90"/>
      <c r="L23" s="90"/>
      <c r="M23" s="177">
        <f t="shared" si="0"/>
        <v>1825</v>
      </c>
    </row>
    <row r="24" spans="1:13" ht="12.75">
      <c r="A24" s="392" t="s">
        <v>688</v>
      </c>
      <c r="B24" s="421" t="s">
        <v>689</v>
      </c>
      <c r="C24" s="421"/>
      <c r="D24" s="421"/>
      <c r="E24" s="421"/>
      <c r="F24" s="421"/>
      <c r="G24" s="421"/>
      <c r="H24" s="421"/>
      <c r="I24" s="421"/>
      <c r="J24" s="90">
        <v>10200</v>
      </c>
      <c r="K24" s="90"/>
      <c r="L24" s="90"/>
      <c r="M24" s="177">
        <f t="shared" si="0"/>
        <v>10200</v>
      </c>
    </row>
    <row r="25" spans="1:13" s="10" customFormat="1" ht="12.75">
      <c r="A25" s="392" t="s">
        <v>649</v>
      </c>
      <c r="B25" s="421" t="s">
        <v>690</v>
      </c>
      <c r="C25" s="421"/>
      <c r="D25" s="421"/>
      <c r="E25" s="421"/>
      <c r="F25" s="421"/>
      <c r="G25" s="421"/>
      <c r="H25" s="421"/>
      <c r="I25" s="421"/>
      <c r="J25" s="177">
        <v>112824</v>
      </c>
      <c r="K25" s="177">
        <v>30386</v>
      </c>
      <c r="L25" s="177">
        <v>43635</v>
      </c>
      <c r="M25" s="177">
        <f t="shared" si="0"/>
        <v>186845</v>
      </c>
    </row>
    <row r="26" spans="1:13" ht="12.75">
      <c r="A26" s="392" t="s">
        <v>691</v>
      </c>
      <c r="B26" s="421" t="s">
        <v>489</v>
      </c>
      <c r="C26" s="421"/>
      <c r="D26" s="421"/>
      <c r="E26" s="421"/>
      <c r="F26" s="421"/>
      <c r="G26" s="421"/>
      <c r="H26" s="421"/>
      <c r="I26" s="421"/>
      <c r="J26" s="90">
        <v>6735</v>
      </c>
      <c r="K26" s="90"/>
      <c r="L26" s="90"/>
      <c r="M26" s="177">
        <f t="shared" si="0"/>
        <v>6735</v>
      </c>
    </row>
    <row r="27" spans="1:13" ht="12.75">
      <c r="A27" s="392" t="s">
        <v>692</v>
      </c>
      <c r="B27" s="421" t="s">
        <v>443</v>
      </c>
      <c r="C27" s="421"/>
      <c r="D27" s="421"/>
      <c r="E27" s="421"/>
      <c r="F27" s="421"/>
      <c r="G27" s="421"/>
      <c r="H27" s="421"/>
      <c r="I27" s="421"/>
      <c r="J27" s="90"/>
      <c r="K27" s="90">
        <v>3923</v>
      </c>
      <c r="L27" s="90"/>
      <c r="M27" s="177">
        <f t="shared" si="0"/>
        <v>3923</v>
      </c>
    </row>
    <row r="28" spans="1:13" ht="12.75">
      <c r="A28" s="392" t="s">
        <v>693</v>
      </c>
      <c r="B28" s="421" t="s">
        <v>490</v>
      </c>
      <c r="C28" s="421"/>
      <c r="D28" s="421"/>
      <c r="E28" s="421"/>
      <c r="F28" s="421"/>
      <c r="G28" s="421"/>
      <c r="H28" s="421"/>
      <c r="I28" s="421"/>
      <c r="J28" s="90"/>
      <c r="K28" s="90">
        <v>153</v>
      </c>
      <c r="L28" s="90"/>
      <c r="M28" s="177">
        <f t="shared" si="0"/>
        <v>153</v>
      </c>
    </row>
    <row r="29" spans="1:13" ht="12.75">
      <c r="A29" s="392" t="s">
        <v>693</v>
      </c>
      <c r="B29" s="421" t="s">
        <v>490</v>
      </c>
      <c r="C29" s="421"/>
      <c r="D29" s="421"/>
      <c r="E29" s="421"/>
      <c r="F29" s="421"/>
      <c r="G29" s="421"/>
      <c r="H29" s="421"/>
      <c r="I29" s="421"/>
      <c r="J29" s="90"/>
      <c r="K29" s="90">
        <v>970</v>
      </c>
      <c r="L29" s="90"/>
      <c r="M29" s="177">
        <f t="shared" si="0"/>
        <v>970</v>
      </c>
    </row>
    <row r="30" spans="1:13" ht="12.75">
      <c r="A30" s="392" t="s">
        <v>693</v>
      </c>
      <c r="B30" s="421" t="s">
        <v>490</v>
      </c>
      <c r="C30" s="421"/>
      <c r="D30" s="421"/>
      <c r="E30" s="421"/>
      <c r="F30" s="421"/>
      <c r="G30" s="421"/>
      <c r="H30" s="421"/>
      <c r="I30" s="421"/>
      <c r="J30" s="90"/>
      <c r="K30" s="90"/>
      <c r="L30" s="90"/>
      <c r="M30" s="177">
        <f t="shared" si="0"/>
        <v>0</v>
      </c>
    </row>
    <row r="31" spans="1:13" ht="12.75">
      <c r="A31" s="392" t="s">
        <v>694</v>
      </c>
      <c r="B31" s="421" t="s">
        <v>444</v>
      </c>
      <c r="C31" s="421"/>
      <c r="D31" s="421"/>
      <c r="E31" s="421"/>
      <c r="F31" s="421"/>
      <c r="G31" s="421"/>
      <c r="H31" s="421"/>
      <c r="I31" s="421"/>
      <c r="J31" s="90"/>
      <c r="K31" s="90">
        <v>2506</v>
      </c>
      <c r="L31" s="90"/>
      <c r="M31" s="177">
        <f t="shared" si="0"/>
        <v>2506</v>
      </c>
    </row>
    <row r="32" spans="1:13" ht="12.75">
      <c r="A32" s="392" t="s">
        <v>695</v>
      </c>
      <c r="B32" s="421" t="s">
        <v>445</v>
      </c>
      <c r="C32" s="421"/>
      <c r="D32" s="421"/>
      <c r="E32" s="421"/>
      <c r="F32" s="421"/>
      <c r="G32" s="421"/>
      <c r="H32" s="421"/>
      <c r="I32" s="421"/>
      <c r="J32" s="90"/>
      <c r="K32" s="90">
        <v>1650</v>
      </c>
      <c r="L32" s="90"/>
      <c r="M32" s="177">
        <f t="shared" si="0"/>
        <v>1650</v>
      </c>
    </row>
    <row r="33" spans="1:13" ht="12.75">
      <c r="A33" s="392" t="s">
        <v>695</v>
      </c>
      <c r="B33" s="421" t="s">
        <v>445</v>
      </c>
      <c r="C33" s="421"/>
      <c r="D33" s="421"/>
      <c r="E33" s="421"/>
      <c r="F33" s="421"/>
      <c r="G33" s="421"/>
      <c r="H33" s="421"/>
      <c r="I33" s="421"/>
      <c r="J33" s="90"/>
      <c r="K33" s="90"/>
      <c r="L33" s="90"/>
      <c r="M33" s="177">
        <f t="shared" si="0"/>
        <v>0</v>
      </c>
    </row>
    <row r="34" spans="1:13" ht="12.75">
      <c r="A34" s="392" t="s">
        <v>696</v>
      </c>
      <c r="B34" s="421" t="s">
        <v>446</v>
      </c>
      <c r="C34" s="421"/>
      <c r="D34" s="421"/>
      <c r="E34" s="421"/>
      <c r="F34" s="421"/>
      <c r="G34" s="421"/>
      <c r="H34" s="421"/>
      <c r="I34" s="421"/>
      <c r="J34" s="90">
        <v>4507</v>
      </c>
      <c r="K34" s="90"/>
      <c r="L34" s="90"/>
      <c r="M34" s="177">
        <f t="shared" si="0"/>
        <v>4507</v>
      </c>
    </row>
    <row r="35" spans="1:13" ht="12.75">
      <c r="A35" s="392" t="s">
        <v>696</v>
      </c>
      <c r="B35" s="421" t="s">
        <v>446</v>
      </c>
      <c r="C35" s="421"/>
      <c r="D35" s="421"/>
      <c r="E35" s="421"/>
      <c r="F35" s="421"/>
      <c r="G35" s="421"/>
      <c r="H35" s="421"/>
      <c r="I35" s="421"/>
      <c r="J35" s="90"/>
      <c r="K35" s="90"/>
      <c r="L35" s="90"/>
      <c r="M35" s="177">
        <f t="shared" si="0"/>
        <v>0</v>
      </c>
    </row>
    <row r="36" spans="1:13" ht="12.75" customHeight="1">
      <c r="A36" s="392" t="s">
        <v>698</v>
      </c>
      <c r="B36" s="462" t="s">
        <v>699</v>
      </c>
      <c r="C36" s="463"/>
      <c r="D36" s="463"/>
      <c r="E36" s="463"/>
      <c r="F36" s="463"/>
      <c r="G36" s="463"/>
      <c r="H36" s="463"/>
      <c r="I36" s="464"/>
      <c r="J36" s="90">
        <v>11149</v>
      </c>
      <c r="K36" s="90"/>
      <c r="L36" s="90"/>
      <c r="M36" s="177">
        <f t="shared" si="0"/>
        <v>11149</v>
      </c>
    </row>
    <row r="37" spans="1:13" ht="12.75" customHeight="1">
      <c r="A37" s="25">
        <v>106020</v>
      </c>
      <c r="B37" s="462" t="s">
        <v>700</v>
      </c>
      <c r="C37" s="463"/>
      <c r="D37" s="463"/>
      <c r="E37" s="463"/>
      <c r="F37" s="463"/>
      <c r="G37" s="463"/>
      <c r="H37" s="463"/>
      <c r="I37" s="464"/>
      <c r="J37" s="90">
        <v>2700</v>
      </c>
      <c r="K37" s="90"/>
      <c r="L37" s="90"/>
      <c r="M37" s="177">
        <f t="shared" si="0"/>
        <v>2700</v>
      </c>
    </row>
    <row r="38" spans="1:13" ht="12.75" customHeight="1">
      <c r="A38" s="25">
        <v>101150</v>
      </c>
      <c r="B38" s="462" t="s">
        <v>704</v>
      </c>
      <c r="C38" s="463"/>
      <c r="D38" s="463"/>
      <c r="E38" s="463"/>
      <c r="F38" s="463"/>
      <c r="G38" s="463"/>
      <c r="H38" s="463"/>
      <c r="I38" s="464"/>
      <c r="J38" s="90">
        <v>780</v>
      </c>
      <c r="K38" s="90"/>
      <c r="L38" s="90"/>
      <c r="M38" s="177">
        <f t="shared" si="0"/>
        <v>780</v>
      </c>
    </row>
    <row r="39" spans="1:13" ht="12.75" customHeight="1">
      <c r="A39" s="282">
        <v>101231</v>
      </c>
      <c r="B39" s="462" t="s">
        <v>701</v>
      </c>
      <c r="C39" s="463"/>
      <c r="D39" s="463"/>
      <c r="E39" s="463"/>
      <c r="F39" s="463"/>
      <c r="G39" s="463"/>
      <c r="H39" s="463"/>
      <c r="I39" s="464"/>
      <c r="J39" s="90">
        <v>850</v>
      </c>
      <c r="K39" s="90"/>
      <c r="L39" s="90"/>
      <c r="M39" s="177">
        <f t="shared" si="0"/>
        <v>850</v>
      </c>
    </row>
    <row r="40" spans="1:13" ht="12.75" customHeight="1">
      <c r="A40" s="25">
        <v>104051</v>
      </c>
      <c r="B40" s="462" t="s">
        <v>719</v>
      </c>
      <c r="C40" s="463"/>
      <c r="D40" s="463"/>
      <c r="E40" s="463"/>
      <c r="F40" s="463"/>
      <c r="G40" s="463"/>
      <c r="H40" s="463"/>
      <c r="I40" s="464"/>
      <c r="J40" s="90">
        <v>7282</v>
      </c>
      <c r="K40" s="90"/>
      <c r="L40" s="90"/>
      <c r="M40" s="177">
        <f t="shared" si="0"/>
        <v>7282</v>
      </c>
    </row>
    <row r="41" spans="1:13" ht="12.75" customHeight="1">
      <c r="A41" s="25">
        <v>104051</v>
      </c>
      <c r="B41" s="462" t="s">
        <v>719</v>
      </c>
      <c r="C41" s="463"/>
      <c r="D41" s="463"/>
      <c r="E41" s="463"/>
      <c r="F41" s="463"/>
      <c r="G41" s="463"/>
      <c r="H41" s="463"/>
      <c r="I41" s="464"/>
      <c r="J41" s="90"/>
      <c r="K41" s="90"/>
      <c r="L41" s="90"/>
      <c r="M41" s="177">
        <f t="shared" si="0"/>
        <v>0</v>
      </c>
    </row>
    <row r="42" spans="1:13" ht="12.75" customHeight="1">
      <c r="A42" s="25">
        <v>104051</v>
      </c>
      <c r="B42" s="462" t="s">
        <v>720</v>
      </c>
      <c r="C42" s="463"/>
      <c r="D42" s="463"/>
      <c r="E42" s="463"/>
      <c r="F42" s="463"/>
      <c r="G42" s="463"/>
      <c r="H42" s="463"/>
      <c r="I42" s="464"/>
      <c r="J42" s="90">
        <v>20</v>
      </c>
      <c r="K42" s="90"/>
      <c r="L42" s="90"/>
      <c r="M42" s="177">
        <f t="shared" si="0"/>
        <v>20</v>
      </c>
    </row>
    <row r="43" spans="1:13" ht="12.75" customHeight="1">
      <c r="A43" s="25">
        <v>107060</v>
      </c>
      <c r="B43" s="462" t="s">
        <v>734</v>
      </c>
      <c r="C43" s="463"/>
      <c r="D43" s="463"/>
      <c r="E43" s="463"/>
      <c r="F43" s="463"/>
      <c r="G43" s="463"/>
      <c r="H43" s="463"/>
      <c r="I43" s="464"/>
      <c r="J43" s="90">
        <v>3700</v>
      </c>
      <c r="K43" s="90"/>
      <c r="L43" s="90"/>
      <c r="M43" s="177">
        <f t="shared" si="0"/>
        <v>3700</v>
      </c>
    </row>
    <row r="44" spans="1:13" ht="12.75" customHeight="1">
      <c r="A44" s="25">
        <v>103010</v>
      </c>
      <c r="B44" s="462" t="s">
        <v>722</v>
      </c>
      <c r="C44" s="463"/>
      <c r="D44" s="463"/>
      <c r="E44" s="463"/>
      <c r="F44" s="463"/>
      <c r="G44" s="463"/>
      <c r="H44" s="463"/>
      <c r="I44" s="464"/>
      <c r="J44" s="90">
        <v>500</v>
      </c>
      <c r="K44" s="90"/>
      <c r="L44" s="90"/>
      <c r="M44" s="177">
        <f t="shared" si="0"/>
        <v>500</v>
      </c>
    </row>
    <row r="45" spans="1:13" ht="12.75" customHeight="1">
      <c r="A45" s="25">
        <v>104051</v>
      </c>
      <c r="B45" s="462" t="s">
        <v>723</v>
      </c>
      <c r="C45" s="463"/>
      <c r="D45" s="463"/>
      <c r="E45" s="463"/>
      <c r="F45" s="463"/>
      <c r="G45" s="463"/>
      <c r="H45" s="463"/>
      <c r="I45" s="464"/>
      <c r="J45" s="90">
        <v>1845</v>
      </c>
      <c r="K45" s="90">
        <v>5049</v>
      </c>
      <c r="L45" s="90"/>
      <c r="M45" s="177">
        <f t="shared" si="0"/>
        <v>6894</v>
      </c>
    </row>
    <row r="46" spans="1:13" ht="12.75" customHeight="1">
      <c r="A46" s="25">
        <v>104051</v>
      </c>
      <c r="B46" s="462" t="s">
        <v>723</v>
      </c>
      <c r="C46" s="463"/>
      <c r="D46" s="463"/>
      <c r="E46" s="463"/>
      <c r="F46" s="463"/>
      <c r="G46" s="463"/>
      <c r="H46" s="463"/>
      <c r="I46" s="464"/>
      <c r="J46" s="90"/>
      <c r="K46" s="90"/>
      <c r="L46" s="90"/>
      <c r="M46" s="177">
        <f t="shared" si="0"/>
        <v>0</v>
      </c>
    </row>
    <row r="47" spans="1:13" ht="12.75" customHeight="1">
      <c r="A47" s="25">
        <v>101150</v>
      </c>
      <c r="B47" s="462" t="s">
        <v>705</v>
      </c>
      <c r="C47" s="463"/>
      <c r="D47" s="463"/>
      <c r="E47" s="463"/>
      <c r="F47" s="463"/>
      <c r="G47" s="463"/>
      <c r="H47" s="463"/>
      <c r="I47" s="464"/>
      <c r="J47" s="90">
        <v>65</v>
      </c>
      <c r="K47" s="90"/>
      <c r="L47" s="90"/>
      <c r="M47" s="177">
        <f t="shared" si="0"/>
        <v>65</v>
      </c>
    </row>
    <row r="48" spans="1:13" ht="12.75" customHeight="1">
      <c r="A48" s="25">
        <v>107051</v>
      </c>
      <c r="B48" s="499" t="s">
        <v>449</v>
      </c>
      <c r="C48" s="472"/>
      <c r="D48" s="472"/>
      <c r="E48" s="472"/>
      <c r="F48" s="472"/>
      <c r="G48" s="472"/>
      <c r="H48" s="472"/>
      <c r="I48" s="473"/>
      <c r="J48" s="90">
        <v>7702</v>
      </c>
      <c r="K48" s="90"/>
      <c r="L48" s="90"/>
      <c r="M48" s="177">
        <f t="shared" si="0"/>
        <v>7702</v>
      </c>
    </row>
    <row r="49" spans="1:13" ht="12.75" customHeight="1">
      <c r="A49" s="25">
        <v>107052</v>
      </c>
      <c r="B49" s="499" t="s">
        <v>492</v>
      </c>
      <c r="C49" s="472"/>
      <c r="D49" s="472"/>
      <c r="E49" s="472"/>
      <c r="F49" s="472"/>
      <c r="G49" s="472"/>
      <c r="H49" s="472"/>
      <c r="I49" s="473"/>
      <c r="J49" s="90">
        <v>14733</v>
      </c>
      <c r="K49" s="90"/>
      <c r="L49" s="90"/>
      <c r="M49" s="177">
        <f t="shared" si="0"/>
        <v>14733</v>
      </c>
    </row>
    <row r="50" spans="1:13" ht="12.75" customHeight="1">
      <c r="A50" s="25">
        <v>107053</v>
      </c>
      <c r="B50" s="499" t="s">
        <v>450</v>
      </c>
      <c r="C50" s="472"/>
      <c r="D50" s="472"/>
      <c r="E50" s="472"/>
      <c r="F50" s="472"/>
      <c r="G50" s="472"/>
      <c r="H50" s="472"/>
      <c r="I50" s="473"/>
      <c r="J50" s="90"/>
      <c r="K50" s="90">
        <v>848</v>
      </c>
      <c r="L50" s="90"/>
      <c r="M50" s="177">
        <f t="shared" si="0"/>
        <v>848</v>
      </c>
    </row>
    <row r="51" spans="1:13" ht="12.75" customHeight="1">
      <c r="A51" s="25">
        <v>107054</v>
      </c>
      <c r="B51" s="499" t="s">
        <v>493</v>
      </c>
      <c r="C51" s="472"/>
      <c r="D51" s="472"/>
      <c r="E51" s="472"/>
      <c r="F51" s="472"/>
      <c r="G51" s="472"/>
      <c r="H51" s="472"/>
      <c r="I51" s="473"/>
      <c r="J51" s="90">
        <v>858</v>
      </c>
      <c r="K51" s="90"/>
      <c r="L51" s="90"/>
      <c r="M51" s="177">
        <f t="shared" si="0"/>
        <v>858</v>
      </c>
    </row>
    <row r="52" spans="1:13" ht="12.75" customHeight="1">
      <c r="A52" s="392" t="s">
        <v>706</v>
      </c>
      <c r="B52" s="462" t="s">
        <v>707</v>
      </c>
      <c r="C52" s="463"/>
      <c r="D52" s="463"/>
      <c r="E52" s="463"/>
      <c r="F52" s="463"/>
      <c r="G52" s="463"/>
      <c r="H52" s="463"/>
      <c r="I52" s="464"/>
      <c r="J52" s="90"/>
      <c r="K52" s="90">
        <v>910</v>
      </c>
      <c r="L52" s="90"/>
      <c r="M52" s="177">
        <f t="shared" si="0"/>
        <v>910</v>
      </c>
    </row>
    <row r="53" spans="1:13" ht="12.75" customHeight="1">
      <c r="A53" s="392" t="s">
        <v>706</v>
      </c>
      <c r="B53" s="462" t="s">
        <v>708</v>
      </c>
      <c r="C53" s="463"/>
      <c r="D53" s="463"/>
      <c r="E53" s="463"/>
      <c r="F53" s="463"/>
      <c r="G53" s="463"/>
      <c r="H53" s="463"/>
      <c r="I53" s="464"/>
      <c r="J53" s="90"/>
      <c r="K53" s="90">
        <v>641</v>
      </c>
      <c r="L53" s="90"/>
      <c r="M53" s="177">
        <f t="shared" si="0"/>
        <v>641</v>
      </c>
    </row>
    <row r="54" spans="1:13" ht="12.75" customHeight="1">
      <c r="A54" s="392" t="s">
        <v>709</v>
      </c>
      <c r="B54" s="499" t="s">
        <v>453</v>
      </c>
      <c r="C54" s="472"/>
      <c r="D54" s="472"/>
      <c r="E54" s="472"/>
      <c r="F54" s="472"/>
      <c r="G54" s="472"/>
      <c r="H54" s="472"/>
      <c r="I54" s="473"/>
      <c r="J54" s="90"/>
      <c r="K54" s="90">
        <v>4315</v>
      </c>
      <c r="L54" s="90"/>
      <c r="M54" s="177">
        <f t="shared" si="0"/>
        <v>4315</v>
      </c>
    </row>
    <row r="55" spans="1:13" ht="12.75" customHeight="1">
      <c r="A55" s="392" t="s">
        <v>724</v>
      </c>
      <c r="B55" s="432" t="s">
        <v>725</v>
      </c>
      <c r="C55" s="421"/>
      <c r="D55" s="421"/>
      <c r="E55" s="421"/>
      <c r="F55" s="421"/>
      <c r="G55" s="421"/>
      <c r="H55" s="421"/>
      <c r="I55" s="421"/>
      <c r="J55" s="90">
        <v>2611</v>
      </c>
      <c r="K55" s="90"/>
      <c r="L55" s="90"/>
      <c r="M55" s="177">
        <f t="shared" si="0"/>
        <v>2611</v>
      </c>
    </row>
    <row r="56" spans="1:13" ht="12.75">
      <c r="A56" s="392" t="s">
        <v>724</v>
      </c>
      <c r="B56" s="445" t="s">
        <v>725</v>
      </c>
      <c r="C56" s="500"/>
      <c r="D56" s="500"/>
      <c r="E56" s="500"/>
      <c r="F56" s="500"/>
      <c r="G56" s="500"/>
      <c r="H56" s="500"/>
      <c r="I56" s="501"/>
      <c r="J56" s="90"/>
      <c r="K56" s="90"/>
      <c r="L56" s="90"/>
      <c r="M56" s="177">
        <f t="shared" si="0"/>
        <v>0</v>
      </c>
    </row>
    <row r="57" spans="1:13" ht="12.75" customHeight="1">
      <c r="A57" s="392" t="s">
        <v>710</v>
      </c>
      <c r="B57" s="421" t="s">
        <v>726</v>
      </c>
      <c r="C57" s="421"/>
      <c r="D57" s="421"/>
      <c r="E57" s="421"/>
      <c r="F57" s="421"/>
      <c r="G57" s="421"/>
      <c r="H57" s="421"/>
      <c r="I57" s="421"/>
      <c r="J57" s="90">
        <v>384</v>
      </c>
      <c r="K57" s="90"/>
      <c r="L57" s="90"/>
      <c r="M57" s="177">
        <f t="shared" si="0"/>
        <v>384</v>
      </c>
    </row>
    <row r="58" spans="1:13" ht="12.75">
      <c r="A58" s="392" t="s">
        <v>711</v>
      </c>
      <c r="B58" s="432" t="s">
        <v>60</v>
      </c>
      <c r="C58" s="421"/>
      <c r="D58" s="421"/>
      <c r="E58" s="421"/>
      <c r="F58" s="421"/>
      <c r="G58" s="421"/>
      <c r="H58" s="421"/>
      <c r="I58" s="421"/>
      <c r="J58" s="90"/>
      <c r="K58" s="90">
        <v>5562</v>
      </c>
      <c r="L58" s="90"/>
      <c r="M58" s="177">
        <f t="shared" si="0"/>
        <v>5562</v>
      </c>
    </row>
    <row r="59" spans="1:13" ht="12.75">
      <c r="A59" s="392" t="s">
        <v>714</v>
      </c>
      <c r="B59" s="421" t="s">
        <v>454</v>
      </c>
      <c r="C59" s="421"/>
      <c r="D59" s="421"/>
      <c r="E59" s="421"/>
      <c r="F59" s="421"/>
      <c r="G59" s="421"/>
      <c r="H59" s="421"/>
      <c r="I59" s="421"/>
      <c r="J59" s="90">
        <v>1727</v>
      </c>
      <c r="K59" s="90"/>
      <c r="L59" s="90"/>
      <c r="M59" s="177">
        <f t="shared" si="0"/>
        <v>1727</v>
      </c>
    </row>
    <row r="60" spans="1:13" ht="12.75">
      <c r="A60" s="392" t="s">
        <v>714</v>
      </c>
      <c r="B60" s="421" t="s">
        <v>454</v>
      </c>
      <c r="C60" s="421"/>
      <c r="D60" s="421"/>
      <c r="E60" s="421"/>
      <c r="F60" s="421"/>
      <c r="G60" s="421"/>
      <c r="H60" s="421"/>
      <c r="I60" s="421"/>
      <c r="J60" s="90"/>
      <c r="K60" s="90">
        <v>6740</v>
      </c>
      <c r="L60" s="90"/>
      <c r="M60" s="177">
        <f t="shared" si="0"/>
        <v>6740</v>
      </c>
    </row>
    <row r="61" spans="1:13" ht="12.75">
      <c r="A61" s="392" t="s">
        <v>715</v>
      </c>
      <c r="B61" s="421" t="s">
        <v>441</v>
      </c>
      <c r="C61" s="421"/>
      <c r="D61" s="421"/>
      <c r="E61" s="421"/>
      <c r="F61" s="421"/>
      <c r="G61" s="421"/>
      <c r="H61" s="421"/>
      <c r="I61" s="421"/>
      <c r="J61" s="90"/>
      <c r="K61" s="90">
        <v>17050</v>
      </c>
      <c r="L61" s="90"/>
      <c r="M61" s="177">
        <f t="shared" si="0"/>
        <v>17050</v>
      </c>
    </row>
    <row r="62" spans="1:13" ht="12.75">
      <c r="A62" s="392" t="s">
        <v>716</v>
      </c>
      <c r="B62" s="421" t="s">
        <v>442</v>
      </c>
      <c r="C62" s="421"/>
      <c r="D62" s="421"/>
      <c r="E62" s="421"/>
      <c r="F62" s="421"/>
      <c r="G62" s="421"/>
      <c r="H62" s="421"/>
      <c r="I62" s="421"/>
      <c r="J62" s="90">
        <v>624</v>
      </c>
      <c r="K62" s="90"/>
      <c r="L62" s="90"/>
      <c r="M62" s="177">
        <f t="shared" si="0"/>
        <v>624</v>
      </c>
    </row>
    <row r="63" spans="1:13" ht="12.75">
      <c r="A63" s="465" t="s">
        <v>43</v>
      </c>
      <c r="B63" s="466"/>
      <c r="C63" s="466"/>
      <c r="D63" s="466"/>
      <c r="E63" s="466"/>
      <c r="F63" s="466"/>
      <c r="G63" s="466"/>
      <c r="H63" s="466"/>
      <c r="I63" s="467"/>
      <c r="J63" s="176">
        <f>SUM(J11:J62)</f>
        <v>428605</v>
      </c>
      <c r="K63" s="176">
        <f>SUM(K11:K62)</f>
        <v>102835</v>
      </c>
      <c r="L63" s="176">
        <f>SUM(L11:L62)</f>
        <v>43635</v>
      </c>
      <c r="M63" s="176">
        <f t="shared" si="0"/>
        <v>575075</v>
      </c>
    </row>
  </sheetData>
  <sheetProtection/>
  <mergeCells count="63">
    <mergeCell ref="A63:I63"/>
    <mergeCell ref="B51:I51"/>
    <mergeCell ref="B52:I52"/>
    <mergeCell ref="B53:I53"/>
    <mergeCell ref="B54:I54"/>
    <mergeCell ref="B62:I62"/>
    <mergeCell ref="B56:I56"/>
    <mergeCell ref="B49:I49"/>
    <mergeCell ref="B58:I58"/>
    <mergeCell ref="B59:I59"/>
    <mergeCell ref="B40:I40"/>
    <mergeCell ref="B41:I41"/>
    <mergeCell ref="B42:I42"/>
    <mergeCell ref="B35:I35"/>
    <mergeCell ref="B36:I36"/>
    <mergeCell ref="B37:I37"/>
    <mergeCell ref="B57:I57"/>
    <mergeCell ref="B50:I50"/>
    <mergeCell ref="B61:I61"/>
    <mergeCell ref="B45:I45"/>
    <mergeCell ref="B46:I46"/>
    <mergeCell ref="B47:I47"/>
    <mergeCell ref="B48:I48"/>
    <mergeCell ref="B25:I25"/>
    <mergeCell ref="B26:I26"/>
    <mergeCell ref="B27:I27"/>
    <mergeCell ref="B60:I60"/>
    <mergeCell ref="B55:I55"/>
    <mergeCell ref="B30:I30"/>
    <mergeCell ref="B43:I43"/>
    <mergeCell ref="B44:I44"/>
    <mergeCell ref="B33:I33"/>
    <mergeCell ref="B34:I34"/>
    <mergeCell ref="B15:I15"/>
    <mergeCell ref="B18:I18"/>
    <mergeCell ref="B19:I19"/>
    <mergeCell ref="B38:I38"/>
    <mergeCell ref="B39:I39"/>
    <mergeCell ref="B31:I31"/>
    <mergeCell ref="B32:I32"/>
    <mergeCell ref="B22:I22"/>
    <mergeCell ref="B23:I23"/>
    <mergeCell ref="B24:I24"/>
    <mergeCell ref="M9:M10"/>
    <mergeCell ref="B10:I10"/>
    <mergeCell ref="A9:I9"/>
    <mergeCell ref="B28:I28"/>
    <mergeCell ref="B29:I29"/>
    <mergeCell ref="B21:I21"/>
    <mergeCell ref="B11:I11"/>
    <mergeCell ref="B13:I13"/>
    <mergeCell ref="B20:I20"/>
    <mergeCell ref="B14:I14"/>
    <mergeCell ref="B16:I16"/>
    <mergeCell ref="B17:I17"/>
    <mergeCell ref="B12:I12"/>
    <mergeCell ref="A3:M3"/>
    <mergeCell ref="A4:M4"/>
    <mergeCell ref="A5:M5"/>
    <mergeCell ref="A6:M6"/>
    <mergeCell ref="J9:J10"/>
    <mergeCell ref="K9:K10"/>
    <mergeCell ref="L9:L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4" sqref="A4:G4"/>
    </sheetView>
  </sheetViews>
  <sheetFormatPr defaultColWidth="9.140625" defaultRowHeight="12.75"/>
  <cols>
    <col min="2" max="2" width="30.421875" style="0" customWidth="1"/>
    <col min="4" max="7" width="10.57421875" style="0" customWidth="1"/>
  </cols>
  <sheetData>
    <row r="1" ht="12.75">
      <c r="G1" s="87" t="s">
        <v>229</v>
      </c>
    </row>
    <row r="3" ht="12.75">
      <c r="E3" s="17"/>
    </row>
    <row r="4" spans="1:13" ht="12.75">
      <c r="A4" s="411" t="s">
        <v>750</v>
      </c>
      <c r="B4" s="411"/>
      <c r="C4" s="411"/>
      <c r="D4" s="411"/>
      <c r="E4" s="411"/>
      <c r="F4" s="411"/>
      <c r="G4" s="411"/>
      <c r="H4" s="18"/>
      <c r="I4" s="18"/>
      <c r="J4" s="18"/>
      <c r="K4" s="18"/>
      <c r="L4" s="18"/>
      <c r="M4" s="18"/>
    </row>
    <row r="5" spans="1:7" ht="12.75">
      <c r="A5" s="411" t="s">
        <v>182</v>
      </c>
      <c r="B5" s="411"/>
      <c r="C5" s="411"/>
      <c r="D5" s="411"/>
      <c r="E5" s="411"/>
      <c r="F5" s="411"/>
      <c r="G5" s="411"/>
    </row>
    <row r="6" spans="1:7" ht="12.75">
      <c r="A6" s="411" t="s">
        <v>177</v>
      </c>
      <c r="B6" s="411"/>
      <c r="C6" s="411"/>
      <c r="D6" s="411"/>
      <c r="E6" s="411"/>
      <c r="F6" s="411"/>
      <c r="G6" s="411"/>
    </row>
    <row r="7" spans="3:5" ht="12.75">
      <c r="C7" s="17"/>
      <c r="D7" s="17"/>
      <c r="E7" s="17"/>
    </row>
    <row r="8" spans="1:7" ht="12.75">
      <c r="A8" s="7"/>
      <c r="B8" s="7"/>
      <c r="C8" s="7"/>
      <c r="D8" s="7"/>
      <c r="E8" s="7"/>
      <c r="F8" s="7"/>
      <c r="G8" s="87" t="s">
        <v>595</v>
      </c>
    </row>
    <row r="9" spans="1:7" s="9" customFormat="1" ht="25.5">
      <c r="A9" s="203" t="s">
        <v>569</v>
      </c>
      <c r="B9" s="448" t="s">
        <v>570</v>
      </c>
      <c r="C9" s="505"/>
      <c r="D9" s="179" t="s">
        <v>576</v>
      </c>
      <c r="E9" s="179" t="s">
        <v>577</v>
      </c>
      <c r="F9" s="180" t="s">
        <v>575</v>
      </c>
      <c r="G9" s="179" t="s">
        <v>578</v>
      </c>
    </row>
    <row r="10" spans="1:7" ht="12.75">
      <c r="A10" s="21"/>
      <c r="B10" s="2"/>
      <c r="C10" s="2"/>
      <c r="D10" s="21"/>
      <c r="E10" s="21"/>
      <c r="F10" s="21"/>
      <c r="G10" s="29"/>
    </row>
    <row r="11" spans="1:7" ht="12.75">
      <c r="A11" s="21"/>
      <c r="B11" s="43" t="s">
        <v>457</v>
      </c>
      <c r="C11" s="2"/>
      <c r="D11" s="21"/>
      <c r="E11" s="21"/>
      <c r="F11" s="21"/>
      <c r="G11" s="29"/>
    </row>
    <row r="12" spans="1:7" ht="12.75">
      <c r="A12" s="21"/>
      <c r="B12" s="2"/>
      <c r="C12" s="2"/>
      <c r="D12" s="90"/>
      <c r="E12" s="21"/>
      <c r="F12" s="21"/>
      <c r="G12" s="29"/>
    </row>
    <row r="13" spans="1:7" ht="12.75">
      <c r="A13" s="282" t="s">
        <v>597</v>
      </c>
      <c r="B13" s="295" t="s">
        <v>662</v>
      </c>
      <c r="C13" s="2"/>
      <c r="D13" s="90">
        <v>15000</v>
      </c>
      <c r="E13" s="90">
        <v>16032</v>
      </c>
      <c r="F13" s="21"/>
      <c r="G13" s="29"/>
    </row>
    <row r="14" spans="1:7" ht="12.75">
      <c r="A14" s="282" t="s">
        <v>598</v>
      </c>
      <c r="B14" s="295" t="s">
        <v>663</v>
      </c>
      <c r="C14" s="2"/>
      <c r="D14" s="90">
        <v>5550</v>
      </c>
      <c r="E14" s="90">
        <v>9471</v>
      </c>
      <c r="F14" s="21"/>
      <c r="G14" s="29"/>
    </row>
    <row r="15" spans="1:7" ht="12.75">
      <c r="A15" s="282" t="s">
        <v>600</v>
      </c>
      <c r="B15" s="43" t="s">
        <v>664</v>
      </c>
      <c r="C15" s="2"/>
      <c r="D15" s="177">
        <v>3000</v>
      </c>
      <c r="E15" s="177">
        <v>3000</v>
      </c>
      <c r="F15" s="21"/>
      <c r="G15" s="29"/>
    </row>
    <row r="16" spans="1:7" ht="12.75">
      <c r="A16" s="282" t="s">
        <v>601</v>
      </c>
      <c r="B16" s="43" t="s">
        <v>665</v>
      </c>
      <c r="C16" s="2"/>
      <c r="D16" s="90">
        <v>2000</v>
      </c>
      <c r="E16" s="90">
        <v>2000</v>
      </c>
      <c r="F16" s="21"/>
      <c r="G16" s="28"/>
    </row>
    <row r="17" spans="1:7" ht="12.75">
      <c r="A17" s="282" t="s">
        <v>180</v>
      </c>
      <c r="B17" s="43" t="s">
        <v>666</v>
      </c>
      <c r="C17" s="2"/>
      <c r="D17" s="90">
        <v>1500</v>
      </c>
      <c r="E17" s="90">
        <v>1500</v>
      </c>
      <c r="F17" s="21"/>
      <c r="G17" s="29"/>
    </row>
    <row r="18" spans="1:7" ht="12.75">
      <c r="A18" s="21"/>
      <c r="B18" s="2"/>
      <c r="C18" s="2"/>
      <c r="D18" s="21"/>
      <c r="E18" s="21"/>
      <c r="F18" s="21"/>
      <c r="G18" s="29"/>
    </row>
    <row r="19" spans="1:7" ht="12.75">
      <c r="A19" s="21"/>
      <c r="B19" s="27" t="s">
        <v>594</v>
      </c>
      <c r="C19" s="27"/>
      <c r="D19" s="176">
        <f>SUM(D13:D18)</f>
        <v>27050</v>
      </c>
      <c r="E19" s="176">
        <f>SUM(E13:E18)</f>
        <v>32003</v>
      </c>
      <c r="F19" s="21"/>
      <c r="G19" s="29"/>
    </row>
    <row r="20" spans="1:7" ht="12.75">
      <c r="A20" s="21"/>
      <c r="B20" s="2"/>
      <c r="C20" s="2"/>
      <c r="D20" s="21"/>
      <c r="E20" s="21"/>
      <c r="F20" s="21"/>
      <c r="G20" s="29"/>
    </row>
    <row r="21" spans="1:7" ht="12.75">
      <c r="A21" s="21"/>
      <c r="B21" s="2"/>
      <c r="C21" s="2"/>
      <c r="D21" s="21"/>
      <c r="E21" s="21"/>
      <c r="F21" s="21"/>
      <c r="G21" s="29"/>
    </row>
    <row r="22" spans="1:7" ht="12.75">
      <c r="A22" s="21"/>
      <c r="B22" s="2"/>
      <c r="C22" s="2"/>
      <c r="D22" s="21"/>
      <c r="E22" s="21"/>
      <c r="F22" s="21"/>
      <c r="G22" s="29"/>
    </row>
    <row r="23" spans="1:7" ht="12.75">
      <c r="A23" s="21"/>
      <c r="B23" s="2"/>
      <c r="C23" s="2"/>
      <c r="D23" s="21"/>
      <c r="E23" s="21"/>
      <c r="F23" s="21"/>
      <c r="G23" s="29"/>
    </row>
    <row r="24" spans="1:7" ht="12.75">
      <c r="A24" s="21"/>
      <c r="B24" s="2"/>
      <c r="C24" s="2"/>
      <c r="D24" s="21"/>
      <c r="E24" s="21"/>
      <c r="F24" s="21"/>
      <c r="G24" s="29"/>
    </row>
    <row r="25" spans="1:7" ht="12.75">
      <c r="A25" s="21"/>
      <c r="B25" s="2"/>
      <c r="C25" s="2"/>
      <c r="D25" s="21"/>
      <c r="E25" s="21"/>
      <c r="F25" s="21"/>
      <c r="G25" s="29"/>
    </row>
    <row r="26" spans="1:7" ht="12.75">
      <c r="A26" s="21"/>
      <c r="B26" s="2"/>
      <c r="C26" s="2"/>
      <c r="D26" s="21"/>
      <c r="E26" s="21"/>
      <c r="F26" s="21"/>
      <c r="G26" s="29"/>
    </row>
    <row r="27" spans="1:7" ht="12.75">
      <c r="A27" s="21"/>
      <c r="B27" s="2"/>
      <c r="C27" s="2"/>
      <c r="D27" s="21"/>
      <c r="E27" s="21"/>
      <c r="F27" s="21"/>
      <c r="G27" s="29"/>
    </row>
    <row r="28" spans="1:7" ht="12.75">
      <c r="A28" s="21"/>
      <c r="B28" s="2"/>
      <c r="C28" s="2"/>
      <c r="D28" s="21"/>
      <c r="E28" s="21"/>
      <c r="F28" s="21"/>
      <c r="G28" s="29"/>
    </row>
    <row r="29" spans="1:7" ht="12.75">
      <c r="A29" s="21"/>
      <c r="B29" s="2"/>
      <c r="C29" s="2"/>
      <c r="D29" s="21"/>
      <c r="E29" s="21"/>
      <c r="F29" s="21"/>
      <c r="G29" s="29"/>
    </row>
    <row r="30" spans="1:7" ht="12.75">
      <c r="A30" s="21"/>
      <c r="B30" s="2"/>
      <c r="C30" s="2"/>
      <c r="D30" s="21"/>
      <c r="E30" s="21"/>
      <c r="F30" s="21"/>
      <c r="G30" s="29"/>
    </row>
    <row r="31" spans="1:7" ht="12.75">
      <c r="A31" s="21"/>
      <c r="B31" s="2"/>
      <c r="C31" s="2"/>
      <c r="D31" s="21"/>
      <c r="E31" s="21"/>
      <c r="F31" s="21"/>
      <c r="G31" s="29"/>
    </row>
    <row r="32" spans="1:7" ht="12.75">
      <c r="A32" s="21"/>
      <c r="B32" s="2"/>
      <c r="C32" s="2"/>
      <c r="D32" s="21"/>
      <c r="E32" s="21"/>
      <c r="F32" s="21"/>
      <c r="G32" s="29"/>
    </row>
    <row r="33" spans="1:7" ht="12.75">
      <c r="A33" s="21"/>
      <c r="B33" s="2"/>
      <c r="C33" s="2"/>
      <c r="D33" s="21"/>
      <c r="E33" s="21"/>
      <c r="F33" s="21"/>
      <c r="G33" s="29"/>
    </row>
    <row r="34" spans="1:7" ht="12.75">
      <c r="A34" s="21"/>
      <c r="B34" s="2"/>
      <c r="C34" s="2"/>
      <c r="D34" s="21"/>
      <c r="E34" s="21"/>
      <c r="F34" s="21"/>
      <c r="G34" s="29"/>
    </row>
    <row r="35" spans="1:7" ht="12.75">
      <c r="A35" s="21"/>
      <c r="B35" s="2"/>
      <c r="C35" s="2"/>
      <c r="D35" s="21"/>
      <c r="E35" s="21"/>
      <c r="F35" s="21"/>
      <c r="G35" s="29"/>
    </row>
    <row r="36" spans="1:7" ht="12.75">
      <c r="A36" s="21"/>
      <c r="B36" s="2"/>
      <c r="C36" s="2"/>
      <c r="D36" s="21"/>
      <c r="E36" s="21"/>
      <c r="F36" s="21"/>
      <c r="G36" s="29"/>
    </row>
    <row r="37" spans="1:7" ht="12.75">
      <c r="A37" s="21"/>
      <c r="B37" s="2"/>
      <c r="C37" s="2"/>
      <c r="D37" s="21"/>
      <c r="E37" s="21"/>
      <c r="F37" s="21"/>
      <c r="G37" s="29"/>
    </row>
    <row r="38" spans="1:7" ht="12.75">
      <c r="A38" s="21"/>
      <c r="B38" s="2"/>
      <c r="C38" s="2"/>
      <c r="D38" s="21"/>
      <c r="E38" s="21"/>
      <c r="F38" s="21"/>
      <c r="G38" s="29"/>
    </row>
    <row r="39" spans="1:7" ht="12.75">
      <c r="A39" s="21"/>
      <c r="B39" s="2"/>
      <c r="C39" s="2"/>
      <c r="D39" s="21"/>
      <c r="E39" s="21"/>
      <c r="F39" s="21"/>
      <c r="G39" s="29"/>
    </row>
    <row r="40" spans="1:7" ht="12.75">
      <c r="A40" s="21"/>
      <c r="B40" s="2"/>
      <c r="C40" s="2"/>
      <c r="D40" s="21"/>
      <c r="E40" s="21"/>
      <c r="F40" s="21"/>
      <c r="G40" s="29"/>
    </row>
    <row r="41" spans="1:7" ht="12.75">
      <c r="A41" s="21"/>
      <c r="B41" s="2"/>
      <c r="C41" s="2"/>
      <c r="D41" s="21"/>
      <c r="E41" s="21"/>
      <c r="F41" s="21"/>
      <c r="G41" s="29"/>
    </row>
    <row r="42" spans="1:7" ht="12.75">
      <c r="A42" s="21"/>
      <c r="B42" s="2"/>
      <c r="C42" s="2"/>
      <c r="D42" s="21"/>
      <c r="E42" s="21"/>
      <c r="F42" s="21"/>
      <c r="G42" s="29"/>
    </row>
    <row r="43" spans="1:7" ht="12.75">
      <c r="A43" s="21"/>
      <c r="B43" s="2"/>
      <c r="C43" s="2"/>
      <c r="D43" s="21"/>
      <c r="E43" s="21"/>
      <c r="F43" s="21"/>
      <c r="G43" s="29"/>
    </row>
    <row r="44" spans="1:7" ht="12.75">
      <c r="A44" s="21"/>
      <c r="B44" s="2"/>
      <c r="C44" s="2"/>
      <c r="D44" s="21"/>
      <c r="E44" s="21"/>
      <c r="F44" s="21"/>
      <c r="G44" s="29"/>
    </row>
    <row r="45" spans="1:7" ht="12.75">
      <c r="A45" s="21"/>
      <c r="B45" s="2"/>
      <c r="C45" s="2"/>
      <c r="D45" s="21"/>
      <c r="E45" s="21"/>
      <c r="F45" s="21"/>
      <c r="G45" s="29"/>
    </row>
    <row r="46" spans="1:7" ht="12.75">
      <c r="A46" s="21"/>
      <c r="B46" s="2"/>
      <c r="C46" s="2"/>
      <c r="D46" s="21"/>
      <c r="E46" s="21"/>
      <c r="F46" s="21"/>
      <c r="G46" s="29"/>
    </row>
    <row r="47" spans="1:7" ht="12.75">
      <c r="A47" s="21"/>
      <c r="B47" s="2"/>
      <c r="C47" s="2"/>
      <c r="D47" s="21"/>
      <c r="E47" s="21"/>
      <c r="F47" s="21"/>
      <c r="G47" s="29"/>
    </row>
    <row r="48" spans="1:7" ht="12.75">
      <c r="A48" s="21"/>
      <c r="B48" s="2"/>
      <c r="C48" s="2"/>
      <c r="D48" s="21"/>
      <c r="E48" s="21"/>
      <c r="F48" s="21"/>
      <c r="G48" s="29"/>
    </row>
    <row r="49" spans="1:7" ht="12.75">
      <c r="A49" s="21"/>
      <c r="B49" s="2"/>
      <c r="C49" s="2"/>
      <c r="D49" s="21"/>
      <c r="E49" s="21"/>
      <c r="F49" s="21"/>
      <c r="G49" s="29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</sheetData>
  <sheetProtection/>
  <mergeCells count="4">
    <mergeCell ref="A5:G5"/>
    <mergeCell ref="A6:G6"/>
    <mergeCell ref="B9:C9"/>
    <mergeCell ref="A4:G4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5.8515625" style="0" customWidth="1"/>
    <col min="2" max="2" width="24.8515625" style="0" customWidth="1"/>
    <col min="5" max="8" width="10.57421875" style="0" customWidth="1"/>
  </cols>
  <sheetData>
    <row r="1" spans="7:8" ht="12.75">
      <c r="G1" s="418" t="s">
        <v>585</v>
      </c>
      <c r="H1" s="512"/>
    </row>
    <row r="4" spans="1:13" ht="12.75">
      <c r="A4" s="411" t="s">
        <v>750</v>
      </c>
      <c r="B4" s="411"/>
      <c r="C4" s="411"/>
      <c r="D4" s="411"/>
      <c r="E4" s="411"/>
      <c r="F4" s="411"/>
      <c r="G4" s="411"/>
      <c r="H4" s="411"/>
      <c r="I4" s="18"/>
      <c r="J4" s="18"/>
      <c r="K4" s="18"/>
      <c r="L4" s="18"/>
      <c r="M4" s="18"/>
    </row>
    <row r="5" spans="1:8" ht="12.75">
      <c r="A5" s="411" t="s">
        <v>182</v>
      </c>
      <c r="B5" s="411"/>
      <c r="C5" s="411"/>
      <c r="D5" s="411"/>
      <c r="E5" s="411"/>
      <c r="F5" s="411"/>
      <c r="G5" s="411"/>
      <c r="H5" s="411"/>
    </row>
    <row r="6" spans="1:8" ht="12.75">
      <c r="A6" s="411" t="s">
        <v>183</v>
      </c>
      <c r="B6" s="411"/>
      <c r="C6" s="411"/>
      <c r="D6" s="411"/>
      <c r="E6" s="411"/>
      <c r="F6" s="411"/>
      <c r="G6" s="411"/>
      <c r="H6" s="411"/>
    </row>
    <row r="7" spans="4:7" ht="12.75">
      <c r="D7" s="17"/>
      <c r="E7" s="17"/>
      <c r="F7" s="17"/>
      <c r="G7" s="17"/>
    </row>
    <row r="8" spans="4:7" ht="12.75">
      <c r="D8" s="17"/>
      <c r="E8" s="17"/>
      <c r="F8" s="17"/>
      <c r="G8" s="17"/>
    </row>
    <row r="9" spans="4:7" ht="12.75">
      <c r="D9" s="17"/>
      <c r="E9" s="17"/>
      <c r="F9" s="17"/>
      <c r="G9" s="17"/>
    </row>
    <row r="10" spans="6:7" ht="12.75">
      <c r="F10" s="17"/>
      <c r="G10" s="17"/>
    </row>
    <row r="11" spans="2:8" ht="12.75">
      <c r="B11" s="17"/>
      <c r="C11" s="17"/>
      <c r="D11" s="17"/>
      <c r="E11" s="17"/>
      <c r="F11" s="17"/>
      <c r="G11" s="17"/>
      <c r="H11" s="87" t="s">
        <v>595</v>
      </c>
    </row>
    <row r="12" spans="1:8" ht="25.5">
      <c r="A12" s="208" t="s">
        <v>573</v>
      </c>
      <c r="B12" s="448" t="s">
        <v>574</v>
      </c>
      <c r="C12" s="468"/>
      <c r="D12" s="491"/>
      <c r="E12" s="179" t="s">
        <v>576</v>
      </c>
      <c r="F12" s="179" t="s">
        <v>577</v>
      </c>
      <c r="G12" s="180" t="s">
        <v>575</v>
      </c>
      <c r="H12" s="179" t="s">
        <v>578</v>
      </c>
    </row>
    <row r="13" spans="1:8" s="10" customFormat="1" ht="12.75" hidden="1">
      <c r="A13" s="23"/>
      <c r="B13" s="43"/>
      <c r="C13" s="43"/>
      <c r="D13" s="30"/>
      <c r="E13" s="32"/>
      <c r="F13" s="23"/>
      <c r="G13" s="23"/>
      <c r="H13" s="23"/>
    </row>
    <row r="14" spans="1:8" s="10" customFormat="1" ht="12.75" hidden="1">
      <c r="A14" s="23" t="s">
        <v>597</v>
      </c>
      <c r="B14" s="43"/>
      <c r="C14" s="43"/>
      <c r="D14" s="30"/>
      <c r="E14" s="32"/>
      <c r="F14" s="23"/>
      <c r="G14" s="23"/>
      <c r="H14" s="20"/>
    </row>
    <row r="15" spans="1:8" ht="12.75" hidden="1">
      <c r="A15" s="20"/>
      <c r="B15" s="27"/>
      <c r="C15" s="27"/>
      <c r="D15" s="28"/>
      <c r="E15" s="5"/>
      <c r="F15" s="20"/>
      <c r="G15" s="20"/>
      <c r="H15" s="20"/>
    </row>
    <row r="16" spans="1:8" s="10" customFormat="1" ht="12.75" hidden="1">
      <c r="A16" s="23"/>
      <c r="B16" s="43"/>
      <c r="C16" s="43"/>
      <c r="D16" s="30"/>
      <c r="E16" s="32"/>
      <c r="F16" s="23"/>
      <c r="G16" s="23"/>
      <c r="H16" s="20"/>
    </row>
    <row r="17" spans="1:8" s="10" customFormat="1" ht="12.75">
      <c r="A17" s="23"/>
      <c r="B17" s="43"/>
      <c r="C17" s="43"/>
      <c r="D17" s="30"/>
      <c r="E17" s="32"/>
      <c r="F17" s="23"/>
      <c r="G17" s="23"/>
      <c r="H17" s="20"/>
    </row>
    <row r="18" spans="1:8" s="10" customFormat="1" ht="12.75">
      <c r="A18" s="23"/>
      <c r="B18" s="43" t="s">
        <v>56</v>
      </c>
      <c r="C18" s="43"/>
      <c r="D18" s="30"/>
      <c r="E18" s="32"/>
      <c r="F18" s="23"/>
      <c r="G18" s="23"/>
      <c r="H18" s="20"/>
    </row>
    <row r="19" spans="1:8" s="10" customFormat="1" ht="12.75">
      <c r="A19" s="23"/>
      <c r="B19" s="43"/>
      <c r="C19" s="43"/>
      <c r="D19" s="30"/>
      <c r="E19" s="32"/>
      <c r="F19" s="23"/>
      <c r="G19" s="23"/>
      <c r="H19" s="20"/>
    </row>
    <row r="20" spans="1:8" s="10" customFormat="1" ht="12.75">
      <c r="A20" s="23"/>
      <c r="B20" s="209" t="s">
        <v>599</v>
      </c>
      <c r="C20" s="43"/>
      <c r="D20" s="30"/>
      <c r="E20" s="32"/>
      <c r="F20" s="23"/>
      <c r="G20" s="23"/>
      <c r="H20" s="20"/>
    </row>
    <row r="21" spans="1:8" s="10" customFormat="1" ht="12.75">
      <c r="A21" s="282" t="s">
        <v>597</v>
      </c>
      <c r="B21" s="295" t="s">
        <v>455</v>
      </c>
      <c r="C21" s="43"/>
      <c r="D21" s="30"/>
      <c r="E21" s="32">
        <v>325</v>
      </c>
      <c r="F21" s="32">
        <v>325</v>
      </c>
      <c r="G21" s="23"/>
      <c r="H21" s="20"/>
    </row>
    <row r="22" spans="1:8" s="10" customFormat="1" ht="12.75">
      <c r="A22" s="282" t="s">
        <v>598</v>
      </c>
      <c r="B22" s="43" t="s">
        <v>456</v>
      </c>
      <c r="C22" s="43"/>
      <c r="D22" s="30"/>
      <c r="E22" s="32">
        <v>625</v>
      </c>
      <c r="F22" s="32">
        <v>875</v>
      </c>
      <c r="G22" s="23"/>
      <c r="H22" s="36"/>
    </row>
    <row r="23" spans="1:8" s="10" customFormat="1" ht="12.75">
      <c r="A23" s="282"/>
      <c r="B23" s="27" t="s">
        <v>594</v>
      </c>
      <c r="C23" s="43"/>
      <c r="D23" s="30"/>
      <c r="E23" s="5">
        <f>SUM(E21:E22)</f>
        <v>950</v>
      </c>
      <c r="F23" s="207">
        <v>1200</v>
      </c>
      <c r="G23" s="5"/>
      <c r="H23" s="36"/>
    </row>
    <row r="24" spans="1:8" s="10" customFormat="1" ht="12.75">
      <c r="A24" s="282"/>
      <c r="B24" s="27"/>
      <c r="C24" s="43"/>
      <c r="D24" s="30"/>
      <c r="E24" s="5"/>
      <c r="F24" s="207"/>
      <c r="G24" s="5"/>
      <c r="H24" s="36"/>
    </row>
    <row r="25" spans="1:8" s="10" customFormat="1" ht="12.75">
      <c r="A25" s="282"/>
      <c r="B25" s="506" t="s">
        <v>430</v>
      </c>
      <c r="C25" s="507"/>
      <c r="D25" s="508"/>
      <c r="E25" s="5"/>
      <c r="F25" s="207"/>
      <c r="G25" s="5"/>
      <c r="H25" s="36"/>
    </row>
    <row r="26" spans="1:8" s="10" customFormat="1" ht="12.75">
      <c r="A26" s="282" t="s">
        <v>597</v>
      </c>
      <c r="B26" s="43" t="s">
        <v>746</v>
      </c>
      <c r="C26" s="43"/>
      <c r="D26" s="30"/>
      <c r="E26" s="32"/>
      <c r="F26" s="114">
        <v>789</v>
      </c>
      <c r="G26" s="5"/>
      <c r="H26" s="36"/>
    </row>
    <row r="27" spans="1:8" s="10" customFormat="1" ht="12.75">
      <c r="A27" s="282"/>
      <c r="B27" s="27"/>
      <c r="C27" s="43"/>
      <c r="D27" s="30"/>
      <c r="E27" s="5"/>
      <c r="F27" s="207"/>
      <c r="G27" s="5"/>
      <c r="H27" s="36"/>
    </row>
    <row r="28" spans="1:8" s="10" customFormat="1" ht="12.75">
      <c r="A28" s="282"/>
      <c r="B28" s="27" t="s">
        <v>594</v>
      </c>
      <c r="C28" s="43"/>
      <c r="D28" s="30"/>
      <c r="E28" s="5"/>
      <c r="F28" s="207">
        <v>789</v>
      </c>
      <c r="G28" s="5"/>
      <c r="H28" s="36"/>
    </row>
    <row r="29" spans="1:8" ht="12.75">
      <c r="A29" s="22"/>
      <c r="B29" s="27"/>
      <c r="C29" s="27"/>
      <c r="D29" s="28"/>
      <c r="E29" s="5"/>
      <c r="F29" s="5"/>
      <c r="G29" s="20"/>
      <c r="H29" s="20"/>
    </row>
    <row r="30" spans="1:8" ht="12.75">
      <c r="A30" s="21"/>
      <c r="B30" s="506" t="s">
        <v>53</v>
      </c>
      <c r="C30" s="507"/>
      <c r="D30" s="508"/>
      <c r="E30" s="21"/>
      <c r="F30" s="21"/>
      <c r="G30" s="21"/>
      <c r="H30" s="21"/>
    </row>
    <row r="31" spans="1:8" ht="12.75">
      <c r="A31" s="23" t="s">
        <v>597</v>
      </c>
      <c r="B31" s="506" t="s">
        <v>749</v>
      </c>
      <c r="C31" s="510"/>
      <c r="D31" s="505"/>
      <c r="E31" s="21"/>
      <c r="F31" s="21">
        <v>299</v>
      </c>
      <c r="G31" s="21"/>
      <c r="H31" s="21"/>
    </row>
    <row r="32" spans="1:8" ht="12.75">
      <c r="A32" s="21"/>
      <c r="B32" s="509"/>
      <c r="C32" s="510"/>
      <c r="D32" s="505"/>
      <c r="E32" s="21"/>
      <c r="F32" s="21"/>
      <c r="G32" s="90"/>
      <c r="H32" s="20"/>
    </row>
    <row r="33" spans="1:8" ht="12.75">
      <c r="A33" s="21"/>
      <c r="B33" s="465" t="s">
        <v>174</v>
      </c>
      <c r="C33" s="466"/>
      <c r="D33" s="467"/>
      <c r="E33" s="21"/>
      <c r="F33" s="21">
        <v>299</v>
      </c>
      <c r="G33" s="90"/>
      <c r="H33" s="177"/>
    </row>
    <row r="34" spans="1:8" ht="12.75">
      <c r="A34" s="21"/>
      <c r="B34" s="509"/>
      <c r="C34" s="510"/>
      <c r="D34" s="505"/>
      <c r="E34" s="21"/>
      <c r="F34" s="21"/>
      <c r="G34" s="90"/>
      <c r="H34" s="177"/>
    </row>
    <row r="35" spans="7:8" ht="12.75" hidden="1">
      <c r="G35" s="90"/>
      <c r="H35" s="177"/>
    </row>
    <row r="36" spans="1:8" ht="12.75">
      <c r="A36" s="25"/>
      <c r="B36" s="43" t="s">
        <v>457</v>
      </c>
      <c r="C36" s="2"/>
      <c r="D36" s="29"/>
      <c r="E36" s="1"/>
      <c r="F36" s="1"/>
      <c r="G36" s="90"/>
      <c r="H36" s="177"/>
    </row>
    <row r="37" spans="1:8" ht="12.75">
      <c r="A37" s="25"/>
      <c r="B37" s="2"/>
      <c r="C37" s="2"/>
      <c r="D37" s="29"/>
      <c r="E37" s="1"/>
      <c r="F37" s="1"/>
      <c r="G37" s="90"/>
      <c r="H37" s="177"/>
    </row>
    <row r="38" spans="1:8" ht="12.75">
      <c r="A38" s="25"/>
      <c r="B38" s="209" t="s">
        <v>599</v>
      </c>
      <c r="C38" s="2"/>
      <c r="D38" s="29"/>
      <c r="E38" s="1"/>
      <c r="F38" s="1"/>
      <c r="G38" s="90"/>
      <c r="H38" s="177"/>
    </row>
    <row r="39" spans="1:8" ht="12.75">
      <c r="A39" s="25" t="s">
        <v>597</v>
      </c>
      <c r="B39" s="295" t="s">
        <v>458</v>
      </c>
      <c r="C39" s="40"/>
      <c r="D39" s="29"/>
      <c r="E39" s="114">
        <v>170</v>
      </c>
      <c r="F39" s="114">
        <v>170</v>
      </c>
      <c r="G39" s="90"/>
      <c r="H39" s="177"/>
    </row>
    <row r="40" spans="1:8" ht="12.75">
      <c r="A40" s="25" t="s">
        <v>598</v>
      </c>
      <c r="B40" s="513" t="s">
        <v>745</v>
      </c>
      <c r="C40" s="514"/>
      <c r="D40" s="515"/>
      <c r="E40" s="114">
        <v>6000</v>
      </c>
      <c r="F40" s="114">
        <v>8700</v>
      </c>
      <c r="G40" s="90"/>
      <c r="H40" s="177"/>
    </row>
    <row r="41" spans="1:8" ht="12.75">
      <c r="A41" s="25" t="s">
        <v>601</v>
      </c>
      <c r="B41" s="40"/>
      <c r="C41" s="40"/>
      <c r="D41" s="29"/>
      <c r="E41" s="114"/>
      <c r="F41" s="114"/>
      <c r="G41" s="90"/>
      <c r="H41" s="177"/>
    </row>
    <row r="42" spans="1:8" ht="12.75">
      <c r="A42" s="25" t="s">
        <v>600</v>
      </c>
      <c r="B42" s="402" t="s">
        <v>667</v>
      </c>
      <c r="C42" s="403"/>
      <c r="D42" s="404"/>
      <c r="E42" s="114">
        <v>3000</v>
      </c>
      <c r="F42" s="114">
        <v>3000</v>
      </c>
      <c r="G42" s="90"/>
      <c r="H42" s="177"/>
    </row>
    <row r="43" spans="1:8" ht="12.75">
      <c r="A43" s="25" t="s">
        <v>601</v>
      </c>
      <c r="B43" s="402" t="s">
        <v>668</v>
      </c>
      <c r="C43" s="403"/>
      <c r="D43" s="404"/>
      <c r="E43" s="114">
        <v>3000</v>
      </c>
      <c r="F43" s="114">
        <v>3000</v>
      </c>
      <c r="G43" s="204"/>
      <c r="H43" s="177"/>
    </row>
    <row r="44" spans="1:8" ht="12.75">
      <c r="A44" s="282" t="s">
        <v>742</v>
      </c>
      <c r="B44" s="402" t="s">
        <v>743</v>
      </c>
      <c r="C44" s="403"/>
      <c r="D44" s="404"/>
      <c r="E44" s="114"/>
      <c r="F44" s="114">
        <v>1288</v>
      </c>
      <c r="G44" s="204"/>
      <c r="H44" s="177"/>
    </row>
    <row r="45" spans="1:8" ht="12.75">
      <c r="A45" s="282" t="s">
        <v>744</v>
      </c>
      <c r="B45" s="405"/>
      <c r="C45" s="406"/>
      <c r="D45" s="407"/>
      <c r="E45" s="114"/>
      <c r="F45" s="114"/>
      <c r="G45" s="204"/>
      <c r="H45" s="177"/>
    </row>
    <row r="46" spans="1:8" ht="12.75">
      <c r="A46" s="25"/>
      <c r="B46" s="295"/>
      <c r="C46" s="40"/>
      <c r="D46" s="29"/>
      <c r="E46" s="114"/>
      <c r="F46" s="114"/>
      <c r="G46" s="204"/>
      <c r="H46" s="177"/>
    </row>
    <row r="47" spans="1:8" ht="12.75">
      <c r="A47" s="25"/>
      <c r="B47" s="27" t="s">
        <v>594</v>
      </c>
      <c r="C47" s="40"/>
      <c r="D47" s="29"/>
      <c r="E47" s="207">
        <f>SUM(E39:E46)</f>
        <v>12170</v>
      </c>
      <c r="F47" s="207">
        <f>SUM(F39:F46)</f>
        <v>16158</v>
      </c>
      <c r="G47" s="204"/>
      <c r="H47" s="177"/>
    </row>
    <row r="48" spans="1:8" ht="12.75" customHeight="1">
      <c r="A48" s="25"/>
      <c r="B48" s="40"/>
      <c r="C48" s="40"/>
      <c r="D48" s="29"/>
      <c r="E48" s="114"/>
      <c r="F48" s="114"/>
      <c r="G48" s="181"/>
      <c r="H48" s="182"/>
    </row>
    <row r="49" spans="1:8" ht="12.75">
      <c r="A49" s="25"/>
      <c r="B49" s="117" t="s">
        <v>160</v>
      </c>
      <c r="C49" s="2"/>
      <c r="D49" s="29"/>
      <c r="E49" s="296">
        <f>SUM(E50:E51)</f>
        <v>1500</v>
      </c>
      <c r="F49" s="296">
        <f>SUM(F50:F51)</f>
        <v>1500</v>
      </c>
      <c r="G49" s="176"/>
      <c r="H49" s="176"/>
    </row>
    <row r="50" spans="1:8" ht="12.75">
      <c r="A50" s="282" t="s">
        <v>180</v>
      </c>
      <c r="B50" s="408" t="s">
        <v>571</v>
      </c>
      <c r="C50" s="284"/>
      <c r="D50" s="29"/>
      <c r="E50" s="206">
        <v>900</v>
      </c>
      <c r="F50" s="206">
        <v>900</v>
      </c>
      <c r="G50" s="176"/>
      <c r="H50" s="176"/>
    </row>
    <row r="51" spans="1:8" ht="12.75">
      <c r="A51" s="282" t="s">
        <v>181</v>
      </c>
      <c r="B51" s="295" t="s">
        <v>572</v>
      </c>
      <c r="C51" s="40"/>
      <c r="D51" s="29"/>
      <c r="E51" s="206">
        <v>600</v>
      </c>
      <c r="F51" s="206">
        <v>600</v>
      </c>
      <c r="G51" s="176"/>
      <c r="H51" s="176"/>
    </row>
    <row r="52" spans="1:8" ht="12.75">
      <c r="A52" s="282"/>
      <c r="B52" s="43"/>
      <c r="C52" s="40"/>
      <c r="D52" s="29"/>
      <c r="E52" s="207"/>
      <c r="F52" s="176"/>
      <c r="G52" s="176"/>
      <c r="H52" s="176"/>
    </row>
    <row r="53" spans="1:8" ht="12.75">
      <c r="A53" s="25"/>
      <c r="B53" s="43"/>
      <c r="C53" s="40"/>
      <c r="D53" s="29"/>
      <c r="E53" s="207"/>
      <c r="F53" s="90"/>
      <c r="G53" s="210"/>
      <c r="H53" s="177"/>
    </row>
    <row r="54" spans="1:8" ht="12.75">
      <c r="A54" s="25"/>
      <c r="B54" s="209"/>
      <c r="C54" s="117"/>
      <c r="D54" s="29"/>
      <c r="E54" s="207"/>
      <c r="F54" s="90"/>
      <c r="G54" s="90"/>
      <c r="H54" s="177"/>
    </row>
    <row r="55" spans="1:8" ht="12.75" hidden="1">
      <c r="A55" s="25"/>
      <c r="B55" s="2"/>
      <c r="C55" s="40"/>
      <c r="D55" s="29"/>
      <c r="E55" s="207"/>
      <c r="F55" s="90"/>
      <c r="G55" s="90"/>
      <c r="H55" s="177"/>
    </row>
    <row r="56" spans="1:8" ht="12.75" hidden="1">
      <c r="A56" s="25"/>
      <c r="B56" s="2"/>
      <c r="C56" s="40"/>
      <c r="D56" s="29"/>
      <c r="E56" s="207"/>
      <c r="F56" s="90"/>
      <c r="G56" s="210"/>
      <c r="H56" s="177"/>
    </row>
    <row r="57" spans="1:8" ht="12.75" hidden="1">
      <c r="A57" s="8"/>
      <c r="D57" s="42"/>
      <c r="E57" s="205"/>
      <c r="F57" s="90"/>
      <c r="G57" s="90"/>
      <c r="H57" s="177"/>
    </row>
    <row r="58" spans="1:8" ht="12.75">
      <c r="A58" s="25"/>
      <c r="B58" s="2"/>
      <c r="C58" s="2"/>
      <c r="D58" s="29"/>
      <c r="E58" s="207"/>
      <c r="F58" s="176"/>
      <c r="G58" s="176"/>
      <c r="H58" s="176"/>
    </row>
    <row r="59" spans="1:8" ht="12.75">
      <c r="A59" s="25"/>
      <c r="B59" s="2"/>
      <c r="C59" s="2"/>
      <c r="D59" s="29"/>
      <c r="E59" s="207"/>
      <c r="F59" s="90"/>
      <c r="G59" s="90"/>
      <c r="H59" s="177"/>
    </row>
    <row r="60" spans="1:8" ht="12.75">
      <c r="A60" s="25"/>
      <c r="B60" s="117"/>
      <c r="C60" s="2"/>
      <c r="D60" s="29"/>
      <c r="E60" s="207"/>
      <c r="F60" s="207"/>
      <c r="G60" s="207"/>
      <c r="H60" s="176"/>
    </row>
    <row r="61" spans="1:8" ht="12.75">
      <c r="A61" s="25"/>
      <c r="B61" s="511"/>
      <c r="C61" s="426"/>
      <c r="D61" s="29"/>
      <c r="E61" s="114"/>
      <c r="F61" s="90"/>
      <c r="G61" s="210"/>
      <c r="H61" s="177"/>
    </row>
    <row r="62" spans="1:8" ht="12.75">
      <c r="A62" s="25"/>
      <c r="B62" s="40"/>
      <c r="C62" s="40"/>
      <c r="D62" s="29"/>
      <c r="E62" s="114"/>
      <c r="F62" s="90"/>
      <c r="G62" s="210"/>
      <c r="H62" s="177"/>
    </row>
    <row r="63" spans="1:8" ht="12.75">
      <c r="A63" s="25"/>
      <c r="B63" s="2"/>
      <c r="C63" s="2"/>
      <c r="D63" s="29"/>
      <c r="E63" s="207"/>
      <c r="F63" s="90"/>
      <c r="G63" s="90"/>
      <c r="H63" s="177"/>
    </row>
    <row r="64" spans="1:8" ht="12.75">
      <c r="A64" s="25"/>
      <c r="B64" s="2"/>
      <c r="C64" s="2"/>
      <c r="D64" s="29"/>
      <c r="E64" s="176"/>
      <c r="F64" s="193"/>
      <c r="G64" s="193"/>
      <c r="H64" s="176"/>
    </row>
    <row r="65" spans="1:8" ht="12.75">
      <c r="A65" s="25"/>
      <c r="B65" s="2"/>
      <c r="C65" s="2"/>
      <c r="D65" s="29"/>
      <c r="E65" s="113"/>
      <c r="F65" s="90"/>
      <c r="G65" s="90"/>
      <c r="H65" s="177"/>
    </row>
    <row r="66" spans="1:8" ht="12.75">
      <c r="A66" s="25"/>
      <c r="B66" s="27" t="s">
        <v>162</v>
      </c>
      <c r="C66" s="2"/>
      <c r="D66" s="29"/>
      <c r="E66" s="207">
        <f>E23+E47+E49</f>
        <v>14620</v>
      </c>
      <c r="F66" s="207">
        <v>18147</v>
      </c>
      <c r="G66" s="207"/>
      <c r="H66" s="176"/>
    </row>
    <row r="67" spans="1:8" ht="12.75">
      <c r="A67" s="25"/>
      <c r="B67" s="1"/>
      <c r="C67" s="2"/>
      <c r="D67" s="29"/>
      <c r="E67" s="113"/>
      <c r="F67" s="90"/>
      <c r="G67" s="90"/>
      <c r="H67" s="177"/>
    </row>
    <row r="68" spans="1:8" ht="12.75">
      <c r="A68" s="282"/>
      <c r="B68" s="1"/>
      <c r="C68" s="2"/>
      <c r="D68" s="29"/>
      <c r="E68" s="113"/>
      <c r="F68" s="90"/>
      <c r="G68" s="90"/>
      <c r="H68" s="177"/>
    </row>
    <row r="69" spans="1:8" ht="12.75">
      <c r="A69" s="25"/>
      <c r="B69" s="5" t="s">
        <v>594</v>
      </c>
      <c r="C69" s="2"/>
      <c r="D69" s="29"/>
      <c r="E69" s="207">
        <f>SUM(E66,E68)</f>
        <v>14620</v>
      </c>
      <c r="F69" s="207">
        <v>18147</v>
      </c>
      <c r="G69" s="207"/>
      <c r="H69" s="176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  <row r="74" spans="1:8" ht="12.75">
      <c r="A74" s="7"/>
      <c r="B74" s="7"/>
      <c r="C74" s="7"/>
      <c r="D74" s="7"/>
      <c r="E74" s="7"/>
      <c r="F74" s="7"/>
      <c r="G74" s="7"/>
      <c r="H74" s="7"/>
    </row>
    <row r="75" spans="1:8" ht="12.75">
      <c r="A75" s="7"/>
      <c r="B75" s="7"/>
      <c r="C75" s="7"/>
      <c r="D75" s="7"/>
      <c r="E75" s="7"/>
      <c r="F75" s="7"/>
      <c r="G75" s="7"/>
      <c r="H75" s="7"/>
    </row>
    <row r="76" spans="1:8" ht="12.75">
      <c r="A76" s="7"/>
      <c r="B76" s="7"/>
      <c r="C76" s="7"/>
      <c r="D76" s="7"/>
      <c r="E76" s="7"/>
      <c r="F76" s="7"/>
      <c r="G76" s="7"/>
      <c r="H76" s="7"/>
    </row>
    <row r="77" spans="1:8" ht="12.75">
      <c r="A77" s="7"/>
      <c r="B77" s="7"/>
      <c r="C77" s="7"/>
      <c r="D77" s="7"/>
      <c r="E77" s="7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  <row r="79" spans="1:8" ht="12.75">
      <c r="A79" s="7"/>
      <c r="B79" s="7"/>
      <c r="C79" s="7"/>
      <c r="D79" s="7"/>
      <c r="E79" s="7"/>
      <c r="F79" s="7"/>
      <c r="G79" s="7"/>
      <c r="H79" s="7"/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7"/>
      <c r="D86" s="7"/>
      <c r="E86" s="7"/>
      <c r="F86" s="7"/>
      <c r="G86" s="7"/>
      <c r="H86" s="7"/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2.75">
      <c r="A89" s="7"/>
      <c r="B89" s="7"/>
      <c r="C89" s="7"/>
      <c r="D89" s="7"/>
      <c r="E89" s="7"/>
      <c r="F89" s="7"/>
      <c r="G89" s="7"/>
      <c r="H89" s="7"/>
    </row>
    <row r="90" spans="1:8" ht="12.75">
      <c r="A90" s="7"/>
      <c r="B90" s="7"/>
      <c r="C90" s="7"/>
      <c r="D90" s="7"/>
      <c r="E90" s="7"/>
      <c r="F90" s="7"/>
      <c r="G90" s="7"/>
      <c r="H90" s="7"/>
    </row>
    <row r="91" spans="1:8" ht="12.75">
      <c r="A91" s="7"/>
      <c r="B91" s="7"/>
      <c r="C91" s="7"/>
      <c r="D91" s="7"/>
      <c r="E91" s="7"/>
      <c r="F91" s="7"/>
      <c r="G91" s="7"/>
      <c r="H91" s="7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>
      <c r="A95" s="7"/>
      <c r="B95" s="7"/>
      <c r="C95" s="7"/>
      <c r="D95" s="7"/>
      <c r="E95" s="7"/>
      <c r="F95" s="7"/>
      <c r="G95" s="7"/>
      <c r="H95" s="7"/>
    </row>
    <row r="96" spans="1:8" ht="12.75">
      <c r="A96" s="7"/>
      <c r="B96" s="7"/>
      <c r="C96" s="7"/>
      <c r="D96" s="7"/>
      <c r="E96" s="7"/>
      <c r="F96" s="7"/>
      <c r="G96" s="7"/>
      <c r="H96" s="7"/>
    </row>
    <row r="97" spans="1:8" ht="12.75">
      <c r="A97" s="7"/>
      <c r="B97" s="7"/>
      <c r="C97" s="7"/>
      <c r="D97" s="7"/>
      <c r="E97" s="7"/>
      <c r="F97" s="7"/>
      <c r="G97" s="7"/>
      <c r="H97" s="7"/>
    </row>
    <row r="98" spans="1:8" ht="12.75">
      <c r="A98" s="7"/>
      <c r="B98" s="7"/>
      <c r="C98" s="7"/>
      <c r="D98" s="7"/>
      <c r="E98" s="7"/>
      <c r="F98" s="7"/>
      <c r="G98" s="7"/>
      <c r="H98" s="7"/>
    </row>
    <row r="99" spans="1:8" ht="12.75">
      <c r="A99" s="7"/>
      <c r="B99" s="7"/>
      <c r="C99" s="7"/>
      <c r="D99" s="7"/>
      <c r="E99" s="7"/>
      <c r="F99" s="7"/>
      <c r="G99" s="7"/>
      <c r="H99" s="7"/>
    </row>
    <row r="100" spans="1:8" ht="12.75">
      <c r="A100" s="7"/>
      <c r="B100" s="7"/>
      <c r="C100" s="7"/>
      <c r="D100" s="7"/>
      <c r="E100" s="7"/>
      <c r="F100" s="7"/>
      <c r="G100" s="7"/>
      <c r="H100" s="7"/>
    </row>
    <row r="101" spans="7:8" ht="12.75">
      <c r="G101" s="7"/>
      <c r="H101" s="7"/>
    </row>
    <row r="102" spans="7:8" ht="12.75">
      <c r="G102" s="7"/>
      <c r="H102" s="7"/>
    </row>
    <row r="103" spans="7:8" ht="12.75">
      <c r="G103" s="7"/>
      <c r="H103" s="7"/>
    </row>
    <row r="104" spans="7:8" ht="12.75">
      <c r="G104" s="7"/>
      <c r="H104" s="7"/>
    </row>
    <row r="105" spans="7:8" ht="12.75">
      <c r="G105" s="7"/>
      <c r="H105" s="7"/>
    </row>
    <row r="106" spans="7:8" ht="12.75">
      <c r="G106" s="7"/>
      <c r="H106" s="7"/>
    </row>
    <row r="107" spans="7:8" ht="12.75">
      <c r="G107" s="7"/>
      <c r="H107" s="7"/>
    </row>
    <row r="108" spans="7:8" ht="12.75">
      <c r="G108" s="7"/>
      <c r="H108" s="7"/>
    </row>
    <row r="109" spans="7:8" ht="12.75">
      <c r="G109" s="7"/>
      <c r="H109" s="7"/>
    </row>
    <row r="110" spans="7:8" ht="12.75">
      <c r="G110" s="7"/>
      <c r="H110" s="7"/>
    </row>
  </sheetData>
  <sheetProtection/>
  <mergeCells count="13">
    <mergeCell ref="B31:D31"/>
    <mergeCell ref="B32:D32"/>
    <mergeCell ref="B40:D40"/>
    <mergeCell ref="B25:D25"/>
    <mergeCell ref="B33:D33"/>
    <mergeCell ref="B34:D34"/>
    <mergeCell ref="B12:D12"/>
    <mergeCell ref="B61:C61"/>
    <mergeCell ref="G1:H1"/>
    <mergeCell ref="A4:H4"/>
    <mergeCell ref="A5:H5"/>
    <mergeCell ref="A6:H6"/>
    <mergeCell ref="B30:D30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" sqref="A3:N3"/>
    </sheetView>
  </sheetViews>
  <sheetFormatPr defaultColWidth="9.140625" defaultRowHeight="12.75"/>
  <cols>
    <col min="10" max="13" width="10.57421875" style="0" customWidth="1"/>
  </cols>
  <sheetData>
    <row r="1" ht="12.75">
      <c r="N1" s="87" t="s">
        <v>587</v>
      </c>
    </row>
    <row r="3" spans="1:14" ht="12.75">
      <c r="A3" s="411" t="s">
        <v>750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1:14" ht="12.75">
      <c r="A4" s="411" t="s">
        <v>303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12.75">
      <c r="A5" s="411" t="s">
        <v>635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</row>
    <row r="8" ht="12.75">
      <c r="L8" s="87" t="s">
        <v>596</v>
      </c>
    </row>
    <row r="9" spans="1:13" ht="25.5">
      <c r="A9" s="300" t="s">
        <v>569</v>
      </c>
      <c r="B9" s="460" t="s">
        <v>330</v>
      </c>
      <c r="C9" s="461"/>
      <c r="D9" s="461"/>
      <c r="E9" s="461"/>
      <c r="F9" s="461"/>
      <c r="G9" s="460" t="s">
        <v>331</v>
      </c>
      <c r="H9" s="461"/>
      <c r="I9" s="461"/>
      <c r="J9" s="179" t="s">
        <v>576</v>
      </c>
      <c r="K9" s="179" t="s">
        <v>577</v>
      </c>
      <c r="L9" s="180" t="s">
        <v>575</v>
      </c>
      <c r="M9" s="179" t="s">
        <v>578</v>
      </c>
    </row>
    <row r="10" spans="1:13" ht="25.5" customHeight="1">
      <c r="A10" s="300" t="s">
        <v>597</v>
      </c>
      <c r="B10" s="444" t="s">
        <v>304</v>
      </c>
      <c r="C10" s="438"/>
      <c r="D10" s="438"/>
      <c r="E10" s="438"/>
      <c r="F10" s="438"/>
      <c r="G10" s="438"/>
      <c r="H10" s="438"/>
      <c r="I10" s="438"/>
      <c r="J10" s="21"/>
      <c r="K10" s="21"/>
      <c r="L10" s="21"/>
      <c r="M10" s="21"/>
    </row>
    <row r="11" spans="1:13" ht="38.25" customHeight="1">
      <c r="A11" s="300" t="s">
        <v>598</v>
      </c>
      <c r="B11" s="444" t="s">
        <v>324</v>
      </c>
      <c r="C11" s="438"/>
      <c r="D11" s="438"/>
      <c r="E11" s="438"/>
      <c r="F11" s="438"/>
      <c r="G11" s="438"/>
      <c r="H11" s="438"/>
      <c r="I11" s="438"/>
      <c r="J11" s="21"/>
      <c r="K11" s="21"/>
      <c r="L11" s="21"/>
      <c r="M11" s="21"/>
    </row>
    <row r="12" spans="1:13" ht="25.5" customHeight="1">
      <c r="A12" s="300" t="s">
        <v>600</v>
      </c>
      <c r="B12" s="444" t="s">
        <v>325</v>
      </c>
      <c r="C12" s="438"/>
      <c r="D12" s="438"/>
      <c r="E12" s="438"/>
      <c r="F12" s="438"/>
      <c r="G12" s="438"/>
      <c r="H12" s="438"/>
      <c r="I12" s="438"/>
      <c r="J12" s="21"/>
      <c r="K12" s="21"/>
      <c r="L12" s="21"/>
      <c r="M12" s="21"/>
    </row>
    <row r="13" spans="1:13" ht="25.5" customHeight="1">
      <c r="A13" s="300" t="s">
        <v>601</v>
      </c>
      <c r="B13" s="444" t="s">
        <v>326</v>
      </c>
      <c r="C13" s="438"/>
      <c r="D13" s="438"/>
      <c r="E13" s="438"/>
      <c r="F13" s="438"/>
      <c r="G13" s="438"/>
      <c r="H13" s="438"/>
      <c r="I13" s="438"/>
      <c r="J13" s="21"/>
      <c r="K13" s="21"/>
      <c r="L13" s="21"/>
      <c r="M13" s="21"/>
    </row>
    <row r="14" spans="1:13" ht="51" customHeight="1">
      <c r="A14" s="300" t="s">
        <v>180</v>
      </c>
      <c r="B14" s="444" t="s">
        <v>327</v>
      </c>
      <c r="C14" s="438"/>
      <c r="D14" s="438"/>
      <c r="E14" s="438"/>
      <c r="F14" s="438"/>
      <c r="G14" s="438"/>
      <c r="H14" s="438"/>
      <c r="I14" s="438"/>
      <c r="J14" s="21"/>
      <c r="K14" s="21"/>
      <c r="L14" s="21"/>
      <c r="M14" s="21"/>
    </row>
    <row r="15" spans="1:13" ht="25.5" customHeight="1">
      <c r="A15" s="300" t="s">
        <v>181</v>
      </c>
      <c r="B15" s="444" t="s">
        <v>328</v>
      </c>
      <c r="C15" s="438"/>
      <c r="D15" s="438"/>
      <c r="E15" s="438"/>
      <c r="F15" s="438"/>
      <c r="G15" s="438"/>
      <c r="H15" s="438"/>
      <c r="I15" s="438"/>
      <c r="J15" s="21"/>
      <c r="K15" s="21"/>
      <c r="L15" s="21"/>
      <c r="M15" s="21"/>
    </row>
    <row r="16" spans="1:13" ht="38.25" customHeight="1">
      <c r="A16" s="300" t="s">
        <v>161</v>
      </c>
      <c r="B16" s="444" t="s">
        <v>329</v>
      </c>
      <c r="C16" s="438"/>
      <c r="D16" s="438"/>
      <c r="E16" s="438"/>
      <c r="F16" s="438"/>
      <c r="G16" s="438"/>
      <c r="H16" s="438"/>
      <c r="I16" s="438"/>
      <c r="J16" s="21"/>
      <c r="K16" s="21"/>
      <c r="L16" s="21"/>
      <c r="M16" s="21"/>
    </row>
    <row r="17" spans="9:13" ht="12.75">
      <c r="I17" s="87" t="s">
        <v>594</v>
      </c>
      <c r="J17" s="20">
        <f>SUM(J10:J16)</f>
        <v>0</v>
      </c>
      <c r="K17" s="21"/>
      <c r="L17" s="21"/>
      <c r="M17" s="21"/>
    </row>
    <row r="32" spans="2:10" ht="12.75">
      <c r="B32" s="298"/>
      <c r="C32" s="298"/>
      <c r="D32" s="299"/>
      <c r="E32" s="299"/>
      <c r="F32" s="299"/>
      <c r="G32" s="299"/>
      <c r="H32" s="298"/>
      <c r="I32" s="299"/>
      <c r="J32" s="299"/>
    </row>
    <row r="33" spans="2:10" ht="12.75">
      <c r="B33" s="298"/>
      <c r="C33" s="299"/>
      <c r="D33" s="299"/>
      <c r="E33" s="299"/>
      <c r="F33" s="299"/>
      <c r="G33" s="299"/>
      <c r="H33" s="299"/>
      <c r="I33" s="299"/>
      <c r="J33" s="299"/>
    </row>
  </sheetData>
  <sheetProtection/>
  <mergeCells count="19">
    <mergeCell ref="A3:N3"/>
    <mergeCell ref="A4:N4"/>
    <mergeCell ref="A5:N5"/>
    <mergeCell ref="B10:F10"/>
    <mergeCell ref="B11:F11"/>
    <mergeCell ref="B12:F12"/>
    <mergeCell ref="B9:F9"/>
    <mergeCell ref="G9:I9"/>
    <mergeCell ref="G10:I10"/>
    <mergeCell ref="G11:I11"/>
    <mergeCell ref="G12:I12"/>
    <mergeCell ref="G16:I16"/>
    <mergeCell ref="B13:F13"/>
    <mergeCell ref="B14:F14"/>
    <mergeCell ref="B15:F15"/>
    <mergeCell ref="B16:F16"/>
    <mergeCell ref="G13:I13"/>
    <mergeCell ref="G15:I15"/>
    <mergeCell ref="G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11" width="9.7109375" style="0" customWidth="1"/>
    <col min="12" max="12" width="10.140625" style="0" bestFit="1" customWidth="1"/>
  </cols>
  <sheetData>
    <row r="1" ht="12.75">
      <c r="K1" s="87" t="s">
        <v>588</v>
      </c>
    </row>
    <row r="3" spans="1:14" ht="12.75">
      <c r="A3" s="411" t="s">
        <v>750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17"/>
      <c r="M3" s="17"/>
      <c r="N3" s="17"/>
    </row>
    <row r="4" spans="1:14" ht="12.75">
      <c r="A4" s="411" t="s">
        <v>539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17"/>
      <c r="M4" s="17"/>
      <c r="N4" s="17"/>
    </row>
    <row r="5" spans="1:14" ht="12.75">
      <c r="A5" s="411" t="s">
        <v>636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17"/>
      <c r="M5" s="17"/>
      <c r="N5" s="17"/>
    </row>
    <row r="7" ht="12.75">
      <c r="K7" s="87" t="s">
        <v>596</v>
      </c>
    </row>
    <row r="8" spans="1:13" ht="25.5" customHeight="1">
      <c r="A8" s="460" t="s">
        <v>497</v>
      </c>
      <c r="B8" s="456" t="s">
        <v>573</v>
      </c>
      <c r="C8" s="517" t="s">
        <v>737</v>
      </c>
      <c r="D8" s="456" t="s">
        <v>332</v>
      </c>
      <c r="E8" s="516"/>
      <c r="F8" s="516"/>
      <c r="G8" s="516"/>
      <c r="H8" s="516"/>
      <c r="I8" s="516"/>
      <c r="J8" s="516"/>
      <c r="K8" s="460" t="s">
        <v>174</v>
      </c>
      <c r="L8" s="301"/>
      <c r="M8" s="145"/>
    </row>
    <row r="9" spans="1:13" ht="25.5" customHeight="1">
      <c r="A9" s="460"/>
      <c r="B9" s="438"/>
      <c r="C9" s="518"/>
      <c r="D9" s="285" t="s">
        <v>380</v>
      </c>
      <c r="E9" s="285" t="s">
        <v>381</v>
      </c>
      <c r="F9" s="285" t="s">
        <v>382</v>
      </c>
      <c r="G9" s="285" t="s">
        <v>383</v>
      </c>
      <c r="H9" s="285" t="s">
        <v>61</v>
      </c>
      <c r="I9" s="285" t="s">
        <v>62</v>
      </c>
      <c r="J9" s="305" t="s">
        <v>675</v>
      </c>
      <c r="K9" s="455"/>
      <c r="L9" s="302"/>
      <c r="M9" s="303"/>
    </row>
    <row r="10" spans="1:13" ht="12.75" customHeight="1">
      <c r="A10" s="101" t="s">
        <v>333</v>
      </c>
      <c r="B10" s="304" t="s">
        <v>352</v>
      </c>
      <c r="C10" s="223">
        <v>185500</v>
      </c>
      <c r="D10" s="223">
        <v>185500</v>
      </c>
      <c r="E10" s="223">
        <v>185500</v>
      </c>
      <c r="F10" s="223">
        <v>185500</v>
      </c>
      <c r="G10" s="223">
        <v>185500</v>
      </c>
      <c r="H10" s="223">
        <v>185500</v>
      </c>
      <c r="I10" s="223">
        <v>185500</v>
      </c>
      <c r="J10" s="223">
        <v>185500</v>
      </c>
      <c r="K10" s="223">
        <f>SUM(C10:J10)</f>
        <v>1484000</v>
      </c>
      <c r="L10" s="302"/>
      <c r="M10" s="303"/>
    </row>
    <row r="11" spans="1:13" ht="12.75" customHeight="1">
      <c r="A11" s="101" t="s">
        <v>340</v>
      </c>
      <c r="B11" s="304" t="s">
        <v>353</v>
      </c>
      <c r="C11" s="223"/>
      <c r="D11" s="223"/>
      <c r="E11" s="223"/>
      <c r="F11" s="223"/>
      <c r="G11" s="223"/>
      <c r="H11" s="223"/>
      <c r="I11" s="223"/>
      <c r="J11" s="223"/>
      <c r="K11" s="223"/>
      <c r="L11" s="302"/>
      <c r="M11" s="303"/>
    </row>
    <row r="12" spans="1:13" ht="12.75" customHeight="1">
      <c r="A12" s="101" t="s">
        <v>341</v>
      </c>
      <c r="B12" s="304" t="s">
        <v>354</v>
      </c>
      <c r="C12" s="223">
        <v>2602</v>
      </c>
      <c r="D12" s="223">
        <v>2602</v>
      </c>
      <c r="E12" s="223">
        <v>2602</v>
      </c>
      <c r="F12" s="223">
        <v>2602</v>
      </c>
      <c r="G12" s="223">
        <v>2602</v>
      </c>
      <c r="H12" s="223">
        <v>2602</v>
      </c>
      <c r="I12" s="223">
        <v>2602</v>
      </c>
      <c r="J12" s="223">
        <v>2602</v>
      </c>
      <c r="K12" s="223">
        <f aca="true" t="shared" si="0" ref="K12:K18">SUM(C12:J12)</f>
        <v>20816</v>
      </c>
      <c r="L12" s="302"/>
      <c r="M12" s="303"/>
    </row>
    <row r="13" spans="1:13" ht="38.25" customHeight="1">
      <c r="A13" s="100" t="s">
        <v>379</v>
      </c>
      <c r="B13" s="304" t="s">
        <v>355</v>
      </c>
      <c r="C13" s="223">
        <v>6039</v>
      </c>
      <c r="D13" s="223">
        <v>6039</v>
      </c>
      <c r="E13" s="223">
        <v>6039</v>
      </c>
      <c r="F13" s="223">
        <v>6039</v>
      </c>
      <c r="G13" s="223">
        <v>6039</v>
      </c>
      <c r="H13" s="223">
        <v>6039</v>
      </c>
      <c r="I13" s="223">
        <v>6039</v>
      </c>
      <c r="J13" s="223">
        <v>6039</v>
      </c>
      <c r="K13" s="223">
        <f t="shared" si="0"/>
        <v>48312</v>
      </c>
      <c r="L13" s="302"/>
      <c r="M13" s="303"/>
    </row>
    <row r="14" spans="1:13" ht="12.75" customHeight="1">
      <c r="A14" s="101" t="s">
        <v>342</v>
      </c>
      <c r="B14" s="304" t="s">
        <v>356</v>
      </c>
      <c r="C14" s="223"/>
      <c r="D14" s="223"/>
      <c r="E14" s="223"/>
      <c r="F14" s="223"/>
      <c r="G14" s="223"/>
      <c r="H14" s="223"/>
      <c r="I14" s="223"/>
      <c r="J14" s="223"/>
      <c r="K14" s="223"/>
      <c r="L14" s="302"/>
      <c r="M14" s="303"/>
    </row>
    <row r="15" spans="1:13" ht="25.5" customHeight="1">
      <c r="A15" s="100" t="s">
        <v>343</v>
      </c>
      <c r="B15" s="304" t="s">
        <v>357</v>
      </c>
      <c r="C15" s="223"/>
      <c r="D15" s="223"/>
      <c r="E15" s="223"/>
      <c r="F15" s="223"/>
      <c r="G15" s="223"/>
      <c r="H15" s="223"/>
      <c r="I15" s="223"/>
      <c r="J15" s="223"/>
      <c r="K15" s="223"/>
      <c r="L15" s="302"/>
      <c r="M15" s="303"/>
    </row>
    <row r="16" spans="1:13" ht="12.75">
      <c r="A16" s="34" t="s">
        <v>339</v>
      </c>
      <c r="B16" s="304" t="s">
        <v>358</v>
      </c>
      <c r="C16" s="223"/>
      <c r="D16" s="223"/>
      <c r="E16" s="223"/>
      <c r="F16" s="306"/>
      <c r="G16" s="222"/>
      <c r="H16" s="222"/>
      <c r="I16" s="222"/>
      <c r="J16" s="222"/>
      <c r="K16" s="223"/>
      <c r="L16" s="297"/>
      <c r="M16" s="297"/>
    </row>
    <row r="17" spans="1:13" ht="12.75">
      <c r="A17" s="34" t="s">
        <v>344</v>
      </c>
      <c r="B17" s="304" t="s">
        <v>359</v>
      </c>
      <c r="C17" s="223">
        <f>SUM(C10:C16)</f>
        <v>194141</v>
      </c>
      <c r="D17" s="223">
        <f aca="true" t="shared" si="1" ref="D17:J17">SUM(D10:D16)</f>
        <v>194141</v>
      </c>
      <c r="E17" s="223">
        <f t="shared" si="1"/>
        <v>194141</v>
      </c>
      <c r="F17" s="223">
        <f t="shared" si="1"/>
        <v>194141</v>
      </c>
      <c r="G17" s="223">
        <f t="shared" si="1"/>
        <v>194141</v>
      </c>
      <c r="H17" s="223">
        <f t="shared" si="1"/>
        <v>194141</v>
      </c>
      <c r="I17" s="223">
        <f t="shared" si="1"/>
        <v>194141</v>
      </c>
      <c r="J17" s="223">
        <f t="shared" si="1"/>
        <v>194141</v>
      </c>
      <c r="K17" s="223">
        <f t="shared" si="0"/>
        <v>1553128</v>
      </c>
      <c r="L17" s="7"/>
      <c r="M17" s="7"/>
    </row>
    <row r="18" spans="1:11" ht="12.75">
      <c r="A18" s="307" t="s">
        <v>345</v>
      </c>
      <c r="B18" s="304" t="s">
        <v>360</v>
      </c>
      <c r="C18" s="222">
        <f>C17/2</f>
        <v>97070.5</v>
      </c>
      <c r="D18" s="222">
        <f aca="true" t="shared" si="2" ref="D18:J18">D17/2</f>
        <v>97070.5</v>
      </c>
      <c r="E18" s="222">
        <f t="shared" si="2"/>
        <v>97070.5</v>
      </c>
      <c r="F18" s="222">
        <f t="shared" si="2"/>
        <v>97070.5</v>
      </c>
      <c r="G18" s="222">
        <f t="shared" si="2"/>
        <v>97070.5</v>
      </c>
      <c r="H18" s="222">
        <f t="shared" si="2"/>
        <v>97070.5</v>
      </c>
      <c r="I18" s="222">
        <f t="shared" si="2"/>
        <v>97070.5</v>
      </c>
      <c r="J18" s="222">
        <f t="shared" si="2"/>
        <v>97070.5</v>
      </c>
      <c r="K18" s="222">
        <f t="shared" si="0"/>
        <v>776564</v>
      </c>
    </row>
    <row r="19" spans="1:11" ht="25.5" customHeight="1">
      <c r="A19" s="102" t="s">
        <v>346</v>
      </c>
      <c r="B19" s="304" t="s">
        <v>361</v>
      </c>
      <c r="C19" s="223">
        <f>SUM(C20:C26)</f>
        <v>0</v>
      </c>
      <c r="D19" s="223">
        <f aca="true" t="shared" si="3" ref="D19:J19">SUM(D20:D26)</f>
        <v>0</v>
      </c>
      <c r="E19" s="223">
        <f t="shared" si="3"/>
        <v>0</v>
      </c>
      <c r="F19" s="223">
        <f t="shared" si="3"/>
        <v>0</v>
      </c>
      <c r="G19" s="223">
        <f t="shared" si="3"/>
        <v>0</v>
      </c>
      <c r="H19" s="223">
        <f t="shared" si="3"/>
        <v>0</v>
      </c>
      <c r="I19" s="223">
        <f t="shared" si="3"/>
        <v>0</v>
      </c>
      <c r="J19" s="223">
        <f t="shared" si="3"/>
        <v>0</v>
      </c>
      <c r="K19" s="223">
        <f>SUM(C19:J19)</f>
        <v>0</v>
      </c>
    </row>
    <row r="20" spans="1:11" ht="12.75">
      <c r="A20" s="34" t="s">
        <v>347</v>
      </c>
      <c r="B20" s="304" t="s">
        <v>362</v>
      </c>
      <c r="C20" s="223"/>
      <c r="D20" s="223"/>
      <c r="E20" s="223"/>
      <c r="F20" s="223"/>
      <c r="G20" s="223"/>
      <c r="H20" s="223"/>
      <c r="I20" s="223"/>
      <c r="J20" s="223"/>
      <c r="K20" s="223"/>
    </row>
    <row r="21" spans="1:11" ht="12.75">
      <c r="A21" s="34" t="s">
        <v>348</v>
      </c>
      <c r="B21" s="304" t="s">
        <v>363</v>
      </c>
      <c r="C21" s="223"/>
      <c r="D21" s="223"/>
      <c r="E21" s="223"/>
      <c r="F21" s="223"/>
      <c r="G21" s="223"/>
      <c r="H21" s="223"/>
      <c r="I21" s="223"/>
      <c r="J21" s="223"/>
      <c r="K21" s="223"/>
    </row>
    <row r="22" spans="1:11" ht="12.75">
      <c r="A22" s="34" t="s">
        <v>349</v>
      </c>
      <c r="B22" s="304" t="s">
        <v>364</v>
      </c>
      <c r="C22" s="223"/>
      <c r="D22" s="223"/>
      <c r="E22" s="223"/>
      <c r="F22" s="223"/>
      <c r="G22" s="223"/>
      <c r="H22" s="223"/>
      <c r="I22" s="223"/>
      <c r="J22" s="223"/>
      <c r="K22" s="223"/>
    </row>
    <row r="23" spans="1:11" ht="12.75">
      <c r="A23" s="34" t="s">
        <v>335</v>
      </c>
      <c r="B23" s="304" t="s">
        <v>365</v>
      </c>
      <c r="C23" s="223"/>
      <c r="D23" s="223"/>
      <c r="E23" s="223"/>
      <c r="F23" s="223"/>
      <c r="G23" s="223"/>
      <c r="H23" s="223"/>
      <c r="I23" s="223"/>
      <c r="J23" s="223"/>
      <c r="K23" s="223"/>
    </row>
    <row r="24" spans="1:11" ht="12.75">
      <c r="A24" s="34" t="s">
        <v>337</v>
      </c>
      <c r="B24" s="304" t="s">
        <v>366</v>
      </c>
      <c r="C24" s="223"/>
      <c r="D24" s="223"/>
      <c r="E24" s="223"/>
      <c r="F24" s="223"/>
      <c r="G24" s="223"/>
      <c r="H24" s="223"/>
      <c r="I24" s="223"/>
      <c r="J24" s="223"/>
      <c r="K24" s="223"/>
    </row>
    <row r="25" spans="1:11" ht="12.75">
      <c r="A25" s="34" t="s">
        <v>338</v>
      </c>
      <c r="B25" s="304" t="s">
        <v>367</v>
      </c>
      <c r="C25" s="223"/>
      <c r="D25" s="223"/>
      <c r="E25" s="223"/>
      <c r="F25" s="223"/>
      <c r="G25" s="223"/>
      <c r="H25" s="223"/>
      <c r="I25" s="223"/>
      <c r="J25" s="223"/>
      <c r="K25" s="223"/>
    </row>
    <row r="26" spans="1:11" ht="12.75">
      <c r="A26" s="34" t="s">
        <v>350</v>
      </c>
      <c r="B26" s="304" t="s">
        <v>368</v>
      </c>
      <c r="C26" s="223"/>
      <c r="D26" s="223"/>
      <c r="E26" s="223"/>
      <c r="F26" s="223"/>
      <c r="G26" s="223"/>
      <c r="H26" s="223"/>
      <c r="I26" s="223"/>
      <c r="J26" s="223"/>
      <c r="K26" s="223"/>
    </row>
    <row r="27" spans="1:11" ht="25.5" customHeight="1">
      <c r="A27" s="102" t="s">
        <v>351</v>
      </c>
      <c r="B27" s="304" t="s">
        <v>369</v>
      </c>
      <c r="C27" s="223">
        <f>SUM(C28:C34)</f>
        <v>0</v>
      </c>
      <c r="D27" s="223">
        <f aca="true" t="shared" si="4" ref="D27:J27">SUM(D28:D34)</f>
        <v>0</v>
      </c>
      <c r="E27" s="223">
        <f t="shared" si="4"/>
        <v>0</v>
      </c>
      <c r="F27" s="223">
        <f t="shared" si="4"/>
        <v>0</v>
      </c>
      <c r="G27" s="223">
        <f t="shared" si="4"/>
        <v>0</v>
      </c>
      <c r="H27" s="223">
        <f t="shared" si="4"/>
        <v>0</v>
      </c>
      <c r="I27" s="223">
        <f t="shared" si="4"/>
        <v>0</v>
      </c>
      <c r="J27" s="223">
        <f t="shared" si="4"/>
        <v>0</v>
      </c>
      <c r="K27" s="223">
        <f>SUM(C27:J27)</f>
        <v>0</v>
      </c>
    </row>
    <row r="28" spans="1:11" ht="12.75">
      <c r="A28" s="34" t="s">
        <v>347</v>
      </c>
      <c r="B28" s="304" t="s">
        <v>370</v>
      </c>
      <c r="C28" s="223"/>
      <c r="D28" s="223"/>
      <c r="E28" s="223"/>
      <c r="F28" s="223"/>
      <c r="G28" s="223"/>
      <c r="H28" s="223"/>
      <c r="I28" s="223"/>
      <c r="J28" s="223"/>
      <c r="K28" s="223"/>
    </row>
    <row r="29" spans="1:11" ht="12.75">
      <c r="A29" s="34" t="s">
        <v>348</v>
      </c>
      <c r="B29" s="304" t="s">
        <v>371</v>
      </c>
      <c r="C29" s="223"/>
      <c r="D29" s="223"/>
      <c r="E29" s="223"/>
      <c r="F29" s="223"/>
      <c r="G29" s="223"/>
      <c r="H29" s="223"/>
      <c r="I29" s="223"/>
      <c r="J29" s="223"/>
      <c r="K29" s="223"/>
    </row>
    <row r="30" spans="1:11" ht="12.75">
      <c r="A30" s="34" t="s">
        <v>349</v>
      </c>
      <c r="B30" s="304" t="s">
        <v>372</v>
      </c>
      <c r="C30" s="223"/>
      <c r="D30" s="223"/>
      <c r="E30" s="223"/>
      <c r="F30" s="223"/>
      <c r="G30" s="223"/>
      <c r="H30" s="223"/>
      <c r="I30" s="223"/>
      <c r="J30" s="223"/>
      <c r="K30" s="223"/>
    </row>
    <row r="31" spans="1:11" ht="12.75">
      <c r="A31" s="34" t="s">
        <v>335</v>
      </c>
      <c r="B31" s="304" t="s">
        <v>373</v>
      </c>
      <c r="C31" s="223"/>
      <c r="D31" s="223"/>
      <c r="E31" s="223"/>
      <c r="F31" s="223"/>
      <c r="G31" s="223"/>
      <c r="H31" s="223"/>
      <c r="I31" s="223"/>
      <c r="J31" s="223"/>
      <c r="K31" s="223"/>
    </row>
    <row r="32" spans="1:11" ht="12.75">
      <c r="A32" s="34" t="s">
        <v>337</v>
      </c>
      <c r="B32" s="304" t="s">
        <v>374</v>
      </c>
      <c r="C32" s="223"/>
      <c r="D32" s="223"/>
      <c r="E32" s="223"/>
      <c r="F32" s="223"/>
      <c r="G32" s="223"/>
      <c r="H32" s="223"/>
      <c r="I32" s="223"/>
      <c r="J32" s="223"/>
      <c r="K32" s="223"/>
    </row>
    <row r="33" spans="1:11" ht="12.75">
      <c r="A33" s="34" t="s">
        <v>338</v>
      </c>
      <c r="B33" s="304" t="s">
        <v>375</v>
      </c>
      <c r="C33" s="223"/>
      <c r="D33" s="223"/>
      <c r="E33" s="223"/>
      <c r="F33" s="223"/>
      <c r="G33" s="223"/>
      <c r="H33" s="223"/>
      <c r="I33" s="223"/>
      <c r="J33" s="223"/>
      <c r="K33" s="223"/>
    </row>
    <row r="34" spans="1:11" ht="12.75">
      <c r="A34" s="34" t="s">
        <v>350</v>
      </c>
      <c r="B34" s="304" t="s">
        <v>376</v>
      </c>
      <c r="C34" s="223"/>
      <c r="D34" s="223"/>
      <c r="E34" s="223"/>
      <c r="F34" s="223"/>
      <c r="G34" s="223"/>
      <c r="H34" s="223"/>
      <c r="I34" s="223"/>
      <c r="J34" s="223"/>
      <c r="K34" s="223"/>
    </row>
    <row r="35" spans="1:11" ht="12.75">
      <c r="A35" s="307" t="s">
        <v>336</v>
      </c>
      <c r="B35" s="304" t="s">
        <v>377</v>
      </c>
      <c r="C35" s="222">
        <f>C19+C27</f>
        <v>0</v>
      </c>
      <c r="D35" s="222">
        <f aca="true" t="shared" si="5" ref="D35:J35">D19+D27</f>
        <v>0</v>
      </c>
      <c r="E35" s="222">
        <f t="shared" si="5"/>
        <v>0</v>
      </c>
      <c r="F35" s="222">
        <f t="shared" si="5"/>
        <v>0</v>
      </c>
      <c r="G35" s="222">
        <f t="shared" si="5"/>
        <v>0</v>
      </c>
      <c r="H35" s="222">
        <f t="shared" si="5"/>
        <v>0</v>
      </c>
      <c r="I35" s="222">
        <f t="shared" si="5"/>
        <v>0</v>
      </c>
      <c r="J35" s="222">
        <f t="shared" si="5"/>
        <v>0</v>
      </c>
      <c r="K35" s="222">
        <f>SUM(C35:J35)</f>
        <v>0</v>
      </c>
    </row>
    <row r="36" spans="1:11" ht="25.5" customHeight="1">
      <c r="A36" s="102" t="s">
        <v>334</v>
      </c>
      <c r="B36" s="304" t="s">
        <v>378</v>
      </c>
      <c r="C36" s="223">
        <f>C18-C35</f>
        <v>97070.5</v>
      </c>
      <c r="D36" s="223">
        <f aca="true" t="shared" si="6" ref="D36:J36">D18-D35</f>
        <v>97070.5</v>
      </c>
      <c r="E36" s="223">
        <f t="shared" si="6"/>
        <v>97070.5</v>
      </c>
      <c r="F36" s="223">
        <f t="shared" si="6"/>
        <v>97070.5</v>
      </c>
      <c r="G36" s="223">
        <f t="shared" si="6"/>
        <v>97070.5</v>
      </c>
      <c r="H36" s="223">
        <f t="shared" si="6"/>
        <v>97070.5</v>
      </c>
      <c r="I36" s="223">
        <f t="shared" si="6"/>
        <v>97070.5</v>
      </c>
      <c r="J36" s="223">
        <f t="shared" si="6"/>
        <v>97070.5</v>
      </c>
      <c r="K36" s="223">
        <f>SUM(C36:J36)</f>
        <v>776564</v>
      </c>
    </row>
    <row r="37" ht="12.75">
      <c r="A37" s="24"/>
    </row>
  </sheetData>
  <sheetProtection/>
  <mergeCells count="8">
    <mergeCell ref="A3:K3"/>
    <mergeCell ref="A4:K4"/>
    <mergeCell ref="A5:K5"/>
    <mergeCell ref="K8:K9"/>
    <mergeCell ref="D8:J8"/>
    <mergeCell ref="A8:A9"/>
    <mergeCell ref="B8:B9"/>
    <mergeCell ref="C8:C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ignoredErrors>
    <ignoredError sqref="B10:B11 B12:B3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5" sqref="A5:J5"/>
    </sheetView>
  </sheetViews>
  <sheetFormatPr defaultColWidth="9.140625" defaultRowHeight="12.75"/>
  <cols>
    <col min="5" max="10" width="10.57421875" style="0" customWidth="1"/>
  </cols>
  <sheetData>
    <row r="1" ht="12.75">
      <c r="J1" s="87" t="s">
        <v>227</v>
      </c>
    </row>
    <row r="5" spans="1:10" ht="12.75">
      <c r="A5" s="411" t="s">
        <v>750</v>
      </c>
      <c r="B5" s="411"/>
      <c r="C5" s="411"/>
      <c r="D5" s="411"/>
      <c r="E5" s="411"/>
      <c r="F5" s="411"/>
      <c r="G5" s="411"/>
      <c r="H5" s="411"/>
      <c r="I5" s="411"/>
      <c r="J5" s="412"/>
    </row>
    <row r="6" spans="1:10" ht="12.75">
      <c r="A6" s="411" t="s">
        <v>539</v>
      </c>
      <c r="B6" s="411"/>
      <c r="C6" s="411"/>
      <c r="D6" s="411"/>
      <c r="E6" s="411"/>
      <c r="F6" s="411"/>
      <c r="G6" s="411"/>
      <c r="H6" s="411"/>
      <c r="I6" s="411"/>
      <c r="J6" s="412"/>
    </row>
    <row r="8" spans="1:10" ht="12.75">
      <c r="A8" s="411" t="s">
        <v>669</v>
      </c>
      <c r="B8" s="411"/>
      <c r="C8" s="411"/>
      <c r="D8" s="411"/>
      <c r="E8" s="411"/>
      <c r="F8" s="411"/>
      <c r="G8" s="411"/>
      <c r="H8" s="411"/>
      <c r="I8" s="411"/>
      <c r="J8" s="412"/>
    </row>
    <row r="9" ht="12.75">
      <c r="H9" s="9"/>
    </row>
    <row r="10" spans="2:10" ht="12.75">
      <c r="B10" s="9"/>
      <c r="C10" s="9"/>
      <c r="G10" s="9"/>
      <c r="H10" s="17"/>
      <c r="J10" s="88" t="s">
        <v>164</v>
      </c>
    </row>
    <row r="11" spans="1:10" ht="12.75">
      <c r="A11" s="519" t="s">
        <v>497</v>
      </c>
      <c r="B11" s="520"/>
      <c r="C11" s="520"/>
      <c r="D11" s="521"/>
      <c r="E11" s="506" t="s">
        <v>163</v>
      </c>
      <c r="F11" s="505"/>
      <c r="G11" s="509" t="s">
        <v>462</v>
      </c>
      <c r="H11" s="505"/>
      <c r="I11" s="509" t="s">
        <v>567</v>
      </c>
      <c r="J11" s="505"/>
    </row>
    <row r="12" spans="1:10" ht="25.5">
      <c r="A12" s="522"/>
      <c r="B12" s="523"/>
      <c r="C12" s="523"/>
      <c r="D12" s="524"/>
      <c r="E12" s="179" t="s">
        <v>576</v>
      </c>
      <c r="F12" s="179" t="s">
        <v>577</v>
      </c>
      <c r="G12" s="179" t="s">
        <v>576</v>
      </c>
      <c r="H12" s="179" t="s">
        <v>577</v>
      </c>
      <c r="I12" s="179" t="s">
        <v>576</v>
      </c>
      <c r="J12" s="179" t="s">
        <v>577</v>
      </c>
    </row>
    <row r="13" spans="1:10" ht="12.75">
      <c r="A13" s="5" t="s">
        <v>53</v>
      </c>
      <c r="B13" s="2"/>
      <c r="C13" s="2"/>
      <c r="D13" s="2"/>
      <c r="E13" s="21"/>
      <c r="F13" s="2"/>
      <c r="G13" s="21"/>
      <c r="H13" s="2"/>
      <c r="I13" s="21"/>
      <c r="J13" s="21"/>
    </row>
    <row r="14" spans="1:10" ht="12.75">
      <c r="A14" s="1"/>
      <c r="B14" s="2"/>
      <c r="C14" s="2"/>
      <c r="D14" s="2"/>
      <c r="E14" s="21"/>
      <c r="F14" s="40"/>
      <c r="G14" s="41"/>
      <c r="H14" s="41"/>
      <c r="I14" s="41"/>
      <c r="J14" s="41"/>
    </row>
    <row r="15" spans="1:10" ht="12.75">
      <c r="A15" s="1"/>
      <c r="B15" s="2" t="s">
        <v>165</v>
      </c>
      <c r="C15" s="2"/>
      <c r="D15" s="2"/>
      <c r="E15" s="21"/>
      <c r="F15" s="40"/>
      <c r="G15" s="41">
        <v>16</v>
      </c>
      <c r="H15" s="41"/>
      <c r="I15" s="41"/>
      <c r="J15" s="41"/>
    </row>
    <row r="16" spans="1:10" ht="12.75">
      <c r="A16" s="1"/>
      <c r="B16" s="2"/>
      <c r="C16" s="2"/>
      <c r="D16" s="2"/>
      <c r="E16" s="21"/>
      <c r="F16" s="40"/>
      <c r="G16" s="41"/>
      <c r="H16" s="41"/>
      <c r="I16" s="41"/>
      <c r="J16" s="41"/>
    </row>
    <row r="17" spans="1:10" ht="12.75">
      <c r="A17" s="1"/>
      <c r="B17" s="2" t="s">
        <v>186</v>
      </c>
      <c r="C17" s="2"/>
      <c r="D17" s="2"/>
      <c r="E17" s="21"/>
      <c r="F17" s="40"/>
      <c r="G17" s="41">
        <v>7</v>
      </c>
      <c r="H17" s="41"/>
      <c r="I17" s="41">
        <v>1</v>
      </c>
      <c r="J17" s="41"/>
    </row>
    <row r="18" spans="1:10" ht="12.75">
      <c r="A18" s="1"/>
      <c r="B18" s="2"/>
      <c r="C18" s="2"/>
      <c r="D18" s="2"/>
      <c r="E18" s="21"/>
      <c r="F18" s="40"/>
      <c r="G18" s="41"/>
      <c r="H18" s="41"/>
      <c r="I18" s="41"/>
      <c r="J18" s="41"/>
    </row>
    <row r="19" spans="1:10" ht="12.75">
      <c r="A19" s="5" t="s">
        <v>63</v>
      </c>
      <c r="B19" s="27"/>
      <c r="C19" s="2"/>
      <c r="D19" s="2"/>
      <c r="E19" s="21"/>
      <c r="F19" s="2"/>
      <c r="G19" s="20">
        <f>SUM(G14:G17)</f>
        <v>23</v>
      </c>
      <c r="H19" s="20"/>
      <c r="I19" s="20">
        <f>SUM(I14:I18)</f>
        <v>1</v>
      </c>
      <c r="J19" s="20"/>
    </row>
    <row r="20" spans="1:10" ht="12.75">
      <c r="A20" s="1"/>
      <c r="B20" s="2"/>
      <c r="C20" s="2"/>
      <c r="D20" s="2"/>
      <c r="E20" s="21"/>
      <c r="F20" s="2"/>
      <c r="G20" s="21"/>
      <c r="H20" s="2"/>
      <c r="I20" s="21"/>
      <c r="J20" s="21"/>
    </row>
    <row r="21" spans="1:10" ht="12.75">
      <c r="A21" s="1"/>
      <c r="B21" s="2"/>
      <c r="C21" s="2"/>
      <c r="D21" s="2"/>
      <c r="E21" s="21"/>
      <c r="F21" s="2"/>
      <c r="G21" s="21"/>
      <c r="H21" s="2"/>
      <c r="I21" s="21"/>
      <c r="J21" s="21"/>
    </row>
    <row r="22" spans="1:10" ht="12.75">
      <c r="A22" s="5" t="s">
        <v>64</v>
      </c>
      <c r="B22" s="2"/>
      <c r="C22" s="2"/>
      <c r="D22" s="2"/>
      <c r="E22" s="20">
        <v>22</v>
      </c>
      <c r="F22" s="27"/>
      <c r="G22" s="20"/>
      <c r="H22" s="27"/>
      <c r="I22" s="20">
        <v>1</v>
      </c>
      <c r="J22" s="21"/>
    </row>
    <row r="23" spans="1:10" ht="12.75">
      <c r="A23" s="1"/>
      <c r="B23" s="2"/>
      <c r="C23" s="2"/>
      <c r="D23" s="2"/>
      <c r="E23" s="21"/>
      <c r="F23" s="2"/>
      <c r="G23" s="21"/>
      <c r="H23" s="2"/>
      <c r="I23" s="21"/>
      <c r="J23" s="21"/>
    </row>
    <row r="24" spans="1:10" ht="12.75">
      <c r="A24" s="5" t="s">
        <v>459</v>
      </c>
      <c r="B24" s="2"/>
      <c r="C24" s="2"/>
      <c r="D24" s="2"/>
      <c r="E24" s="21"/>
      <c r="F24" s="43"/>
      <c r="G24" s="20">
        <v>1</v>
      </c>
      <c r="H24" s="2"/>
      <c r="I24" s="21"/>
      <c r="J24" s="21"/>
    </row>
    <row r="25" spans="1:10" ht="12.75">
      <c r="A25" s="1"/>
      <c r="B25" s="2"/>
      <c r="C25" s="2"/>
      <c r="D25" s="2"/>
      <c r="E25" s="21"/>
      <c r="F25" s="43"/>
      <c r="G25" s="21"/>
      <c r="H25" s="2"/>
      <c r="I25" s="21"/>
      <c r="J25" s="21"/>
    </row>
    <row r="26" spans="1:10" ht="12.75" hidden="1">
      <c r="A26" s="1"/>
      <c r="B26" s="2"/>
      <c r="C26" s="2"/>
      <c r="D26" s="2"/>
      <c r="E26" s="21"/>
      <c r="F26" s="43"/>
      <c r="G26" s="21"/>
      <c r="H26" s="2"/>
      <c r="I26" s="21"/>
      <c r="J26" s="21"/>
    </row>
    <row r="27" spans="1:10" ht="12.75" hidden="1">
      <c r="A27" s="1"/>
      <c r="B27" s="2"/>
      <c r="C27" s="2"/>
      <c r="D27" s="2"/>
      <c r="E27" s="21"/>
      <c r="F27" s="43"/>
      <c r="G27" s="21"/>
      <c r="H27" s="2"/>
      <c r="I27" s="21"/>
      <c r="J27" s="21"/>
    </row>
    <row r="28" spans="1:10" ht="12.75">
      <c r="A28" s="5" t="s">
        <v>457</v>
      </c>
      <c r="B28" s="2"/>
      <c r="C28" s="2"/>
      <c r="D28" s="2"/>
      <c r="E28" s="21"/>
      <c r="F28" s="43"/>
      <c r="G28" s="21"/>
      <c r="H28" s="21"/>
      <c r="I28" s="21"/>
      <c r="J28" s="21"/>
    </row>
    <row r="29" spans="1:10" ht="12.75">
      <c r="A29" s="1"/>
      <c r="B29" s="2"/>
      <c r="C29" s="2"/>
      <c r="D29" s="2"/>
      <c r="E29" s="21"/>
      <c r="F29" s="43"/>
      <c r="G29" s="21"/>
      <c r="H29" s="21"/>
      <c r="I29" s="21"/>
      <c r="J29" s="21"/>
    </row>
    <row r="30" spans="1:10" ht="12.75">
      <c r="A30" s="1"/>
      <c r="B30" s="2" t="s">
        <v>166</v>
      </c>
      <c r="C30" s="2"/>
      <c r="D30" s="2"/>
      <c r="E30" s="21">
        <v>1</v>
      </c>
      <c r="F30" s="43"/>
      <c r="G30" s="21">
        <v>9</v>
      </c>
      <c r="H30" s="21"/>
      <c r="I30" s="21"/>
      <c r="J30" s="21"/>
    </row>
    <row r="31" spans="1:10" ht="12.75">
      <c r="A31" s="1"/>
      <c r="B31" s="2"/>
      <c r="C31" s="2"/>
      <c r="D31" s="2"/>
      <c r="E31" s="21"/>
      <c r="F31" s="43"/>
      <c r="G31" s="21"/>
      <c r="H31" s="21"/>
      <c r="I31" s="21"/>
      <c r="J31" s="21"/>
    </row>
    <row r="32" spans="1:10" ht="12.75">
      <c r="A32" s="5" t="s">
        <v>460</v>
      </c>
      <c r="B32" s="2"/>
      <c r="C32" s="2"/>
      <c r="D32" s="2"/>
      <c r="E32" s="20">
        <f>E30</f>
        <v>1</v>
      </c>
      <c r="F32" s="27"/>
      <c r="G32" s="20">
        <f>SUM(G30:G31)</f>
        <v>9</v>
      </c>
      <c r="H32" s="20"/>
      <c r="I32" s="20"/>
      <c r="J32" s="20"/>
    </row>
    <row r="33" spans="1:10" ht="12.75">
      <c r="A33" s="1"/>
      <c r="B33" s="2"/>
      <c r="C33" s="2"/>
      <c r="D33" s="2"/>
      <c r="E33" s="21"/>
      <c r="F33" s="43"/>
      <c r="G33" s="21"/>
      <c r="H33" s="21"/>
      <c r="I33" s="21"/>
      <c r="J33" s="21"/>
    </row>
    <row r="34" spans="1:10" ht="12.75">
      <c r="A34" s="1"/>
      <c r="B34" s="2"/>
      <c r="C34" s="2"/>
      <c r="D34" s="2"/>
      <c r="E34" s="21"/>
      <c r="F34" s="43"/>
      <c r="G34" s="21"/>
      <c r="H34" s="21"/>
      <c r="I34" s="21"/>
      <c r="J34" s="21"/>
    </row>
    <row r="35" spans="1:10" ht="12.75">
      <c r="A35" s="5" t="s">
        <v>176</v>
      </c>
      <c r="B35" s="2"/>
      <c r="C35" s="2"/>
      <c r="D35" s="2"/>
      <c r="E35" s="20">
        <f>E19+E22+E24+E32</f>
        <v>23</v>
      </c>
      <c r="F35" s="20"/>
      <c r="G35" s="20">
        <f>G19+G22+G24+G32</f>
        <v>33</v>
      </c>
      <c r="H35" s="20"/>
      <c r="I35" s="20">
        <f>I19+I22+I24+I32</f>
        <v>2</v>
      </c>
      <c r="J35" s="20"/>
    </row>
    <row r="36" spans="1:10" ht="13.5" thickBot="1">
      <c r="A36" s="3"/>
      <c r="B36" s="4"/>
      <c r="C36" s="4"/>
      <c r="D36" s="4"/>
      <c r="E36" s="4"/>
      <c r="F36" s="4"/>
      <c r="G36" s="4"/>
      <c r="H36" s="4"/>
      <c r="I36" s="4"/>
      <c r="J36" s="11"/>
    </row>
    <row r="37" spans="1:10" ht="15" customHeight="1" thickTop="1">
      <c r="A37" s="215"/>
      <c r="B37" s="216"/>
      <c r="C37" s="216"/>
      <c r="D37" s="217"/>
      <c r="E37" s="216"/>
      <c r="F37" s="217" t="s">
        <v>178</v>
      </c>
      <c r="G37" s="217"/>
      <c r="H37" s="217"/>
      <c r="I37" s="217">
        <f>E35+G35+I35</f>
        <v>58</v>
      </c>
      <c r="J37" s="218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</sheetData>
  <sheetProtection/>
  <mergeCells count="7">
    <mergeCell ref="A5:J5"/>
    <mergeCell ref="A6:J6"/>
    <mergeCell ref="A8:J8"/>
    <mergeCell ref="E11:F11"/>
    <mergeCell ref="G11:H11"/>
    <mergeCell ref="I11:J11"/>
    <mergeCell ref="A11:D1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5" sqref="A5:H5"/>
    </sheetView>
  </sheetViews>
  <sheetFormatPr defaultColWidth="9.140625" defaultRowHeight="12.75"/>
  <cols>
    <col min="2" max="2" width="11.57421875" style="0" customWidth="1"/>
    <col min="3" max="4" width="13.00390625" style="0" customWidth="1"/>
    <col min="5" max="5" width="13.140625" style="0" customWidth="1"/>
    <col min="6" max="7" width="10.57421875" style="0" customWidth="1"/>
    <col min="9" max="9" width="9.8515625" style="0" customWidth="1"/>
  </cols>
  <sheetData>
    <row r="1" ht="12.75">
      <c r="H1" s="87" t="s">
        <v>225</v>
      </c>
    </row>
    <row r="5" spans="1:9" ht="12.75">
      <c r="A5" s="411" t="s">
        <v>750</v>
      </c>
      <c r="B5" s="411"/>
      <c r="C5" s="411"/>
      <c r="D5" s="411"/>
      <c r="E5" s="411"/>
      <c r="F5" s="411"/>
      <c r="G5" s="411"/>
      <c r="H5" s="411"/>
      <c r="I5" s="17"/>
    </row>
    <row r="6" spans="1:9" ht="12.75">
      <c r="A6" s="411" t="s">
        <v>539</v>
      </c>
      <c r="B6" s="411"/>
      <c r="C6" s="411"/>
      <c r="D6" s="411"/>
      <c r="E6" s="411"/>
      <c r="F6" s="411"/>
      <c r="G6" s="411"/>
      <c r="H6" s="411"/>
      <c r="I6" s="17"/>
    </row>
    <row r="8" spans="1:9" ht="12.75">
      <c r="A8" s="411" t="s">
        <v>670</v>
      </c>
      <c r="B8" s="411"/>
      <c r="C8" s="411"/>
      <c r="D8" s="411"/>
      <c r="E8" s="411"/>
      <c r="F8" s="411"/>
      <c r="G8" s="411"/>
      <c r="H8" s="411"/>
      <c r="I8" s="17"/>
    </row>
    <row r="9" spans="1:9" ht="12.75">
      <c r="A9" s="17"/>
      <c r="B9" s="17"/>
      <c r="C9" s="17"/>
      <c r="D9" s="17"/>
      <c r="E9" s="17"/>
      <c r="F9" s="17"/>
      <c r="G9" s="17"/>
      <c r="H9" s="17"/>
      <c r="I9" s="17"/>
    </row>
    <row r="10" spans="1:9" ht="12.75">
      <c r="A10" s="17"/>
      <c r="B10" s="17"/>
      <c r="C10" s="17"/>
      <c r="D10" s="17"/>
      <c r="E10" s="17"/>
      <c r="F10" s="17"/>
      <c r="G10" s="17"/>
      <c r="H10" s="17"/>
      <c r="I10" s="17"/>
    </row>
    <row r="11" ht="12.75">
      <c r="H11" s="9"/>
    </row>
    <row r="12" spans="2:9" ht="12.75">
      <c r="B12" s="9"/>
      <c r="C12" s="9"/>
      <c r="G12" s="46" t="s">
        <v>164</v>
      </c>
      <c r="H12" s="17"/>
      <c r="I12" s="88"/>
    </row>
    <row r="13" spans="1:9" ht="25.5">
      <c r="A13" s="448" t="s">
        <v>226</v>
      </c>
      <c r="B13" s="450"/>
      <c r="C13" s="489" t="s">
        <v>461</v>
      </c>
      <c r="D13" s="468"/>
      <c r="E13" s="491"/>
      <c r="F13" s="179" t="s">
        <v>576</v>
      </c>
      <c r="G13" s="179" t="s">
        <v>577</v>
      </c>
      <c r="H13" s="220"/>
      <c r="I13" s="118"/>
    </row>
    <row r="14" spans="1:9" ht="12.75">
      <c r="A14" s="525"/>
      <c r="B14" s="526"/>
      <c r="C14" s="434" t="s">
        <v>53</v>
      </c>
      <c r="D14" s="477"/>
      <c r="E14" s="478"/>
      <c r="F14" s="180"/>
      <c r="G14" s="25"/>
      <c r="H14" s="219"/>
      <c r="I14" s="175"/>
    </row>
    <row r="15" spans="1:9" ht="12.75">
      <c r="A15" s="527"/>
      <c r="B15" s="528"/>
      <c r="C15" s="434" t="s">
        <v>56</v>
      </c>
      <c r="D15" s="477"/>
      <c r="E15" s="478"/>
      <c r="F15" s="180"/>
      <c r="G15" s="25"/>
      <c r="H15" s="219"/>
      <c r="I15" s="175"/>
    </row>
    <row r="16" spans="1:9" ht="12.75" customHeight="1">
      <c r="A16" s="527"/>
      <c r="B16" s="528"/>
      <c r="C16" s="434" t="s">
        <v>430</v>
      </c>
      <c r="D16" s="477"/>
      <c r="E16" s="478"/>
      <c r="F16" s="180"/>
      <c r="G16" s="25"/>
      <c r="H16" s="219"/>
      <c r="I16" s="175"/>
    </row>
    <row r="17" spans="1:9" ht="12.75">
      <c r="A17" s="529"/>
      <c r="B17" s="530"/>
      <c r="C17" s="425" t="s">
        <v>539</v>
      </c>
      <c r="D17" s="426"/>
      <c r="E17" s="427"/>
      <c r="F17" s="25">
        <v>3</v>
      </c>
      <c r="G17" s="25"/>
      <c r="H17" s="219"/>
      <c r="I17" s="175"/>
    </row>
    <row r="18" spans="1:9" ht="12.75">
      <c r="A18" s="422" t="s">
        <v>594</v>
      </c>
      <c r="B18" s="423"/>
      <c r="C18" s="423"/>
      <c r="D18" s="423"/>
      <c r="E18" s="424"/>
      <c r="F18" s="22">
        <f>SUM(F14:F17)</f>
        <v>3</v>
      </c>
      <c r="G18" s="282"/>
      <c r="H18" s="175"/>
      <c r="I18" s="118"/>
    </row>
    <row r="19" spans="1:9" ht="12.75">
      <c r="A19" s="7"/>
      <c r="B19" s="6"/>
      <c r="C19" s="13"/>
      <c r="D19" s="7"/>
      <c r="E19" s="7"/>
      <c r="F19" s="7"/>
      <c r="G19" s="145"/>
      <c r="H19" s="175"/>
      <c r="I19" s="118"/>
    </row>
    <row r="20" spans="1:9" ht="12.75">
      <c r="A20" s="7"/>
      <c r="B20" s="7"/>
      <c r="C20" s="7"/>
      <c r="D20" s="7"/>
      <c r="E20" s="13"/>
      <c r="F20" s="7"/>
      <c r="G20" s="7"/>
      <c r="H20" s="7"/>
      <c r="I20" s="7"/>
    </row>
    <row r="21" spans="1:9" ht="12.75">
      <c r="A21" s="6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6"/>
      <c r="B34" s="6"/>
      <c r="C34" s="7"/>
      <c r="D34" s="7"/>
      <c r="E34" s="7"/>
      <c r="F34" s="7"/>
      <c r="G34" s="6"/>
      <c r="H34" s="7"/>
      <c r="I34" s="6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6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6"/>
      <c r="B47" s="7"/>
      <c r="C47" s="7"/>
      <c r="D47" s="7"/>
      <c r="E47" s="6"/>
      <c r="F47" s="7"/>
      <c r="G47" s="6"/>
      <c r="H47" s="7"/>
      <c r="I47" s="6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6"/>
      <c r="B50" s="7"/>
      <c r="C50" s="7"/>
      <c r="D50" s="7"/>
      <c r="E50" s="6"/>
      <c r="F50" s="7"/>
      <c r="G50" s="6"/>
      <c r="H50" s="7"/>
      <c r="I50" s="6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6"/>
      <c r="E52" s="7"/>
      <c r="F52" s="7"/>
      <c r="G52" s="6"/>
      <c r="H52" s="6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1">
    <mergeCell ref="A5:H5"/>
    <mergeCell ref="A6:H6"/>
    <mergeCell ref="A8:H8"/>
    <mergeCell ref="C13:E13"/>
    <mergeCell ref="A13:B13"/>
    <mergeCell ref="A18:E18"/>
    <mergeCell ref="C16:E16"/>
    <mergeCell ref="C14:E14"/>
    <mergeCell ref="C17:E17"/>
    <mergeCell ref="A14:B17"/>
    <mergeCell ref="C15:E1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spans="1:4" ht="12.75">
      <c r="A1" s="418" t="s">
        <v>752</v>
      </c>
      <c r="B1" s="418"/>
      <c r="C1" s="418"/>
      <c r="D1" s="418"/>
    </row>
    <row r="4" spans="1:4" ht="12.75">
      <c r="A4" s="411" t="s">
        <v>295</v>
      </c>
      <c r="B4" s="411"/>
      <c r="C4" s="411"/>
      <c r="D4" s="411"/>
    </row>
    <row r="5" spans="1:4" ht="12.75">
      <c r="A5" s="411" t="s">
        <v>296</v>
      </c>
      <c r="B5" s="411"/>
      <c r="C5" s="411"/>
      <c r="D5" s="411"/>
    </row>
    <row r="6" spans="1:4" ht="12.75">
      <c r="A6" s="411" t="s">
        <v>297</v>
      </c>
      <c r="B6" s="411"/>
      <c r="C6" s="411"/>
      <c r="D6" s="411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4" ht="12.75">
      <c r="A10" s="21"/>
      <c r="B10" s="25" t="s">
        <v>221</v>
      </c>
      <c r="C10" s="25" t="s">
        <v>222</v>
      </c>
      <c r="D10" s="25" t="s">
        <v>174</v>
      </c>
    </row>
    <row r="11" spans="1:4" ht="12.75">
      <c r="A11" s="20" t="s">
        <v>223</v>
      </c>
      <c r="B11" s="47"/>
      <c r="C11" s="47"/>
      <c r="D11" s="21"/>
    </row>
    <row r="12" spans="1:4" ht="12.75">
      <c r="A12" s="21"/>
      <c r="B12" s="47"/>
      <c r="C12" s="47"/>
      <c r="D12" s="21"/>
    </row>
    <row r="13" spans="1:4" ht="12.75">
      <c r="A13" s="21" t="s">
        <v>298</v>
      </c>
      <c r="B13" s="47"/>
      <c r="C13" s="47"/>
      <c r="D13" s="21"/>
    </row>
    <row r="14" spans="1:4" ht="12.75">
      <c r="A14" s="21" t="s">
        <v>300</v>
      </c>
      <c r="B14" s="47"/>
      <c r="C14" s="47"/>
      <c r="D14" s="21"/>
    </row>
    <row r="15" spans="1:4" ht="12.75">
      <c r="A15" s="21"/>
      <c r="B15" s="21"/>
      <c r="C15" s="21"/>
      <c r="D15" s="21"/>
    </row>
    <row r="16" spans="1:4" ht="12.75">
      <c r="A16" s="20" t="s">
        <v>224</v>
      </c>
      <c r="B16" s="21"/>
      <c r="C16" s="21"/>
      <c r="D16" s="21"/>
    </row>
    <row r="17" spans="1:4" ht="12.75">
      <c r="A17" s="21"/>
      <c r="B17" s="21"/>
      <c r="C17" s="21"/>
      <c r="D17" s="21"/>
    </row>
    <row r="18" spans="1:4" ht="12.75">
      <c r="A18" s="21" t="s">
        <v>299</v>
      </c>
      <c r="B18" s="21"/>
      <c r="C18" s="21"/>
      <c r="D18" s="21"/>
    </row>
    <row r="19" spans="1:4" ht="12.75">
      <c r="A19" s="21" t="s">
        <v>301</v>
      </c>
      <c r="B19" s="21"/>
      <c r="C19" s="21"/>
      <c r="D19" s="21"/>
    </row>
    <row r="20" spans="1:4" ht="12.75">
      <c r="A20" s="21"/>
      <c r="B20" s="47"/>
      <c r="C20" s="47"/>
      <c r="D20" s="21"/>
    </row>
    <row r="21" spans="1:4" ht="12.75">
      <c r="A21" s="14"/>
      <c r="B21" s="15"/>
      <c r="C21" s="103" t="s">
        <v>594</v>
      </c>
      <c r="D21" s="20">
        <f>D11-D20</f>
        <v>0</v>
      </c>
    </row>
  </sheetData>
  <sheetProtection/>
  <mergeCells count="4">
    <mergeCell ref="A4:D4"/>
    <mergeCell ref="A5:D5"/>
    <mergeCell ref="A6:D6"/>
    <mergeCell ref="A1:D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spans="1:7" ht="12.75">
      <c r="A1" s="417" t="s">
        <v>753</v>
      </c>
      <c r="B1" s="417"/>
      <c r="C1" s="417"/>
      <c r="D1" s="417"/>
      <c r="E1" s="417"/>
      <c r="F1" s="417"/>
      <c r="G1" s="417"/>
    </row>
    <row r="3" spans="1:7" ht="12.75">
      <c r="A3" s="411" t="s">
        <v>584</v>
      </c>
      <c r="B3" s="411"/>
      <c r="C3" s="411"/>
      <c r="D3" s="411"/>
      <c r="E3" s="411"/>
      <c r="F3" s="411"/>
      <c r="G3" s="411"/>
    </row>
    <row r="4" ht="12.75">
      <c r="B4" s="17"/>
    </row>
    <row r="5" spans="2:7" ht="12.75">
      <c r="B5" s="17"/>
      <c r="C5" s="17"/>
      <c r="G5" s="46" t="s">
        <v>596</v>
      </c>
    </row>
    <row r="6" spans="1:8" ht="12.75">
      <c r="A6" s="495" t="s">
        <v>497</v>
      </c>
      <c r="B6" s="531" t="s">
        <v>562</v>
      </c>
      <c r="C6" s="426"/>
      <c r="D6" s="427"/>
      <c r="E6" s="532" t="s">
        <v>563</v>
      </c>
      <c r="F6" s="533"/>
      <c r="G6" s="534"/>
      <c r="H6" s="7"/>
    </row>
    <row r="7" spans="1:8" ht="25.5">
      <c r="A7" s="496"/>
      <c r="B7" s="179" t="s">
        <v>576</v>
      </c>
      <c r="C7" s="179" t="s">
        <v>577</v>
      </c>
      <c r="D7" s="180" t="s">
        <v>575</v>
      </c>
      <c r="E7" s="179" t="s">
        <v>576</v>
      </c>
      <c r="F7" s="179" t="s">
        <v>577</v>
      </c>
      <c r="G7" s="180" t="s">
        <v>575</v>
      </c>
      <c r="H7" s="7"/>
    </row>
    <row r="8" spans="1:8" ht="12.75">
      <c r="A8" s="366" t="s">
        <v>65</v>
      </c>
      <c r="B8" s="90">
        <v>5250</v>
      </c>
      <c r="C8" s="90"/>
      <c r="D8" s="192"/>
      <c r="E8" s="90">
        <v>5250</v>
      </c>
      <c r="F8" s="90"/>
      <c r="G8" s="90"/>
      <c r="H8" s="7"/>
    </row>
    <row r="9" spans="1:8" ht="12.75">
      <c r="A9" s="366"/>
      <c r="B9" s="90"/>
      <c r="C9" s="90"/>
      <c r="D9" s="192"/>
      <c r="E9" s="90"/>
      <c r="F9" s="90"/>
      <c r="G9" s="90"/>
      <c r="H9" s="7"/>
    </row>
    <row r="10" spans="1:8" ht="12.75">
      <c r="A10" s="190" t="s">
        <v>594</v>
      </c>
      <c r="B10" s="176">
        <f>B8</f>
        <v>5250</v>
      </c>
      <c r="C10" s="176"/>
      <c r="D10" s="176"/>
      <c r="E10" s="176">
        <f>E8</f>
        <v>5250</v>
      </c>
      <c r="F10" s="176"/>
      <c r="G10" s="176"/>
      <c r="H10" s="7"/>
    </row>
    <row r="11" spans="1:10" ht="12.75">
      <c r="A11" s="1"/>
      <c r="B11" s="90"/>
      <c r="C11" s="90"/>
      <c r="D11" s="192"/>
      <c r="E11" s="90"/>
      <c r="F11" s="90"/>
      <c r="G11" s="90"/>
      <c r="H11" s="119"/>
      <c r="I11" s="205"/>
      <c r="J11" s="205"/>
    </row>
    <row r="12" spans="1:10" ht="12.75">
      <c r="A12" s="1"/>
      <c r="B12" s="90"/>
      <c r="C12" s="90"/>
      <c r="D12" s="192"/>
      <c r="E12" s="90"/>
      <c r="F12" s="90"/>
      <c r="G12" s="90"/>
      <c r="H12" s="119"/>
      <c r="I12" s="205"/>
      <c r="J12" s="205"/>
    </row>
    <row r="13" spans="1:10" ht="12.75">
      <c r="A13" s="1"/>
      <c r="B13" s="90"/>
      <c r="C13" s="90"/>
      <c r="D13" s="192"/>
      <c r="E13" s="90"/>
      <c r="F13" s="90"/>
      <c r="G13" s="90"/>
      <c r="H13" s="119"/>
      <c r="I13" s="205"/>
      <c r="J13" s="205"/>
    </row>
    <row r="14" spans="1:10" ht="12.75">
      <c r="A14" s="190"/>
      <c r="B14" s="176"/>
      <c r="C14" s="176"/>
      <c r="D14" s="176"/>
      <c r="E14" s="176"/>
      <c r="F14" s="176"/>
      <c r="G14" s="176"/>
      <c r="H14" s="119"/>
      <c r="J14" s="205"/>
    </row>
    <row r="15" spans="1:8" ht="12.75">
      <c r="A15" s="1"/>
      <c r="B15" s="21"/>
      <c r="C15" s="21"/>
      <c r="D15" s="29"/>
      <c r="E15" s="21"/>
      <c r="F15" s="21"/>
      <c r="G15" s="21"/>
      <c r="H15" s="7"/>
    </row>
    <row r="16" spans="1:8" ht="12.75">
      <c r="A16" s="1"/>
      <c r="B16" s="21"/>
      <c r="C16" s="21"/>
      <c r="D16" s="29"/>
      <c r="E16" s="21"/>
      <c r="F16" s="21"/>
      <c r="G16" s="21"/>
      <c r="H16" s="7"/>
    </row>
    <row r="17" spans="1:8" ht="12.75">
      <c r="A17" s="1"/>
      <c r="B17" s="21"/>
      <c r="C17" s="21"/>
      <c r="D17" s="29"/>
      <c r="E17" s="21"/>
      <c r="F17" s="21"/>
      <c r="G17" s="21"/>
      <c r="H17" s="7"/>
    </row>
    <row r="18" spans="1:8" ht="12.75">
      <c r="A18" s="1"/>
      <c r="B18" s="21"/>
      <c r="C18" s="21"/>
      <c r="D18" s="29"/>
      <c r="E18" s="21"/>
      <c r="F18" s="21"/>
      <c r="G18" s="21"/>
      <c r="H18" s="7"/>
    </row>
    <row r="19" spans="1:8" ht="12.75">
      <c r="A19" s="1"/>
      <c r="B19" s="21"/>
      <c r="C19" s="21"/>
      <c r="D19" s="29"/>
      <c r="E19" s="21"/>
      <c r="F19" s="21"/>
      <c r="G19" s="21"/>
      <c r="H19" s="7"/>
    </row>
    <row r="20" spans="1:8" ht="12.75">
      <c r="A20" s="1"/>
      <c r="B20" s="21"/>
      <c r="C20" s="21"/>
      <c r="D20" s="29"/>
      <c r="E20" s="21"/>
      <c r="F20" s="21"/>
      <c r="G20" s="21"/>
      <c r="H20" s="7"/>
    </row>
    <row r="21" spans="1:8" ht="12.75">
      <c r="A21" s="1"/>
      <c r="B21" s="21"/>
      <c r="C21" s="21"/>
      <c r="D21" s="29"/>
      <c r="E21" s="21"/>
      <c r="F21" s="21"/>
      <c r="G21" s="21"/>
      <c r="H21" s="7"/>
    </row>
    <row r="22" spans="1:8" ht="12.75">
      <c r="A22" s="1"/>
      <c r="B22" s="21"/>
      <c r="C22" s="21"/>
      <c r="D22" s="29"/>
      <c r="E22" s="21"/>
      <c r="F22" s="21"/>
      <c r="G22" s="21"/>
      <c r="H22" s="7"/>
    </row>
    <row r="23" spans="1:8" ht="12.75">
      <c r="A23" s="1"/>
      <c r="B23" s="21"/>
      <c r="C23" s="21"/>
      <c r="D23" s="29"/>
      <c r="E23" s="21"/>
      <c r="F23" s="21"/>
      <c r="G23" s="21"/>
      <c r="H23" s="7"/>
    </row>
    <row r="24" spans="1:8" ht="12.75">
      <c r="A24" s="1"/>
      <c r="B24" s="21"/>
      <c r="C24" s="21"/>
      <c r="D24" s="29"/>
      <c r="E24" s="21"/>
      <c r="F24" s="21"/>
      <c r="G24" s="21"/>
      <c r="H24" s="7"/>
    </row>
    <row r="25" spans="1:8" ht="12.75">
      <c r="A25" s="1"/>
      <c r="B25" s="21"/>
      <c r="C25" s="21"/>
      <c r="D25" s="29"/>
      <c r="E25" s="21"/>
      <c r="F25" s="21"/>
      <c r="G25" s="21"/>
      <c r="H25" s="7"/>
    </row>
    <row r="26" spans="1:8" ht="12.75">
      <c r="A26" s="1"/>
      <c r="B26" s="21"/>
      <c r="C26" s="21"/>
      <c r="D26" s="29"/>
      <c r="E26" s="21"/>
      <c r="F26" s="21"/>
      <c r="G26" s="21"/>
      <c r="H26" s="7"/>
    </row>
    <row r="27" spans="1:8" ht="12.75">
      <c r="A27" s="1"/>
      <c r="B27" s="21"/>
      <c r="C27" s="21"/>
      <c r="D27" s="29"/>
      <c r="E27" s="21"/>
      <c r="F27" s="21"/>
      <c r="G27" s="21"/>
      <c r="H27" s="7"/>
    </row>
    <row r="28" spans="1:8" ht="12.75">
      <c r="A28" s="1"/>
      <c r="B28" s="21"/>
      <c r="C28" s="21"/>
      <c r="D28" s="29"/>
      <c r="E28" s="21"/>
      <c r="F28" s="21"/>
      <c r="G28" s="21"/>
      <c r="H28" s="7"/>
    </row>
    <row r="29" spans="1:8" ht="12.75">
      <c r="A29" s="1"/>
      <c r="B29" s="21"/>
      <c r="C29" s="21"/>
      <c r="D29" s="29"/>
      <c r="E29" s="21"/>
      <c r="F29" s="21"/>
      <c r="G29" s="21"/>
      <c r="H29" s="7"/>
    </row>
    <row r="30" spans="1:8" ht="12.75">
      <c r="A30" s="1"/>
      <c r="B30" s="21"/>
      <c r="C30" s="21"/>
      <c r="D30" s="29"/>
      <c r="E30" s="21"/>
      <c r="F30" s="21"/>
      <c r="G30" s="21"/>
      <c r="H30" s="7"/>
    </row>
    <row r="31" spans="1:8" ht="12.75">
      <c r="A31" s="1"/>
      <c r="B31" s="21"/>
      <c r="C31" s="21"/>
      <c r="D31" s="29"/>
      <c r="E31" s="21"/>
      <c r="F31" s="21"/>
      <c r="G31" s="21"/>
      <c r="H31" s="7"/>
    </row>
    <row r="32" spans="1:8" ht="12.75">
      <c r="A32" s="1"/>
      <c r="B32" s="21"/>
      <c r="C32" s="21"/>
      <c r="D32" s="29"/>
      <c r="E32" s="21"/>
      <c r="F32" s="21"/>
      <c r="G32" s="21"/>
      <c r="H32" s="7"/>
    </row>
    <row r="33" spans="1:8" ht="12.75">
      <c r="A33" s="1"/>
      <c r="B33" s="21"/>
      <c r="C33" s="21"/>
      <c r="D33" s="29"/>
      <c r="E33" s="21"/>
      <c r="F33" s="21"/>
      <c r="G33" s="21"/>
      <c r="H33" s="7"/>
    </row>
    <row r="34" spans="1:8" ht="12.75">
      <c r="A34" s="1"/>
      <c r="B34" s="21"/>
      <c r="C34" s="21"/>
      <c r="D34" s="29"/>
      <c r="E34" s="21"/>
      <c r="F34" s="21"/>
      <c r="G34" s="21"/>
      <c r="H34" s="7"/>
    </row>
    <row r="35" spans="1:8" ht="12.75">
      <c r="A35" s="1"/>
      <c r="B35" s="21"/>
      <c r="C35" s="21"/>
      <c r="D35" s="29"/>
      <c r="E35" s="21"/>
      <c r="F35" s="21"/>
      <c r="G35" s="21"/>
      <c r="H35" s="7"/>
    </row>
    <row r="36" spans="1:8" ht="12.75">
      <c r="A36" s="1"/>
      <c r="B36" s="21"/>
      <c r="C36" s="21"/>
      <c r="D36" s="29"/>
      <c r="E36" s="21"/>
      <c r="F36" s="21"/>
      <c r="G36" s="21"/>
      <c r="H36" s="7"/>
    </row>
    <row r="37" spans="1:8" ht="12.75">
      <c r="A37" s="1"/>
      <c r="B37" s="21"/>
      <c r="C37" s="21"/>
      <c r="D37" s="29"/>
      <c r="E37" s="21"/>
      <c r="F37" s="21"/>
      <c r="G37" s="21"/>
      <c r="H37" s="7"/>
    </row>
    <row r="38" spans="1:8" ht="12.75">
      <c r="A38" s="1"/>
      <c r="B38" s="21"/>
      <c r="C38" s="21"/>
      <c r="D38" s="29"/>
      <c r="E38" s="21"/>
      <c r="F38" s="21"/>
      <c r="G38" s="21"/>
      <c r="H38" s="7"/>
    </row>
    <row r="39" spans="1:8" ht="12.75">
      <c r="A39" s="1"/>
      <c r="B39" s="21"/>
      <c r="C39" s="21"/>
      <c r="D39" s="29"/>
      <c r="E39" s="21"/>
      <c r="F39" s="21"/>
      <c r="G39" s="21"/>
      <c r="H39" s="7"/>
    </row>
    <row r="40" spans="1:8" ht="12.75">
      <c r="A40" s="1"/>
      <c r="B40" s="21"/>
      <c r="C40" s="21"/>
      <c r="D40" s="29"/>
      <c r="E40" s="21"/>
      <c r="F40" s="21"/>
      <c r="G40" s="21"/>
      <c r="H40" s="7"/>
    </row>
    <row r="41" spans="1:8" ht="12.75">
      <c r="A41" s="1"/>
      <c r="B41" s="21"/>
      <c r="C41" s="21"/>
      <c r="D41" s="29"/>
      <c r="E41" s="21"/>
      <c r="F41" s="21"/>
      <c r="G41" s="21"/>
      <c r="H41" s="7"/>
    </row>
    <row r="42" spans="1:8" ht="12.75">
      <c r="A42" s="1"/>
      <c r="B42" s="21"/>
      <c r="C42" s="21"/>
      <c r="D42" s="29"/>
      <c r="E42" s="21"/>
      <c r="F42" s="21"/>
      <c r="G42" s="21"/>
      <c r="H42" s="7"/>
    </row>
    <row r="43" spans="1:8" ht="12.75">
      <c r="A43" s="1"/>
      <c r="B43" s="21"/>
      <c r="C43" s="21"/>
      <c r="D43" s="29"/>
      <c r="E43" s="21"/>
      <c r="F43" s="21"/>
      <c r="G43" s="21"/>
      <c r="H43" s="7"/>
    </row>
    <row r="44" spans="1:8" ht="12.75">
      <c r="A44" s="1"/>
      <c r="B44" s="21"/>
      <c r="C44" s="21"/>
      <c r="D44" s="29"/>
      <c r="E44" s="21"/>
      <c r="F44" s="21"/>
      <c r="G44" s="21"/>
      <c r="H44" s="7"/>
    </row>
    <row r="45" spans="1:8" ht="12.75">
      <c r="A45" s="1"/>
      <c r="B45" s="21"/>
      <c r="C45" s="21"/>
      <c r="D45" s="29"/>
      <c r="E45" s="21"/>
      <c r="F45" s="21"/>
      <c r="G45" s="21"/>
      <c r="H45" s="7"/>
    </row>
    <row r="46" spans="1:8" ht="12.75">
      <c r="A46" s="3"/>
      <c r="B46" s="21"/>
      <c r="C46" s="39"/>
      <c r="D46" s="11"/>
      <c r="E46" s="21"/>
      <c r="F46" s="21"/>
      <c r="G46" s="21"/>
      <c r="H46" s="7"/>
    </row>
    <row r="47" spans="1:8" ht="12.75">
      <c r="A47" s="1"/>
      <c r="B47" s="21"/>
      <c r="C47" s="29"/>
      <c r="D47" s="29"/>
      <c r="E47" s="21"/>
      <c r="F47" s="21"/>
      <c r="G47" s="21"/>
      <c r="H47" s="7"/>
    </row>
    <row r="48" spans="1:8" ht="12.75">
      <c r="A48" s="1"/>
      <c r="B48" s="21"/>
      <c r="C48" s="29"/>
      <c r="D48" s="29"/>
      <c r="E48" s="21"/>
      <c r="F48" s="21"/>
      <c r="G48" s="21"/>
      <c r="H48" s="7"/>
    </row>
    <row r="49" spans="1:8" ht="12.75">
      <c r="A49" s="1"/>
      <c r="B49" s="21"/>
      <c r="C49" s="29"/>
      <c r="D49" s="29"/>
      <c r="E49" s="21"/>
      <c r="F49" s="21"/>
      <c r="G49" s="21"/>
      <c r="H49" s="7"/>
    </row>
    <row r="50" spans="1:8" ht="12.75">
      <c r="A50" s="1"/>
      <c r="B50" s="21"/>
      <c r="C50" s="29"/>
      <c r="D50" s="29"/>
      <c r="E50" s="21"/>
      <c r="F50" s="21"/>
      <c r="G50" s="21"/>
      <c r="H50" s="7"/>
    </row>
    <row r="51" spans="1:8" ht="12.75">
      <c r="A51" s="1"/>
      <c r="B51" s="21"/>
      <c r="C51" s="29"/>
      <c r="D51" s="29"/>
      <c r="E51" s="21"/>
      <c r="F51" s="21"/>
      <c r="G51" s="21"/>
      <c r="H51" s="7"/>
    </row>
    <row r="52" spans="1:8" ht="12.75">
      <c r="A52" s="1"/>
      <c r="B52" s="21"/>
      <c r="C52" s="29"/>
      <c r="D52" s="29"/>
      <c r="E52" s="21"/>
      <c r="F52" s="21"/>
      <c r="G52" s="21"/>
      <c r="H52" s="7"/>
    </row>
    <row r="53" spans="1:8" ht="12.75">
      <c r="A53" s="1"/>
      <c r="B53" s="21"/>
      <c r="C53" s="29"/>
      <c r="D53" s="29"/>
      <c r="E53" s="21"/>
      <c r="F53" s="21"/>
      <c r="G53" s="21"/>
      <c r="H53" s="7"/>
    </row>
    <row r="54" spans="1:8" ht="12.75">
      <c r="A54" s="1"/>
      <c r="B54" s="21"/>
      <c r="C54" s="29"/>
      <c r="D54" s="29"/>
      <c r="E54" s="21"/>
      <c r="F54" s="21"/>
      <c r="G54" s="21"/>
      <c r="H54" s="7"/>
    </row>
    <row r="55" spans="1:8" ht="12.75">
      <c r="A55" s="1"/>
      <c r="B55" s="21"/>
      <c r="C55" s="29"/>
      <c r="D55" s="29"/>
      <c r="E55" s="21"/>
      <c r="F55" s="21"/>
      <c r="G55" s="21"/>
      <c r="H55" s="7"/>
    </row>
    <row r="56" spans="1:8" ht="12.75">
      <c r="A56" s="1"/>
      <c r="B56" s="21"/>
      <c r="C56" s="29"/>
      <c r="D56" s="29"/>
      <c r="E56" s="21"/>
      <c r="F56" s="21"/>
      <c r="G56" s="21"/>
      <c r="H56" s="7"/>
    </row>
    <row r="57" spans="1:8" ht="12.75">
      <c r="A57" s="1"/>
      <c r="B57" s="21"/>
      <c r="C57" s="29"/>
      <c r="D57" s="29"/>
      <c r="E57" s="21"/>
      <c r="F57" s="21"/>
      <c r="G57" s="21"/>
      <c r="H57" s="7"/>
    </row>
    <row r="58" spans="1:8" ht="12.75">
      <c r="A58" s="1"/>
      <c r="B58" s="21"/>
      <c r="C58" s="29"/>
      <c r="D58" s="29"/>
      <c r="E58" s="21"/>
      <c r="F58" s="21"/>
      <c r="G58" s="21"/>
      <c r="H58" s="7"/>
    </row>
  </sheetData>
  <sheetProtection/>
  <mergeCells count="5">
    <mergeCell ref="A1:G1"/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2" width="13.8515625" style="0" customWidth="1"/>
  </cols>
  <sheetData>
    <row r="1" ht="12.75">
      <c r="L1" s="87" t="s">
        <v>275</v>
      </c>
    </row>
    <row r="3" spans="1:12" ht="12.75">
      <c r="A3" s="411" t="s">
        <v>750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</row>
    <row r="4" spans="1:12" ht="12.75">
      <c r="A4" s="411" t="s">
        <v>175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</row>
    <row r="5" spans="1:12" ht="12.75">
      <c r="A5" s="411" t="s">
        <v>384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12" ht="12.75">
      <c r="B9" s="18"/>
      <c r="C9" s="19"/>
      <c r="D9" s="19"/>
      <c r="E9" s="18"/>
      <c r="H9" s="10"/>
      <c r="L9" s="46" t="s">
        <v>596</v>
      </c>
    </row>
    <row r="10" spans="1:12" ht="12.75">
      <c r="A10" s="519" t="s">
        <v>564</v>
      </c>
      <c r="B10" s="537"/>
      <c r="C10" s="537"/>
      <c r="D10" s="537"/>
      <c r="E10" s="537"/>
      <c r="F10" s="537"/>
      <c r="G10" s="538"/>
      <c r="H10" s="535" t="s">
        <v>576</v>
      </c>
      <c r="I10" s="535" t="s">
        <v>291</v>
      </c>
      <c r="J10" s="535" t="s">
        <v>577</v>
      </c>
      <c r="K10" s="535" t="s">
        <v>291</v>
      </c>
      <c r="L10" s="535" t="s">
        <v>292</v>
      </c>
    </row>
    <row r="11" spans="1:12" ht="12.75">
      <c r="A11" s="539"/>
      <c r="B11" s="540"/>
      <c r="C11" s="540"/>
      <c r="D11" s="540"/>
      <c r="E11" s="540"/>
      <c r="F11" s="540"/>
      <c r="G11" s="541"/>
      <c r="H11" s="536"/>
      <c r="I11" s="542"/>
      <c r="J11" s="536"/>
      <c r="K11" s="536"/>
      <c r="L11" s="542"/>
    </row>
    <row r="12" spans="1:12" ht="12.75">
      <c r="A12" s="1"/>
      <c r="B12" s="2"/>
      <c r="C12" s="2"/>
      <c r="D12" s="2"/>
      <c r="E12" s="2"/>
      <c r="F12" s="2"/>
      <c r="G12" s="29"/>
      <c r="H12" s="21"/>
      <c r="I12" s="21"/>
      <c r="J12" s="21"/>
      <c r="K12" s="21"/>
      <c r="L12" s="21"/>
    </row>
    <row r="13" spans="1:12" ht="12.75">
      <c r="A13" s="1" t="s">
        <v>179</v>
      </c>
      <c r="B13" s="2"/>
      <c r="C13" s="2"/>
      <c r="D13" s="2"/>
      <c r="E13" s="2"/>
      <c r="F13" s="2"/>
      <c r="G13" s="29"/>
      <c r="H13" s="20"/>
      <c r="I13" s="21"/>
      <c r="J13" s="21"/>
      <c r="K13" s="21"/>
      <c r="L13" s="21"/>
    </row>
    <row r="14" spans="1:12" ht="12.75">
      <c r="A14" s="1"/>
      <c r="B14" s="2"/>
      <c r="C14" s="2"/>
      <c r="D14" s="2"/>
      <c r="E14" s="2"/>
      <c r="F14" s="2"/>
      <c r="G14" s="29"/>
      <c r="H14" s="90"/>
      <c r="I14" s="90"/>
      <c r="J14" s="90"/>
      <c r="K14" s="90"/>
      <c r="L14" s="90"/>
    </row>
    <row r="15" spans="1:12" ht="12.75">
      <c r="A15" s="1"/>
      <c r="B15" s="2"/>
      <c r="C15" s="2"/>
      <c r="D15" s="2"/>
      <c r="E15" s="2"/>
      <c r="F15" s="2"/>
      <c r="G15" s="29"/>
      <c r="H15" s="90"/>
      <c r="I15" s="90"/>
      <c r="J15" s="90"/>
      <c r="K15" s="90"/>
      <c r="L15" s="90"/>
    </row>
    <row r="16" spans="1:12" ht="12.75">
      <c r="A16" s="1"/>
      <c r="B16" s="2"/>
      <c r="C16" s="43"/>
      <c r="D16" s="27"/>
      <c r="E16" s="27"/>
      <c r="F16" s="213"/>
      <c r="G16" s="192"/>
      <c r="H16" s="192"/>
      <c r="I16" s="90"/>
      <c r="J16" s="90"/>
      <c r="K16" s="90"/>
      <c r="L16" s="90"/>
    </row>
    <row r="17" spans="1:12" ht="12.75">
      <c r="A17" s="1"/>
      <c r="B17" s="2"/>
      <c r="C17" s="2"/>
      <c r="D17" s="2"/>
      <c r="E17" s="2"/>
      <c r="F17" s="214"/>
      <c r="G17" s="192"/>
      <c r="H17" s="192"/>
      <c r="I17" s="90"/>
      <c r="J17" s="90"/>
      <c r="K17" s="90"/>
      <c r="L17" s="90"/>
    </row>
    <row r="18" spans="1:12" ht="12.75">
      <c r="A18" s="1"/>
      <c r="B18" s="2"/>
      <c r="C18" s="2"/>
      <c r="D18" s="2"/>
      <c r="E18" s="2"/>
      <c r="F18" s="214"/>
      <c r="G18" s="29"/>
      <c r="H18" s="29"/>
      <c r="I18" s="90"/>
      <c r="J18" s="90"/>
      <c r="K18" s="90"/>
      <c r="L18" s="90"/>
    </row>
    <row r="19" spans="1:12" ht="12.75">
      <c r="A19" s="1"/>
      <c r="B19" s="2"/>
      <c r="C19" s="2"/>
      <c r="D19" s="2"/>
      <c r="E19" s="2"/>
      <c r="F19" s="2"/>
      <c r="G19" s="29"/>
      <c r="H19" s="192"/>
      <c r="I19" s="90"/>
      <c r="J19" s="90"/>
      <c r="K19" s="90"/>
      <c r="L19" s="90"/>
    </row>
    <row r="20" spans="1:12" ht="12.75">
      <c r="A20" s="1"/>
      <c r="B20" s="2"/>
      <c r="C20" s="2"/>
      <c r="D20" s="2"/>
      <c r="E20" s="2"/>
      <c r="F20" s="2"/>
      <c r="G20" s="192"/>
      <c r="H20" s="29"/>
      <c r="I20" s="90"/>
      <c r="J20" s="90"/>
      <c r="K20" s="90"/>
      <c r="L20" s="90"/>
    </row>
    <row r="21" spans="1:12" ht="12.75">
      <c r="A21" s="1"/>
      <c r="B21" s="2"/>
      <c r="C21" s="2"/>
      <c r="D21" s="2"/>
      <c r="E21" s="2"/>
      <c r="F21" s="2"/>
      <c r="G21" s="192"/>
      <c r="H21" s="29"/>
      <c r="I21" s="90"/>
      <c r="J21" s="90"/>
      <c r="K21" s="90"/>
      <c r="L21" s="90"/>
    </row>
    <row r="22" spans="1:12" ht="12.75">
      <c r="A22" s="1"/>
      <c r="B22" s="2"/>
      <c r="C22" s="2"/>
      <c r="D22" s="2"/>
      <c r="E22" s="2"/>
      <c r="F22" s="2"/>
      <c r="G22" s="192"/>
      <c r="H22" s="192"/>
      <c r="I22" s="90"/>
      <c r="J22" s="90"/>
      <c r="K22" s="90"/>
      <c r="L22" s="90"/>
    </row>
    <row r="23" spans="1:12" ht="12.75">
      <c r="A23" s="5" t="s">
        <v>167</v>
      </c>
      <c r="B23" s="2"/>
      <c r="C23" s="2"/>
      <c r="D23" s="2"/>
      <c r="E23" s="2"/>
      <c r="F23" s="2"/>
      <c r="G23" s="29"/>
      <c r="H23" s="177">
        <v>30000</v>
      </c>
      <c r="I23" s="90">
        <v>30000</v>
      </c>
      <c r="J23" s="90">
        <v>26139</v>
      </c>
      <c r="K23" s="90">
        <v>26139</v>
      </c>
      <c r="L23" s="90"/>
    </row>
    <row r="24" spans="1:12" ht="12.75">
      <c r="A24" s="1"/>
      <c r="B24" s="2"/>
      <c r="C24" s="2"/>
      <c r="D24" s="2"/>
      <c r="E24" s="2"/>
      <c r="F24" s="2"/>
      <c r="G24" s="29"/>
      <c r="H24" s="90"/>
      <c r="I24" s="90"/>
      <c r="J24" s="90"/>
      <c r="K24" s="90"/>
      <c r="L24" s="90"/>
    </row>
    <row r="25" spans="1:12" ht="12.75">
      <c r="A25" s="5" t="s">
        <v>168</v>
      </c>
      <c r="B25" s="2"/>
      <c r="C25" s="2"/>
      <c r="D25" s="2"/>
      <c r="E25" s="2"/>
      <c r="F25" s="2"/>
      <c r="G25" s="29"/>
      <c r="H25" s="178">
        <f>SUM(H14:H16,H19,H23)</f>
        <v>30000</v>
      </c>
      <c r="I25" s="176">
        <f>SUM(I12:I24)</f>
        <v>30000</v>
      </c>
      <c r="J25" s="176">
        <v>26139</v>
      </c>
      <c r="K25" s="176">
        <v>26139</v>
      </c>
      <c r="L25" s="176">
        <f>SUM(L12:L24)</f>
        <v>0</v>
      </c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13" ht="12.75">
      <c r="A27" s="189"/>
      <c r="B27" s="189"/>
      <c r="C27" s="189"/>
      <c r="D27" s="189"/>
      <c r="E27" s="189"/>
      <c r="F27" s="189"/>
      <c r="G27" s="189"/>
      <c r="H27" s="189"/>
      <c r="I27" s="175"/>
      <c r="J27" s="175"/>
      <c r="K27" s="175"/>
      <c r="L27" s="175"/>
      <c r="M27" s="7"/>
    </row>
    <row r="28" spans="1:13" ht="12.75">
      <c r="A28" s="189"/>
      <c r="B28" s="189"/>
      <c r="C28" s="189"/>
      <c r="D28" s="189"/>
      <c r="E28" s="189"/>
      <c r="F28" s="189"/>
      <c r="G28" s="189"/>
      <c r="H28" s="189"/>
      <c r="I28" s="146"/>
      <c r="J28" s="146"/>
      <c r="K28" s="146"/>
      <c r="L28" s="146"/>
      <c r="M28" s="7"/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7"/>
      <c r="B30" s="7"/>
      <c r="C30" s="7"/>
      <c r="D30" s="7"/>
      <c r="E30" s="7"/>
      <c r="F30" s="7"/>
      <c r="G30" s="7"/>
      <c r="H30" s="119"/>
      <c r="I30" s="119"/>
      <c r="J30" s="119"/>
      <c r="K30" s="119"/>
      <c r="L30" s="119"/>
      <c r="M30" s="7"/>
    </row>
    <row r="31" spans="1:13" ht="12.75">
      <c r="A31" s="7"/>
      <c r="B31" s="7"/>
      <c r="C31" s="7"/>
      <c r="D31" s="7"/>
      <c r="E31" s="7"/>
      <c r="F31" s="7"/>
      <c r="G31" s="7"/>
      <c r="H31" s="119"/>
      <c r="I31" s="119"/>
      <c r="J31" s="119"/>
      <c r="K31" s="119"/>
      <c r="L31" s="119"/>
      <c r="M31" s="7"/>
    </row>
    <row r="32" spans="1:13" ht="12.75">
      <c r="A32" s="7"/>
      <c r="B32" s="7"/>
      <c r="C32" s="7"/>
      <c r="D32" s="7"/>
      <c r="E32" s="7"/>
      <c r="F32" s="7"/>
      <c r="G32" s="7"/>
      <c r="H32" s="119"/>
      <c r="I32" s="119"/>
      <c r="J32" s="119"/>
      <c r="K32" s="119"/>
      <c r="L32" s="119"/>
      <c r="M32" s="7"/>
    </row>
    <row r="33" spans="1:13" ht="12.75">
      <c r="A33" s="7"/>
      <c r="B33" s="45"/>
      <c r="C33" s="7"/>
      <c r="D33" s="7"/>
      <c r="E33" s="7"/>
      <c r="F33" s="7"/>
      <c r="G33" s="7"/>
      <c r="H33" s="119"/>
      <c r="I33" s="119"/>
      <c r="J33" s="119"/>
      <c r="K33" s="119"/>
      <c r="L33" s="119"/>
      <c r="M33" s="7"/>
    </row>
    <row r="34" spans="1:13" ht="12.75">
      <c r="A34" s="7"/>
      <c r="B34" s="7"/>
      <c r="C34" s="7"/>
      <c r="D34" s="7"/>
      <c r="E34" s="7"/>
      <c r="F34" s="7"/>
      <c r="G34" s="7"/>
      <c r="H34" s="119"/>
      <c r="I34" s="119"/>
      <c r="J34" s="119"/>
      <c r="K34" s="119"/>
      <c r="L34" s="119"/>
      <c r="M34" s="7"/>
    </row>
    <row r="35" spans="1:13" ht="12.75">
      <c r="A35" s="7"/>
      <c r="B35" s="45"/>
      <c r="C35" s="7"/>
      <c r="D35" s="7"/>
      <c r="E35" s="7"/>
      <c r="F35" s="7"/>
      <c r="G35" s="7"/>
      <c r="H35" s="119"/>
      <c r="I35" s="119"/>
      <c r="J35" s="119"/>
      <c r="K35" s="119"/>
      <c r="L35" s="119"/>
      <c r="M35" s="7"/>
    </row>
    <row r="36" spans="1:13" ht="12.75">
      <c r="A36" s="7"/>
      <c r="B36" s="45"/>
      <c r="C36" s="7"/>
      <c r="D36" s="7"/>
      <c r="E36" s="7"/>
      <c r="F36" s="7"/>
      <c r="G36" s="7"/>
      <c r="H36" s="119"/>
      <c r="I36" s="119"/>
      <c r="J36" s="119"/>
      <c r="K36" s="119"/>
      <c r="L36" s="119"/>
      <c r="M36" s="7"/>
    </row>
    <row r="37" spans="1:13" ht="12.75">
      <c r="A37" s="7"/>
      <c r="B37" s="45"/>
      <c r="C37" s="7"/>
      <c r="D37" s="7"/>
      <c r="E37" s="7"/>
      <c r="F37" s="7"/>
      <c r="G37" s="7"/>
      <c r="H37" s="119"/>
      <c r="I37" s="119"/>
      <c r="J37" s="119"/>
      <c r="K37" s="119"/>
      <c r="L37" s="119"/>
      <c r="M37" s="7"/>
    </row>
    <row r="38" spans="1:13" ht="12.75">
      <c r="A38" s="7"/>
      <c r="B38" s="45"/>
      <c r="C38" s="7"/>
      <c r="D38" s="7"/>
      <c r="E38" s="7"/>
      <c r="F38" s="7"/>
      <c r="G38" s="7"/>
      <c r="H38" s="119"/>
      <c r="I38" s="119"/>
      <c r="J38" s="119"/>
      <c r="K38" s="119"/>
      <c r="L38" s="119"/>
      <c r="M38" s="7"/>
    </row>
    <row r="39" spans="1:13" ht="12.75">
      <c r="A39" s="7"/>
      <c r="B39" s="45"/>
      <c r="C39" s="7"/>
      <c r="D39" s="7"/>
      <c r="E39" s="7"/>
      <c r="F39" s="7"/>
      <c r="G39" s="7"/>
      <c r="H39" s="119"/>
      <c r="I39" s="119"/>
      <c r="J39" s="119"/>
      <c r="K39" s="119"/>
      <c r="L39" s="119"/>
      <c r="M39" s="7"/>
    </row>
    <row r="40" spans="1:13" ht="12.75">
      <c r="A40" s="7"/>
      <c r="B40" s="45"/>
      <c r="C40" s="7"/>
      <c r="D40" s="7"/>
      <c r="E40" s="7"/>
      <c r="F40" s="7"/>
      <c r="G40" s="7"/>
      <c r="H40" s="119"/>
      <c r="I40" s="119"/>
      <c r="J40" s="119"/>
      <c r="K40" s="119"/>
      <c r="L40" s="119"/>
      <c r="M40" s="7"/>
    </row>
    <row r="41" spans="1:13" ht="12.75">
      <c r="A41" s="7"/>
      <c r="B41" s="45"/>
      <c r="C41" s="7"/>
      <c r="D41" s="7"/>
      <c r="E41" s="7"/>
      <c r="F41" s="7"/>
      <c r="G41" s="7"/>
      <c r="H41" s="119"/>
      <c r="I41" s="119"/>
      <c r="J41" s="119"/>
      <c r="K41" s="119"/>
      <c r="L41" s="119"/>
      <c r="M41" s="7"/>
    </row>
    <row r="42" spans="1:13" ht="12.75">
      <c r="A42" s="7"/>
      <c r="B42" s="45"/>
      <c r="C42" s="7"/>
      <c r="D42" s="7"/>
      <c r="E42" s="7"/>
      <c r="F42" s="7"/>
      <c r="G42" s="7"/>
      <c r="H42" s="119"/>
      <c r="I42" s="119"/>
      <c r="J42" s="119"/>
      <c r="K42" s="119"/>
      <c r="L42" s="119"/>
      <c r="M42" s="7"/>
    </row>
    <row r="43" spans="1:13" ht="12.75">
      <c r="A43" s="7"/>
      <c r="B43" s="45"/>
      <c r="C43" s="7"/>
      <c r="D43" s="7"/>
      <c r="E43" s="7"/>
      <c r="F43" s="7"/>
      <c r="G43" s="7"/>
      <c r="H43" s="119"/>
      <c r="I43" s="119"/>
      <c r="J43" s="119"/>
      <c r="K43" s="119"/>
      <c r="L43" s="119"/>
      <c r="M43" s="7"/>
    </row>
    <row r="44" spans="1:13" ht="12.75">
      <c r="A44" s="7"/>
      <c r="B44" s="45"/>
      <c r="C44" s="7"/>
      <c r="D44" s="7"/>
      <c r="E44" s="7"/>
      <c r="F44" s="7"/>
      <c r="G44" s="7"/>
      <c r="H44" s="119"/>
      <c r="I44" s="119"/>
      <c r="J44" s="119"/>
      <c r="K44" s="119"/>
      <c r="L44" s="119"/>
      <c r="M44" s="7"/>
    </row>
    <row r="45" spans="1:13" ht="12.75">
      <c r="A45" s="7"/>
      <c r="B45" s="7"/>
      <c r="C45" s="7"/>
      <c r="D45" s="7"/>
      <c r="E45" s="7"/>
      <c r="F45" s="7"/>
      <c r="G45" s="7"/>
      <c r="H45" s="119"/>
      <c r="I45" s="119"/>
      <c r="J45" s="119"/>
      <c r="K45" s="119"/>
      <c r="L45" s="119"/>
      <c r="M45" s="7"/>
    </row>
    <row r="46" spans="1:13" ht="12.75">
      <c r="A46" s="7"/>
      <c r="B46" s="7"/>
      <c r="C46" s="7"/>
      <c r="D46" s="7"/>
      <c r="E46" s="7"/>
      <c r="F46" s="7"/>
      <c r="G46" s="7"/>
      <c r="H46" s="119"/>
      <c r="I46" s="119"/>
      <c r="J46" s="119"/>
      <c r="K46" s="119"/>
      <c r="L46" s="119"/>
      <c r="M46" s="7"/>
    </row>
    <row r="47" spans="1:13" ht="12.75">
      <c r="A47" s="7"/>
      <c r="B47" s="45"/>
      <c r="C47" s="7"/>
      <c r="D47" s="7"/>
      <c r="E47" s="7"/>
      <c r="F47" s="7"/>
      <c r="G47" s="7"/>
      <c r="H47" s="119"/>
      <c r="I47" s="119"/>
      <c r="J47" s="119"/>
      <c r="K47" s="119"/>
      <c r="L47" s="119"/>
      <c r="M47" s="7"/>
    </row>
    <row r="48" spans="1:13" ht="12.75">
      <c r="A48" s="7"/>
      <c r="B48" s="45"/>
      <c r="C48" s="7"/>
      <c r="D48" s="7"/>
      <c r="E48" s="7"/>
      <c r="F48" s="7"/>
      <c r="G48" s="7"/>
      <c r="H48" s="119"/>
      <c r="I48" s="119"/>
      <c r="J48" s="119"/>
      <c r="K48" s="119"/>
      <c r="L48" s="119"/>
      <c r="M48" s="7"/>
    </row>
    <row r="49" spans="1:13" ht="12.75">
      <c r="A49" s="7"/>
      <c r="B49" s="45"/>
      <c r="C49" s="7"/>
      <c r="D49" s="7"/>
      <c r="E49" s="7"/>
      <c r="F49" s="7"/>
      <c r="G49" s="7"/>
      <c r="H49" s="119"/>
      <c r="I49" s="119"/>
      <c r="J49" s="119"/>
      <c r="K49" s="119"/>
      <c r="L49" s="119"/>
      <c r="M49" s="7"/>
    </row>
    <row r="50" spans="1:13" ht="12.75">
      <c r="A50" s="7"/>
      <c r="B50" s="45"/>
      <c r="C50" s="7"/>
      <c r="D50" s="7"/>
      <c r="E50" s="7"/>
      <c r="F50" s="7"/>
      <c r="G50" s="7"/>
      <c r="H50" s="119"/>
      <c r="I50" s="119"/>
      <c r="J50" s="119"/>
      <c r="K50" s="119"/>
      <c r="L50" s="119"/>
      <c r="M50" s="7"/>
    </row>
    <row r="51" spans="1:13" ht="12.75">
      <c r="A51" s="7"/>
      <c r="B51" s="45"/>
      <c r="C51" s="7"/>
      <c r="D51" s="7"/>
      <c r="E51" s="7"/>
      <c r="F51" s="7"/>
      <c r="G51" s="7"/>
      <c r="H51" s="119"/>
      <c r="I51" s="119"/>
      <c r="J51" s="119"/>
      <c r="K51" s="119"/>
      <c r="L51" s="119"/>
      <c r="M51" s="7"/>
    </row>
    <row r="52" spans="1:13" ht="12.75">
      <c r="A52" s="7"/>
      <c r="B52" s="45"/>
      <c r="C52" s="7"/>
      <c r="D52" s="7"/>
      <c r="E52" s="7"/>
      <c r="F52" s="7"/>
      <c r="G52" s="7"/>
      <c r="H52" s="119"/>
      <c r="I52" s="119"/>
      <c r="J52" s="119"/>
      <c r="K52" s="119"/>
      <c r="L52" s="119"/>
      <c r="M52" s="7"/>
    </row>
    <row r="53" spans="1:13" ht="12.75">
      <c r="A53" s="7"/>
      <c r="B53" s="7"/>
      <c r="C53" s="7"/>
      <c r="D53" s="7"/>
      <c r="E53" s="7"/>
      <c r="F53" s="7"/>
      <c r="G53" s="7"/>
      <c r="H53" s="119"/>
      <c r="I53" s="119"/>
      <c r="J53" s="119"/>
      <c r="K53" s="119"/>
      <c r="L53" s="119"/>
      <c r="M53" s="7"/>
    </row>
    <row r="54" spans="1:13" ht="12.75">
      <c r="A54" s="543"/>
      <c r="B54" s="543"/>
      <c r="C54" s="543"/>
      <c r="D54" s="543"/>
      <c r="E54" s="543"/>
      <c r="F54" s="543"/>
      <c r="G54" s="543"/>
      <c r="H54" s="119"/>
      <c r="I54" s="119"/>
      <c r="J54" s="119"/>
      <c r="K54" s="119"/>
      <c r="L54" s="119"/>
      <c r="M54" s="7"/>
    </row>
    <row r="55" spans="1:13" ht="12.75">
      <c r="A55" s="7"/>
      <c r="B55" s="7"/>
      <c r="C55" s="7"/>
      <c r="D55" s="7"/>
      <c r="E55" s="7"/>
      <c r="F55" s="7"/>
      <c r="G55" s="7"/>
      <c r="H55" s="119"/>
      <c r="I55" s="119"/>
      <c r="J55" s="119"/>
      <c r="K55" s="119"/>
      <c r="L55" s="119"/>
      <c r="M55" s="7"/>
    </row>
    <row r="56" spans="1:13" ht="12.75">
      <c r="A56" s="544"/>
      <c r="B56" s="544"/>
      <c r="C56" s="544"/>
      <c r="D56" s="544"/>
      <c r="E56" s="544"/>
      <c r="F56" s="544"/>
      <c r="G56" s="544"/>
      <c r="H56" s="290"/>
      <c r="I56" s="290"/>
      <c r="J56" s="290"/>
      <c r="K56" s="290"/>
      <c r="L56" s="290"/>
      <c r="M56" s="7"/>
    </row>
    <row r="57" spans="1:13" ht="12.75">
      <c r="A57" s="7"/>
      <c r="B57" s="7"/>
      <c r="C57" s="7"/>
      <c r="D57" s="7"/>
      <c r="E57" s="7"/>
      <c r="F57" s="7"/>
      <c r="G57" s="7"/>
      <c r="H57" s="119"/>
      <c r="I57" s="119"/>
      <c r="J57" s="119"/>
      <c r="K57" s="119"/>
      <c r="L57" s="119"/>
      <c r="M57" s="7"/>
    </row>
    <row r="58" spans="1:13" ht="12.75">
      <c r="A58" s="7"/>
      <c r="B58" s="7"/>
      <c r="C58" s="7"/>
      <c r="D58" s="7"/>
      <c r="E58" s="7"/>
      <c r="F58" s="7"/>
      <c r="G58" s="7"/>
      <c r="H58" s="119"/>
      <c r="I58" s="119"/>
      <c r="J58" s="119"/>
      <c r="K58" s="119"/>
      <c r="L58" s="119"/>
      <c r="M58" s="7"/>
    </row>
    <row r="59" spans="1:12" ht="12.75">
      <c r="A59" s="7"/>
      <c r="B59" s="7"/>
      <c r="C59" s="7"/>
      <c r="D59" s="7"/>
      <c r="E59" s="7"/>
      <c r="F59" s="7"/>
      <c r="G59" s="7"/>
      <c r="H59" s="119"/>
      <c r="I59" s="205"/>
      <c r="J59" s="205"/>
      <c r="K59" s="205"/>
      <c r="L59" s="205"/>
    </row>
    <row r="60" spans="1:12" ht="12.75">
      <c r="A60" s="7"/>
      <c r="B60" s="7"/>
      <c r="C60" s="7"/>
      <c r="D60" s="7"/>
      <c r="E60" s="7"/>
      <c r="F60" s="7"/>
      <c r="G60" s="7"/>
      <c r="H60" s="119"/>
      <c r="I60" s="205"/>
      <c r="J60" s="205"/>
      <c r="K60" s="205"/>
      <c r="L60" s="205"/>
    </row>
    <row r="61" spans="1:12" ht="12.75">
      <c r="A61" s="7"/>
      <c r="B61" s="7"/>
      <c r="C61" s="7"/>
      <c r="D61" s="7"/>
      <c r="E61" s="7"/>
      <c r="F61" s="7"/>
      <c r="G61" s="7"/>
      <c r="H61" s="119"/>
      <c r="I61" s="205"/>
      <c r="J61" s="205"/>
      <c r="K61" s="205"/>
      <c r="L61" s="205"/>
    </row>
    <row r="62" spans="1:12" ht="12.75">
      <c r="A62" s="7"/>
      <c r="B62" s="7"/>
      <c r="C62" s="7"/>
      <c r="D62" s="7"/>
      <c r="E62" s="7"/>
      <c r="F62" s="7"/>
      <c r="G62" s="7"/>
      <c r="H62" s="119"/>
      <c r="I62" s="205"/>
      <c r="J62" s="205"/>
      <c r="K62" s="205"/>
      <c r="L62" s="205"/>
    </row>
    <row r="63" spans="1:12" ht="12.75">
      <c r="A63" s="7"/>
      <c r="B63" s="7"/>
      <c r="C63" s="7"/>
      <c r="D63" s="7"/>
      <c r="E63" s="7"/>
      <c r="F63" s="7"/>
      <c r="G63" s="7"/>
      <c r="H63" s="119"/>
      <c r="I63" s="205"/>
      <c r="J63" s="205"/>
      <c r="K63" s="205"/>
      <c r="L63" s="205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  <row r="74" spans="1:8" ht="12.75">
      <c r="A74" s="7"/>
      <c r="B74" s="7"/>
      <c r="C74" s="7"/>
      <c r="D74" s="7"/>
      <c r="E74" s="7"/>
      <c r="F74" s="7"/>
      <c r="G74" s="7"/>
      <c r="H74" s="7"/>
    </row>
    <row r="75" spans="1:8" ht="12.75">
      <c r="A75" s="7"/>
      <c r="B75" s="7"/>
      <c r="C75" s="7"/>
      <c r="D75" s="7"/>
      <c r="E75" s="7"/>
      <c r="F75" s="7"/>
      <c r="G75" s="7"/>
      <c r="H75" s="7"/>
    </row>
  </sheetData>
  <sheetProtection/>
  <mergeCells count="11">
    <mergeCell ref="A54:G54"/>
    <mergeCell ref="A56:G56"/>
    <mergeCell ref="A3:L3"/>
    <mergeCell ref="A4:L4"/>
    <mergeCell ref="A5:L5"/>
    <mergeCell ref="H10:H11"/>
    <mergeCell ref="A10:G11"/>
    <mergeCell ref="I10:I11"/>
    <mergeCell ref="L10:L11"/>
    <mergeCell ref="J10:J11"/>
    <mergeCell ref="K10:K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418" t="s">
        <v>385</v>
      </c>
      <c r="J1" s="418"/>
      <c r="K1" s="87"/>
      <c r="L1" s="87"/>
    </row>
    <row r="2" spans="7:12" ht="12.75">
      <c r="G2" s="18"/>
      <c r="H2" s="18"/>
      <c r="K2" s="38"/>
      <c r="L2" s="38"/>
    </row>
    <row r="3" spans="1:12" ht="12.75">
      <c r="A3" s="411" t="s">
        <v>750</v>
      </c>
      <c r="B3" s="411"/>
      <c r="C3" s="411"/>
      <c r="D3" s="411"/>
      <c r="E3" s="411"/>
      <c r="F3" s="411"/>
      <c r="G3" s="411"/>
      <c r="H3" s="411"/>
      <c r="I3" s="411"/>
      <c r="J3" s="411"/>
      <c r="K3" s="19"/>
      <c r="L3" s="19"/>
    </row>
    <row r="4" spans="1:12" ht="12.75">
      <c r="A4" s="411" t="s">
        <v>169</v>
      </c>
      <c r="B4" s="411"/>
      <c r="C4" s="411"/>
      <c r="D4" s="411"/>
      <c r="E4" s="411"/>
      <c r="F4" s="411"/>
      <c r="G4" s="411"/>
      <c r="H4" s="411"/>
      <c r="I4" s="411"/>
      <c r="J4" s="411"/>
      <c r="K4" s="19"/>
      <c r="L4" s="19"/>
    </row>
    <row r="5" spans="1:12" ht="12.75">
      <c r="A5" s="411" t="s">
        <v>170</v>
      </c>
      <c r="B5" s="411"/>
      <c r="C5" s="411"/>
      <c r="D5" s="411"/>
      <c r="E5" s="411"/>
      <c r="F5" s="411"/>
      <c r="G5" s="411"/>
      <c r="H5" s="411"/>
      <c r="I5" s="411"/>
      <c r="J5" s="411"/>
      <c r="K5" s="19"/>
      <c r="L5" s="19"/>
    </row>
    <row r="9" ht="12.75">
      <c r="J9" s="46" t="s">
        <v>171</v>
      </c>
    </row>
    <row r="11" spans="1:10" s="9" customFormat="1" ht="12.75">
      <c r="A11" s="5" t="s">
        <v>586</v>
      </c>
      <c r="B11" s="27"/>
      <c r="C11" s="44"/>
      <c r="D11" s="22" t="s">
        <v>184</v>
      </c>
      <c r="E11" s="22" t="s">
        <v>463</v>
      </c>
      <c r="F11" s="22" t="s">
        <v>149</v>
      </c>
      <c r="G11" s="22" t="s">
        <v>150</v>
      </c>
      <c r="H11" s="22" t="s">
        <v>671</v>
      </c>
      <c r="I11" s="22" t="s">
        <v>174</v>
      </c>
      <c r="J11" s="22" t="s">
        <v>565</v>
      </c>
    </row>
    <row r="12" spans="1:10" ht="12.75">
      <c r="A12" s="1"/>
      <c r="B12" s="2"/>
      <c r="C12" s="29"/>
      <c r="D12" s="90"/>
      <c r="E12" s="90"/>
      <c r="F12" s="90"/>
      <c r="G12" s="90"/>
      <c r="H12" s="90"/>
      <c r="I12" s="90"/>
      <c r="J12" s="21"/>
    </row>
    <row r="13" spans="1:10" ht="12.75">
      <c r="A13" s="422" t="s">
        <v>589</v>
      </c>
      <c r="B13" s="426"/>
      <c r="C13" s="427"/>
      <c r="D13" s="90"/>
      <c r="E13" s="90"/>
      <c r="F13" s="90"/>
      <c r="G13" s="90"/>
      <c r="H13" s="90"/>
      <c r="I13" s="90"/>
      <c r="J13" s="21"/>
    </row>
    <row r="14" spans="1:10" ht="12.75">
      <c r="A14" s="1"/>
      <c r="B14" s="2"/>
      <c r="C14" s="29"/>
      <c r="D14" s="90"/>
      <c r="E14" s="90"/>
      <c r="F14" s="90"/>
      <c r="G14" s="90"/>
      <c r="H14" s="90"/>
      <c r="I14" s="90"/>
      <c r="J14" s="21"/>
    </row>
    <row r="15" spans="1:10" ht="12.75">
      <c r="A15" s="422" t="s">
        <v>637</v>
      </c>
      <c r="B15" s="426"/>
      <c r="C15" s="427"/>
      <c r="D15" s="90"/>
      <c r="E15" s="90"/>
      <c r="F15" s="90"/>
      <c r="G15" s="90"/>
      <c r="H15" s="90"/>
      <c r="I15" s="90"/>
      <c r="J15" s="21"/>
    </row>
    <row r="16" spans="1:10" ht="12.75">
      <c r="A16" s="31"/>
      <c r="B16" s="2"/>
      <c r="C16" s="29"/>
      <c r="D16" s="90"/>
      <c r="E16" s="90"/>
      <c r="F16" s="90"/>
      <c r="G16" s="90"/>
      <c r="H16" s="90"/>
      <c r="I16" s="90"/>
      <c r="J16" s="21"/>
    </row>
    <row r="17" spans="1:10" ht="12.75">
      <c r="A17" s="422" t="s">
        <v>638</v>
      </c>
      <c r="B17" s="426"/>
      <c r="C17" s="427"/>
      <c r="D17" s="90"/>
      <c r="E17" s="90"/>
      <c r="F17" s="90"/>
      <c r="G17" s="90"/>
      <c r="H17" s="90"/>
      <c r="I17" s="90"/>
      <c r="J17" s="21"/>
    </row>
    <row r="18" spans="1:10" ht="12.75">
      <c r="A18" s="5"/>
      <c r="B18" s="2"/>
      <c r="C18" s="29"/>
      <c r="D18" s="90"/>
      <c r="E18" s="90"/>
      <c r="F18" s="90"/>
      <c r="G18" s="90"/>
      <c r="H18" s="90"/>
      <c r="I18" s="90"/>
      <c r="J18" s="21"/>
    </row>
    <row r="19" spans="1:10" ht="12.75">
      <c r="A19" s="422" t="s">
        <v>590</v>
      </c>
      <c r="B19" s="426"/>
      <c r="C19" s="427"/>
      <c r="D19" s="176"/>
      <c r="E19" s="176"/>
      <c r="F19" s="176"/>
      <c r="G19" s="176"/>
      <c r="H19" s="176"/>
      <c r="I19" s="176"/>
      <c r="J19" s="21"/>
    </row>
    <row r="20" spans="1:10" s="10" customFormat="1" ht="12.75">
      <c r="A20" s="32"/>
      <c r="B20" s="43"/>
      <c r="C20" s="30"/>
      <c r="D20" s="177"/>
      <c r="E20" s="177"/>
      <c r="F20" s="177"/>
      <c r="G20" s="177"/>
      <c r="H20" s="177"/>
      <c r="I20" s="200"/>
      <c r="J20" s="34"/>
    </row>
    <row r="21" spans="1:10" ht="12.75">
      <c r="A21" s="422" t="s">
        <v>591</v>
      </c>
      <c r="B21" s="426"/>
      <c r="C21" s="427"/>
      <c r="D21" s="90"/>
      <c r="E21" s="90"/>
      <c r="F21" s="90"/>
      <c r="G21" s="90"/>
      <c r="H21" s="90"/>
      <c r="I21" s="221"/>
      <c r="J21" s="35"/>
    </row>
    <row r="22" spans="1:10" ht="12.75">
      <c r="A22" s="5"/>
      <c r="B22" s="2"/>
      <c r="C22" s="29"/>
      <c r="D22" s="90"/>
      <c r="E22" s="90"/>
      <c r="F22" s="90"/>
      <c r="G22" s="90"/>
      <c r="H22" s="90"/>
      <c r="I22" s="221"/>
      <c r="J22" s="35"/>
    </row>
    <row r="23" spans="1:10" ht="12.75">
      <c r="A23" s="422" t="s">
        <v>592</v>
      </c>
      <c r="B23" s="426"/>
      <c r="C23" s="427"/>
      <c r="D23" s="176">
        <f>SUM(D26)</f>
        <v>630</v>
      </c>
      <c r="E23" s="176">
        <f>SUM(E26)</f>
        <v>263</v>
      </c>
      <c r="F23" s="176"/>
      <c r="G23" s="176"/>
      <c r="H23" s="176"/>
      <c r="I23" s="176">
        <f>SUM(I26)</f>
        <v>893</v>
      </c>
      <c r="J23" s="35"/>
    </row>
    <row r="24" spans="1:10" ht="12.75" hidden="1">
      <c r="A24" s="32"/>
      <c r="B24" s="2"/>
      <c r="C24" s="29"/>
      <c r="D24" s="90"/>
      <c r="E24" s="90"/>
      <c r="F24" s="90"/>
      <c r="G24" s="90"/>
      <c r="H24" s="90"/>
      <c r="I24" s="191"/>
      <c r="J24" s="35"/>
    </row>
    <row r="25" spans="1:10" ht="12.75" hidden="1">
      <c r="A25" s="32"/>
      <c r="B25" s="2"/>
      <c r="C25" s="29"/>
      <c r="D25" s="90"/>
      <c r="E25" s="90"/>
      <c r="F25" s="90"/>
      <c r="G25" s="90"/>
      <c r="H25" s="90"/>
      <c r="I25" s="191"/>
      <c r="J25" s="35"/>
    </row>
    <row r="26" spans="1:10" ht="12.75">
      <c r="A26" s="32" t="s">
        <v>151</v>
      </c>
      <c r="B26" s="2"/>
      <c r="C26" s="29"/>
      <c r="D26" s="90">
        <v>630</v>
      </c>
      <c r="E26" s="90">
        <v>263</v>
      </c>
      <c r="F26" s="90"/>
      <c r="G26" s="90"/>
      <c r="H26" s="90"/>
      <c r="I26" s="191">
        <f>SUM(D26:H26)</f>
        <v>893</v>
      </c>
      <c r="J26" s="221"/>
    </row>
    <row r="27" spans="1:10" ht="12.75">
      <c r="A27" s="1"/>
      <c r="B27" s="2"/>
      <c r="C27" s="29"/>
      <c r="D27" s="90"/>
      <c r="E27" s="90"/>
      <c r="F27" s="90"/>
      <c r="G27" s="90"/>
      <c r="H27" s="90"/>
      <c r="I27" s="90"/>
      <c r="J27" s="21"/>
    </row>
    <row r="28" spans="1:10" s="9" customFormat="1" ht="12.75">
      <c r="A28" s="422" t="s">
        <v>594</v>
      </c>
      <c r="B28" s="426"/>
      <c r="C28" s="427"/>
      <c r="D28" s="176">
        <f aca="true" t="shared" si="0" ref="D28:I28">D13+D15+D17+D19+D21+D23</f>
        <v>630</v>
      </c>
      <c r="E28" s="176">
        <f>E13+E15+E17+E19+E21+E23</f>
        <v>263</v>
      </c>
      <c r="F28" s="176"/>
      <c r="G28" s="176">
        <f t="shared" si="0"/>
        <v>0</v>
      </c>
      <c r="H28" s="176">
        <f t="shared" si="0"/>
        <v>0</v>
      </c>
      <c r="I28" s="176">
        <f t="shared" si="0"/>
        <v>893</v>
      </c>
      <c r="J28" s="20"/>
    </row>
  </sheetData>
  <sheetProtection/>
  <mergeCells count="11">
    <mergeCell ref="I1:J1"/>
    <mergeCell ref="A3:J3"/>
    <mergeCell ref="A4:J4"/>
    <mergeCell ref="A5:J5"/>
    <mergeCell ref="A21:C21"/>
    <mergeCell ref="A23:C23"/>
    <mergeCell ref="A28:C28"/>
    <mergeCell ref="A13:C13"/>
    <mergeCell ref="A15:C15"/>
    <mergeCell ref="A17:C17"/>
    <mergeCell ref="A19:C19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93"/>
  <sheetViews>
    <sheetView zoomScalePageLayoutView="0" workbookViewId="0" topLeftCell="A40">
      <selection activeCell="I1" sqref="I1:N1"/>
    </sheetView>
  </sheetViews>
  <sheetFormatPr defaultColWidth="9.140625" defaultRowHeight="12.75"/>
  <cols>
    <col min="1" max="1" width="33.2812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</cols>
  <sheetData>
    <row r="1" spans="9:14" ht="12.75">
      <c r="I1" s="417" t="s">
        <v>754</v>
      </c>
      <c r="J1" s="417"/>
      <c r="K1" s="417"/>
      <c r="L1" s="417"/>
      <c r="M1" s="417"/>
      <c r="N1" s="417"/>
    </row>
    <row r="3" spans="1:17" s="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4" ht="12.75">
      <c r="A4" s="411" t="s">
        <v>672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9" customFormat="1" ht="12.75">
      <c r="A6" s="9" t="s">
        <v>175</v>
      </c>
      <c r="O6"/>
      <c r="P6"/>
      <c r="Q6"/>
    </row>
    <row r="7" spans="1:17" s="9" customFormat="1" ht="15.75">
      <c r="A7" s="545" t="s">
        <v>172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/>
      <c r="P7"/>
      <c r="Q7"/>
    </row>
    <row r="8" spans="1:17" s="9" customFormat="1" ht="12.75">
      <c r="A8" s="20" t="s">
        <v>583</v>
      </c>
      <c r="B8" s="20" t="s">
        <v>230</v>
      </c>
      <c r="C8" s="20" t="s">
        <v>231</v>
      </c>
      <c r="D8" s="20" t="s">
        <v>232</v>
      </c>
      <c r="E8" s="20" t="s">
        <v>233</v>
      </c>
      <c r="F8" s="20" t="s">
        <v>234</v>
      </c>
      <c r="G8" s="20" t="s">
        <v>235</v>
      </c>
      <c r="H8" s="20" t="s">
        <v>236</v>
      </c>
      <c r="I8" s="20" t="s">
        <v>237</v>
      </c>
      <c r="J8" s="20" t="s">
        <v>238</v>
      </c>
      <c r="K8" s="20" t="s">
        <v>239</v>
      </c>
      <c r="L8" s="20" t="s">
        <v>240</v>
      </c>
      <c r="M8" s="20" t="s">
        <v>241</v>
      </c>
      <c r="N8" s="20" t="s">
        <v>242</v>
      </c>
      <c r="O8"/>
      <c r="P8"/>
      <c r="Q8"/>
    </row>
    <row r="9" spans="1:17" s="17" customFormat="1" ht="25.5">
      <c r="A9" s="100" t="s">
        <v>676</v>
      </c>
      <c r="B9" s="177">
        <v>20306</v>
      </c>
      <c r="C9" s="177">
        <v>20305</v>
      </c>
      <c r="D9" s="177">
        <v>20306</v>
      </c>
      <c r="E9" s="177">
        <v>20306</v>
      </c>
      <c r="F9" s="177">
        <v>20306</v>
      </c>
      <c r="G9" s="177">
        <v>20306</v>
      </c>
      <c r="H9" s="177">
        <v>20306</v>
      </c>
      <c r="I9" s="177">
        <v>20306</v>
      </c>
      <c r="J9" s="177">
        <v>20305</v>
      </c>
      <c r="K9" s="177">
        <v>20306</v>
      </c>
      <c r="L9" s="177">
        <v>20306</v>
      </c>
      <c r="M9" s="177">
        <v>20305</v>
      </c>
      <c r="N9" s="177">
        <f>SUM(B9:M9)</f>
        <v>243669</v>
      </c>
      <c r="O9"/>
      <c r="P9"/>
      <c r="Q9"/>
    </row>
    <row r="10" spans="1:14" ht="12.75">
      <c r="A10" s="101" t="s">
        <v>677</v>
      </c>
      <c r="B10" s="177">
        <v>17172</v>
      </c>
      <c r="C10" s="177">
        <v>17172</v>
      </c>
      <c r="D10" s="177">
        <v>17172</v>
      </c>
      <c r="E10" s="177">
        <v>17172</v>
      </c>
      <c r="F10" s="177">
        <v>17172</v>
      </c>
      <c r="G10" s="177">
        <v>17172</v>
      </c>
      <c r="H10" s="177">
        <v>17172</v>
      </c>
      <c r="I10" s="177">
        <v>17172</v>
      </c>
      <c r="J10" s="177">
        <v>17172</v>
      </c>
      <c r="K10" s="177">
        <v>17173</v>
      </c>
      <c r="L10" s="177">
        <v>17173</v>
      </c>
      <c r="M10" s="177">
        <v>17173</v>
      </c>
      <c r="N10" s="177">
        <f>SUM(B10:M10)</f>
        <v>206067</v>
      </c>
    </row>
    <row r="11" spans="1:14" ht="12.75">
      <c r="A11" s="101" t="s">
        <v>678</v>
      </c>
      <c r="B11" s="177">
        <v>1578</v>
      </c>
      <c r="C11" s="177">
        <v>1578</v>
      </c>
      <c r="D11" s="177">
        <v>1578</v>
      </c>
      <c r="E11" s="177">
        <v>1578</v>
      </c>
      <c r="F11" s="177">
        <v>1577</v>
      </c>
      <c r="G11" s="177">
        <v>1578</v>
      </c>
      <c r="H11" s="177">
        <v>1577</v>
      </c>
      <c r="I11" s="177">
        <v>1578</v>
      </c>
      <c r="J11" s="177">
        <v>1577</v>
      </c>
      <c r="K11" s="177">
        <v>1578</v>
      </c>
      <c r="L11" s="177">
        <v>1577</v>
      </c>
      <c r="M11" s="177">
        <v>1577</v>
      </c>
      <c r="N11" s="177">
        <f>SUM(B11:M11)</f>
        <v>18931</v>
      </c>
    </row>
    <row r="12" spans="1:14" ht="12.75" customHeight="1">
      <c r="A12" s="100" t="s">
        <v>507</v>
      </c>
      <c r="B12" s="177">
        <v>563</v>
      </c>
      <c r="C12" s="177">
        <v>563</v>
      </c>
      <c r="D12" s="177">
        <v>563</v>
      </c>
      <c r="E12" s="177">
        <v>563</v>
      </c>
      <c r="F12" s="177">
        <v>563</v>
      </c>
      <c r="G12" s="177">
        <v>563</v>
      </c>
      <c r="H12" s="177">
        <v>563</v>
      </c>
      <c r="I12" s="177">
        <v>563</v>
      </c>
      <c r="J12" s="177">
        <v>563</v>
      </c>
      <c r="K12" s="177">
        <v>563</v>
      </c>
      <c r="L12" s="177">
        <v>563</v>
      </c>
      <c r="M12" s="177">
        <v>562</v>
      </c>
      <c r="N12" s="177">
        <f>SUM(B12:M12)</f>
        <v>6755</v>
      </c>
    </row>
    <row r="13" spans="1:15" ht="12.75">
      <c r="A13" s="100" t="s">
        <v>283</v>
      </c>
      <c r="B13" s="177">
        <v>70</v>
      </c>
      <c r="C13" s="177">
        <v>71</v>
      </c>
      <c r="D13" s="177">
        <v>70</v>
      </c>
      <c r="E13" s="177">
        <v>71</v>
      </c>
      <c r="F13" s="177">
        <v>70</v>
      </c>
      <c r="G13" s="177">
        <v>71</v>
      </c>
      <c r="H13" s="177">
        <v>71</v>
      </c>
      <c r="I13" s="177">
        <v>70</v>
      </c>
      <c r="J13" s="177">
        <v>71</v>
      </c>
      <c r="K13" s="177">
        <v>70</v>
      </c>
      <c r="L13" s="177">
        <v>71</v>
      </c>
      <c r="M13" s="177">
        <v>70</v>
      </c>
      <c r="N13" s="177">
        <f>SUM(B13:M13)</f>
        <v>846</v>
      </c>
      <c r="O13" s="205"/>
    </row>
    <row r="14" spans="1:14" ht="38.25">
      <c r="A14" s="100" t="s">
        <v>465</v>
      </c>
      <c r="B14" s="182">
        <v>8232</v>
      </c>
      <c r="C14" s="182">
        <v>8232</v>
      </c>
      <c r="D14" s="182">
        <v>8232</v>
      </c>
      <c r="E14" s="182">
        <v>8233</v>
      </c>
      <c r="F14" s="182">
        <v>8233</v>
      </c>
      <c r="G14" s="182">
        <v>8232</v>
      </c>
      <c r="H14" s="182">
        <v>8232</v>
      </c>
      <c r="I14" s="182">
        <v>8232</v>
      </c>
      <c r="J14" s="182">
        <v>8233</v>
      </c>
      <c r="K14" s="182">
        <v>8232</v>
      </c>
      <c r="L14" s="182">
        <v>8233</v>
      </c>
      <c r="M14" s="182">
        <v>8233</v>
      </c>
      <c r="N14" s="182">
        <v>98789</v>
      </c>
    </row>
    <row r="15" spans="1:17" s="9" customFormat="1" ht="12.75">
      <c r="A15" s="100" t="s">
        <v>284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/>
      <c r="P15"/>
      <c r="Q15"/>
    </row>
    <row r="16" spans="1:14" ht="12.75">
      <c r="A16" s="100" t="s">
        <v>285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1:14" ht="12.75">
      <c r="A17" s="34" t="s">
        <v>286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</row>
    <row r="18" spans="1:14" ht="15.75">
      <c r="A18" s="99" t="s">
        <v>276</v>
      </c>
      <c r="B18" s="176">
        <f>SUM(B9:B17)</f>
        <v>47921</v>
      </c>
      <c r="C18" s="176">
        <f aca="true" t="shared" si="0" ref="C18:M18">SUM(C9:C17)</f>
        <v>47921</v>
      </c>
      <c r="D18" s="176">
        <f t="shared" si="0"/>
        <v>47921</v>
      </c>
      <c r="E18" s="176">
        <f t="shared" si="0"/>
        <v>47923</v>
      </c>
      <c r="F18" s="176">
        <f t="shared" si="0"/>
        <v>47921</v>
      </c>
      <c r="G18" s="176">
        <f t="shared" si="0"/>
        <v>47922</v>
      </c>
      <c r="H18" s="176">
        <f t="shared" si="0"/>
        <v>47921</v>
      </c>
      <c r="I18" s="176">
        <f t="shared" si="0"/>
        <v>47921</v>
      </c>
      <c r="J18" s="176">
        <f t="shared" si="0"/>
        <v>47921</v>
      </c>
      <c r="K18" s="176">
        <f t="shared" si="0"/>
        <v>47922</v>
      </c>
      <c r="L18" s="176">
        <f t="shared" si="0"/>
        <v>47923</v>
      </c>
      <c r="M18" s="176">
        <f t="shared" si="0"/>
        <v>47920</v>
      </c>
      <c r="N18" s="176">
        <f>SUM(B18:M18)</f>
        <v>575057</v>
      </c>
    </row>
    <row r="19" spans="1:14" ht="15.75">
      <c r="A19" s="545" t="s">
        <v>173</v>
      </c>
      <c r="B19" s="546"/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</row>
    <row r="20" spans="1:14" ht="12.75">
      <c r="A20" s="20" t="s">
        <v>583</v>
      </c>
      <c r="B20" s="20" t="s">
        <v>230</v>
      </c>
      <c r="C20" s="20" t="s">
        <v>231</v>
      </c>
      <c r="D20" s="20" t="s">
        <v>232</v>
      </c>
      <c r="E20" s="20" t="s">
        <v>233</v>
      </c>
      <c r="F20" s="20" t="s">
        <v>234</v>
      </c>
      <c r="G20" s="20" t="s">
        <v>235</v>
      </c>
      <c r="H20" s="20" t="s">
        <v>236</v>
      </c>
      <c r="I20" s="20" t="s">
        <v>237</v>
      </c>
      <c r="J20" s="20" t="s">
        <v>238</v>
      </c>
      <c r="K20" s="20" t="s">
        <v>239</v>
      </c>
      <c r="L20" s="20" t="s">
        <v>240</v>
      </c>
      <c r="M20" s="20" t="s">
        <v>241</v>
      </c>
      <c r="N20" s="20" t="s">
        <v>242</v>
      </c>
    </row>
    <row r="21" spans="1:14" ht="12.75">
      <c r="A21" s="102" t="s">
        <v>287</v>
      </c>
      <c r="B21" s="177">
        <v>41605</v>
      </c>
      <c r="C21" s="177">
        <v>41605</v>
      </c>
      <c r="D21" s="177">
        <v>41605</v>
      </c>
      <c r="E21" s="177">
        <v>41605</v>
      </c>
      <c r="F21" s="177">
        <v>41605</v>
      </c>
      <c r="G21" s="177">
        <v>41605</v>
      </c>
      <c r="H21" s="177">
        <v>41605</v>
      </c>
      <c r="I21" s="177">
        <v>41605</v>
      </c>
      <c r="J21" s="177">
        <v>41605</v>
      </c>
      <c r="K21" s="177">
        <v>41605</v>
      </c>
      <c r="L21" s="177">
        <v>41604</v>
      </c>
      <c r="M21" s="177">
        <v>41604</v>
      </c>
      <c r="N21" s="177">
        <f>SUM(B21:M21)</f>
        <v>499258</v>
      </c>
    </row>
    <row r="22" spans="1:14" ht="12.75">
      <c r="A22" s="102" t="s">
        <v>288</v>
      </c>
      <c r="B22" s="177">
        <v>4013</v>
      </c>
      <c r="C22" s="177">
        <v>4013</v>
      </c>
      <c r="D22" s="177">
        <v>4013</v>
      </c>
      <c r="E22" s="177">
        <v>4013</v>
      </c>
      <c r="F22" s="177">
        <v>4013</v>
      </c>
      <c r="G22" s="177">
        <v>4013</v>
      </c>
      <c r="H22" s="177">
        <v>4015</v>
      </c>
      <c r="I22" s="177">
        <v>4013</v>
      </c>
      <c r="J22" s="177">
        <v>4013</v>
      </c>
      <c r="K22" s="177">
        <v>4013</v>
      </c>
      <c r="L22" s="177">
        <v>4013</v>
      </c>
      <c r="M22" s="177">
        <v>4015</v>
      </c>
      <c r="N22" s="177">
        <f>SUM(B22:M22)</f>
        <v>48160</v>
      </c>
    </row>
    <row r="23" spans="1:17" s="9" customFormat="1" ht="12.75">
      <c r="A23" s="102" t="s">
        <v>289</v>
      </c>
      <c r="B23" s="177">
        <v>500</v>
      </c>
      <c r="C23" s="177"/>
      <c r="D23" s="177">
        <v>500</v>
      </c>
      <c r="E23" s="177"/>
      <c r="F23" s="177">
        <v>500</v>
      </c>
      <c r="G23" s="177"/>
      <c r="H23" s="177"/>
      <c r="I23" s="177"/>
      <c r="J23" s="177"/>
      <c r="K23" s="177"/>
      <c r="L23" s="177"/>
      <c r="M23" s="177"/>
      <c r="N23" s="177">
        <v>1500</v>
      </c>
      <c r="O23"/>
      <c r="P23"/>
      <c r="Q23"/>
    </row>
    <row r="24" spans="1:14" ht="12.75">
      <c r="A24" s="102" t="s">
        <v>291</v>
      </c>
      <c r="B24" s="177">
        <v>2178</v>
      </c>
      <c r="C24" s="177">
        <v>2178</v>
      </c>
      <c r="D24" s="177">
        <v>2178</v>
      </c>
      <c r="E24" s="177">
        <v>2179</v>
      </c>
      <c r="F24" s="177">
        <v>2178</v>
      </c>
      <c r="G24" s="177">
        <v>2178</v>
      </c>
      <c r="H24" s="177">
        <v>2178</v>
      </c>
      <c r="I24" s="177">
        <v>2178</v>
      </c>
      <c r="J24" s="177">
        <v>2179</v>
      </c>
      <c r="K24" s="177">
        <v>2178</v>
      </c>
      <c r="L24" s="177">
        <v>2179</v>
      </c>
      <c r="M24" s="177">
        <v>2178</v>
      </c>
      <c r="N24" s="177">
        <f>SUM(B24:M24)</f>
        <v>26139</v>
      </c>
    </row>
    <row r="25" spans="1:14" ht="12.75">
      <c r="A25" s="102" t="s">
        <v>292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5" ht="15.75">
      <c r="A26" s="98" t="s">
        <v>277</v>
      </c>
      <c r="B26" s="176">
        <f>SUM(B21:B25)</f>
        <v>48296</v>
      </c>
      <c r="C26" s="176">
        <f aca="true" t="shared" si="1" ref="C26:M26">SUM(C21:C25)</f>
        <v>47796</v>
      </c>
      <c r="D26" s="176">
        <f t="shared" si="1"/>
        <v>48296</v>
      </c>
      <c r="E26" s="176">
        <f t="shared" si="1"/>
        <v>47797</v>
      </c>
      <c r="F26" s="176">
        <f t="shared" si="1"/>
        <v>48296</v>
      </c>
      <c r="G26" s="176">
        <f t="shared" si="1"/>
        <v>47796</v>
      </c>
      <c r="H26" s="176">
        <f t="shared" si="1"/>
        <v>47798</v>
      </c>
      <c r="I26" s="176">
        <f t="shared" si="1"/>
        <v>47796</v>
      </c>
      <c r="J26" s="176">
        <f t="shared" si="1"/>
        <v>47797</v>
      </c>
      <c r="K26" s="176">
        <f t="shared" si="1"/>
        <v>47796</v>
      </c>
      <c r="L26" s="176">
        <f t="shared" si="1"/>
        <v>47796</v>
      </c>
      <c r="M26" s="176">
        <f t="shared" si="1"/>
        <v>47797</v>
      </c>
      <c r="N26" s="176">
        <f>SUM(B26:M26)</f>
        <v>575057</v>
      </c>
      <c r="O26" s="9"/>
    </row>
    <row r="27" spans="7:13" ht="12.75">
      <c r="G27" s="205"/>
      <c r="M27" s="205"/>
    </row>
    <row r="28" spans="7:13" ht="12.75">
      <c r="G28" s="205"/>
      <c r="M28" s="205"/>
    </row>
    <row r="54" spans="9:14" ht="12.75">
      <c r="I54" s="417" t="s">
        <v>754</v>
      </c>
      <c r="J54" s="417"/>
      <c r="K54" s="417"/>
      <c r="L54" s="417"/>
      <c r="M54" s="417"/>
      <c r="N54" s="417"/>
    </row>
    <row r="55" ht="12.75">
      <c r="N55" s="46"/>
    </row>
    <row r="56" ht="12.75">
      <c r="N56" s="46"/>
    </row>
    <row r="57" spans="1:14" ht="12.75">
      <c r="A57" s="411" t="s">
        <v>672</v>
      </c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</row>
    <row r="59" spans="1:14" ht="12.75">
      <c r="A59" s="9" t="s">
        <v>53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.75">
      <c r="A60" s="545" t="s">
        <v>172</v>
      </c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545"/>
    </row>
    <row r="61" spans="1:14" ht="12.75">
      <c r="A61" s="20" t="s">
        <v>583</v>
      </c>
      <c r="B61" s="20" t="s">
        <v>230</v>
      </c>
      <c r="C61" s="20" t="s">
        <v>231</v>
      </c>
      <c r="D61" s="20" t="s">
        <v>232</v>
      </c>
      <c r="E61" s="20" t="s">
        <v>233</v>
      </c>
      <c r="F61" s="20" t="s">
        <v>234</v>
      </c>
      <c r="G61" s="20" t="s">
        <v>235</v>
      </c>
      <c r="H61" s="20" t="s">
        <v>236</v>
      </c>
      <c r="I61" s="20" t="s">
        <v>237</v>
      </c>
      <c r="J61" s="20" t="s">
        <v>238</v>
      </c>
      <c r="K61" s="20" t="s">
        <v>239</v>
      </c>
      <c r="L61" s="20" t="s">
        <v>240</v>
      </c>
      <c r="M61" s="20" t="s">
        <v>241</v>
      </c>
      <c r="N61" s="20" t="s">
        <v>242</v>
      </c>
    </row>
    <row r="62" spans="1:14" ht="12.75">
      <c r="A62" s="100" t="s">
        <v>278</v>
      </c>
      <c r="B62" s="177">
        <v>4445</v>
      </c>
      <c r="C62" s="177">
        <v>4445</v>
      </c>
      <c r="D62" s="177">
        <v>4445</v>
      </c>
      <c r="E62" s="177">
        <v>4445</v>
      </c>
      <c r="F62" s="177">
        <v>4445</v>
      </c>
      <c r="G62" s="177">
        <v>4445</v>
      </c>
      <c r="H62" s="177">
        <v>4445</v>
      </c>
      <c r="I62" s="177">
        <v>4445</v>
      </c>
      <c r="J62" s="177">
        <v>4445</v>
      </c>
      <c r="K62" s="177">
        <v>4445</v>
      </c>
      <c r="L62" s="177">
        <v>4445</v>
      </c>
      <c r="M62" s="177">
        <v>4445</v>
      </c>
      <c r="N62" s="177">
        <f>SUM(B62:M62)</f>
        <v>53340</v>
      </c>
    </row>
    <row r="63" spans="1:14" ht="12.75">
      <c r="A63" s="101" t="s">
        <v>279</v>
      </c>
      <c r="B63" s="177">
        <v>5811</v>
      </c>
      <c r="C63" s="177">
        <v>5810</v>
      </c>
      <c r="D63" s="177">
        <v>5811</v>
      </c>
      <c r="E63" s="177">
        <v>5810</v>
      </c>
      <c r="F63" s="177">
        <v>5811</v>
      </c>
      <c r="G63" s="177">
        <v>5810</v>
      </c>
      <c r="H63" s="177">
        <v>5811</v>
      </c>
      <c r="I63" s="177">
        <v>5810</v>
      </c>
      <c r="J63" s="177">
        <v>5811</v>
      </c>
      <c r="K63" s="177">
        <v>5810</v>
      </c>
      <c r="L63" s="177">
        <v>5811</v>
      </c>
      <c r="M63" s="177">
        <v>5811</v>
      </c>
      <c r="N63" s="177">
        <f>SUM(B63:M63)</f>
        <v>69727</v>
      </c>
    </row>
    <row r="64" spans="1:14" ht="12.75" customHeight="1">
      <c r="A64" s="100" t="s">
        <v>280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</row>
    <row r="65" spans="1:14" ht="12.75">
      <c r="A65" s="100" t="s">
        <v>281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</row>
    <row r="66" spans="1:14" ht="12.75">
      <c r="A66" s="100" t="s">
        <v>282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</row>
    <row r="67" spans="1:14" ht="12.75">
      <c r="A67" s="100" t="s">
        <v>283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</row>
    <row r="68" spans="1:14" ht="38.25">
      <c r="A68" s="100" t="s">
        <v>465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</row>
    <row r="69" spans="1:14" s="10" customFormat="1" ht="12.75">
      <c r="A69" s="100" t="s">
        <v>284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</row>
    <row r="70" spans="1:14" ht="12.75">
      <c r="A70" s="100" t="s">
        <v>285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</row>
    <row r="71" spans="1:14" s="9" customFormat="1" ht="12.75">
      <c r="A71" s="34" t="s">
        <v>286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</row>
    <row r="72" spans="1:14" s="9" customFormat="1" ht="15.75">
      <c r="A72" s="99" t="s">
        <v>276</v>
      </c>
      <c r="B72" s="176">
        <f aca="true" t="shared" si="2" ref="B72:M72">SUM(B62:B71)</f>
        <v>10256</v>
      </c>
      <c r="C72" s="176">
        <f t="shared" si="2"/>
        <v>10255</v>
      </c>
      <c r="D72" s="176">
        <f t="shared" si="2"/>
        <v>10256</v>
      </c>
      <c r="E72" s="176">
        <f t="shared" si="2"/>
        <v>10255</v>
      </c>
      <c r="F72" s="176">
        <f t="shared" si="2"/>
        <v>10256</v>
      </c>
      <c r="G72" s="176">
        <f t="shared" si="2"/>
        <v>10255</v>
      </c>
      <c r="H72" s="176">
        <f t="shared" si="2"/>
        <v>10256</v>
      </c>
      <c r="I72" s="176">
        <f t="shared" si="2"/>
        <v>10255</v>
      </c>
      <c r="J72" s="176">
        <f t="shared" si="2"/>
        <v>10256</v>
      </c>
      <c r="K72" s="176">
        <f t="shared" si="2"/>
        <v>10255</v>
      </c>
      <c r="L72" s="176">
        <f t="shared" si="2"/>
        <v>10256</v>
      </c>
      <c r="M72" s="176">
        <f t="shared" si="2"/>
        <v>10256</v>
      </c>
      <c r="N72" s="176">
        <f>SUM(B72:M72)</f>
        <v>123067</v>
      </c>
    </row>
    <row r="73" spans="1:14" ht="15.75">
      <c r="A73" s="211" t="s">
        <v>173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</row>
    <row r="74" spans="1:14" ht="12.75">
      <c r="A74" s="20" t="s">
        <v>583</v>
      </c>
      <c r="B74" s="20" t="s">
        <v>230</v>
      </c>
      <c r="C74" s="20" t="s">
        <v>231</v>
      </c>
      <c r="D74" s="20" t="s">
        <v>232</v>
      </c>
      <c r="E74" s="20" t="s">
        <v>233</v>
      </c>
      <c r="F74" s="20" t="s">
        <v>234</v>
      </c>
      <c r="G74" s="20" t="s">
        <v>235</v>
      </c>
      <c r="H74" s="20" t="s">
        <v>236</v>
      </c>
      <c r="I74" s="20" t="s">
        <v>237</v>
      </c>
      <c r="J74" s="20" t="s">
        <v>238</v>
      </c>
      <c r="K74" s="20" t="s">
        <v>239</v>
      </c>
      <c r="L74" s="20" t="s">
        <v>240</v>
      </c>
      <c r="M74" s="20" t="s">
        <v>241</v>
      </c>
      <c r="N74" s="20" t="s">
        <v>242</v>
      </c>
    </row>
    <row r="75" spans="1:14" ht="12.75">
      <c r="A75" s="102" t="s">
        <v>287</v>
      </c>
      <c r="B75" s="177">
        <v>10255</v>
      </c>
      <c r="C75" s="177">
        <v>10256</v>
      </c>
      <c r="D75" s="177">
        <v>10255</v>
      </c>
      <c r="E75" s="177">
        <v>10256</v>
      </c>
      <c r="F75" s="177">
        <v>10255</v>
      </c>
      <c r="G75" s="177">
        <v>10256</v>
      </c>
      <c r="H75" s="177">
        <v>10255</v>
      </c>
      <c r="I75" s="177">
        <v>10256</v>
      </c>
      <c r="J75" s="177">
        <v>10255</v>
      </c>
      <c r="K75" s="177">
        <v>10256</v>
      </c>
      <c r="L75" s="177">
        <v>10256</v>
      </c>
      <c r="M75" s="177">
        <v>10256</v>
      </c>
      <c r="N75" s="177">
        <f>SUM(B75:M75)</f>
        <v>123067</v>
      </c>
    </row>
    <row r="76" spans="1:14" ht="12.75">
      <c r="A76" s="102" t="s">
        <v>288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</row>
    <row r="77" spans="1:14" ht="12.75">
      <c r="A77" s="102" t="s">
        <v>289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</row>
    <row r="78" spans="1:14" ht="12.75">
      <c r="A78" s="102" t="s">
        <v>290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</row>
    <row r="79" spans="1:14" ht="12.75">
      <c r="A79" s="102" t="s">
        <v>291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</row>
    <row r="80" spans="1:14" ht="12.75">
      <c r="A80" s="102" t="s">
        <v>292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</row>
    <row r="81" spans="1:14" ht="15.75">
      <c r="A81" s="98" t="s">
        <v>277</v>
      </c>
      <c r="B81" s="176">
        <f aca="true" t="shared" si="3" ref="B81:M81">SUM(B75:B80)</f>
        <v>10255</v>
      </c>
      <c r="C81" s="176">
        <f t="shared" si="3"/>
        <v>10256</v>
      </c>
      <c r="D81" s="176">
        <f t="shared" si="3"/>
        <v>10255</v>
      </c>
      <c r="E81" s="176">
        <f t="shared" si="3"/>
        <v>10256</v>
      </c>
      <c r="F81" s="176">
        <f t="shared" si="3"/>
        <v>10255</v>
      </c>
      <c r="G81" s="176">
        <f t="shared" si="3"/>
        <v>10256</v>
      </c>
      <c r="H81" s="176">
        <f t="shared" si="3"/>
        <v>10255</v>
      </c>
      <c r="I81" s="176">
        <f t="shared" si="3"/>
        <v>10256</v>
      </c>
      <c r="J81" s="176">
        <f t="shared" si="3"/>
        <v>10255</v>
      </c>
      <c r="K81" s="176">
        <f t="shared" si="3"/>
        <v>10256</v>
      </c>
      <c r="L81" s="176">
        <f t="shared" si="3"/>
        <v>10256</v>
      </c>
      <c r="M81" s="176">
        <f t="shared" si="3"/>
        <v>10256</v>
      </c>
      <c r="N81" s="176">
        <f>SUM(B81:M81)</f>
        <v>123067</v>
      </c>
    </row>
    <row r="82" spans="1:1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s="9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109" spans="9:14" ht="12.75">
      <c r="I109" s="417" t="s">
        <v>754</v>
      </c>
      <c r="J109" s="417"/>
      <c r="K109" s="417"/>
      <c r="L109" s="417"/>
      <c r="M109" s="417"/>
      <c r="N109" s="417"/>
    </row>
    <row r="110" ht="12.75">
      <c r="N110" s="46"/>
    </row>
    <row r="111" ht="12.75">
      <c r="N111" s="46"/>
    </row>
    <row r="112" spans="1:14" ht="12.75">
      <c r="A112" s="411" t="s">
        <v>672</v>
      </c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</row>
    <row r="114" spans="1:14" ht="12.75">
      <c r="A114" s="9" t="s">
        <v>56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.75">
      <c r="A115" s="545" t="s">
        <v>172</v>
      </c>
      <c r="B115" s="545"/>
      <c r="C115" s="545"/>
      <c r="D115" s="545"/>
      <c r="E115" s="545"/>
      <c r="F115" s="545"/>
      <c r="G115" s="545"/>
      <c r="H115" s="545"/>
      <c r="I115" s="545"/>
      <c r="J115" s="545"/>
      <c r="K115" s="545"/>
      <c r="L115" s="545"/>
      <c r="M115" s="545"/>
      <c r="N115" s="545"/>
    </row>
    <row r="116" spans="1:14" ht="12.75">
      <c r="A116" s="20" t="s">
        <v>583</v>
      </c>
      <c r="B116" s="20" t="s">
        <v>230</v>
      </c>
      <c r="C116" s="20" t="s">
        <v>231</v>
      </c>
      <c r="D116" s="20" t="s">
        <v>232</v>
      </c>
      <c r="E116" s="20" t="s">
        <v>233</v>
      </c>
      <c r="F116" s="20" t="s">
        <v>234</v>
      </c>
      <c r="G116" s="20" t="s">
        <v>235</v>
      </c>
      <c r="H116" s="20" t="s">
        <v>236</v>
      </c>
      <c r="I116" s="20" t="s">
        <v>237</v>
      </c>
      <c r="J116" s="20" t="s">
        <v>238</v>
      </c>
      <c r="K116" s="20" t="s">
        <v>239</v>
      </c>
      <c r="L116" s="20" t="s">
        <v>240</v>
      </c>
      <c r="M116" s="20" t="s">
        <v>241</v>
      </c>
      <c r="N116" s="20" t="s">
        <v>242</v>
      </c>
    </row>
    <row r="117" spans="1:14" ht="12.75">
      <c r="A117" s="100" t="s">
        <v>278</v>
      </c>
      <c r="B117" s="177"/>
      <c r="C117" s="177"/>
      <c r="D117" s="177"/>
      <c r="E117" s="177"/>
      <c r="F117" s="177">
        <v>1785</v>
      </c>
      <c r="G117" s="177"/>
      <c r="H117" s="177"/>
      <c r="I117" s="177"/>
      <c r="J117" s="177"/>
      <c r="K117" s="177"/>
      <c r="L117" s="177"/>
      <c r="M117" s="177"/>
      <c r="N117" s="177">
        <v>1785</v>
      </c>
    </row>
    <row r="118" spans="1:14" ht="12.75">
      <c r="A118" s="101" t="s">
        <v>279</v>
      </c>
      <c r="B118" s="177">
        <v>7077</v>
      </c>
      <c r="C118" s="177">
        <v>7078</v>
      </c>
      <c r="D118" s="177">
        <v>7078</v>
      </c>
      <c r="E118" s="177">
        <v>7078</v>
      </c>
      <c r="F118" s="177">
        <v>7078</v>
      </c>
      <c r="G118" s="177">
        <v>7078</v>
      </c>
      <c r="H118" s="177">
        <v>7078</v>
      </c>
      <c r="I118" s="177">
        <v>7078</v>
      </c>
      <c r="J118" s="177">
        <v>7078</v>
      </c>
      <c r="K118" s="177">
        <v>7078</v>
      </c>
      <c r="L118" s="177">
        <v>7078</v>
      </c>
      <c r="M118" s="177">
        <v>7078</v>
      </c>
      <c r="N118" s="177">
        <f>SUM(B118:M118)</f>
        <v>84935</v>
      </c>
    </row>
    <row r="119" spans="1:14" ht="25.5">
      <c r="A119" s="100" t="s">
        <v>280</v>
      </c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</row>
    <row r="120" spans="1:14" ht="12.75">
      <c r="A120" s="100" t="s">
        <v>281</v>
      </c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</row>
    <row r="121" spans="1:14" ht="12.75">
      <c r="A121" s="100" t="s">
        <v>282</v>
      </c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</row>
    <row r="122" spans="1:14" ht="12.75">
      <c r="A122" s="100" t="s">
        <v>283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</row>
    <row r="123" spans="1:14" ht="38.25">
      <c r="A123" s="100" t="s">
        <v>465</v>
      </c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</row>
    <row r="124" spans="1:14" ht="12.75">
      <c r="A124" s="100" t="s">
        <v>284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</row>
    <row r="125" spans="1:14" ht="12.75">
      <c r="A125" s="100" t="s">
        <v>285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</row>
    <row r="126" spans="1:14" ht="12.75">
      <c r="A126" s="34" t="s">
        <v>286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</row>
    <row r="127" spans="1:14" ht="15.75">
      <c r="A127" s="99" t="s">
        <v>276</v>
      </c>
      <c r="B127" s="176">
        <f aca="true" t="shared" si="4" ref="B127:M127">SUM(B117:B126)</f>
        <v>7077</v>
      </c>
      <c r="C127" s="176">
        <f t="shared" si="4"/>
        <v>7078</v>
      </c>
      <c r="D127" s="176">
        <f t="shared" si="4"/>
        <v>7078</v>
      </c>
      <c r="E127" s="176">
        <f t="shared" si="4"/>
        <v>7078</v>
      </c>
      <c r="F127" s="176">
        <f t="shared" si="4"/>
        <v>8863</v>
      </c>
      <c r="G127" s="176">
        <f t="shared" si="4"/>
        <v>7078</v>
      </c>
      <c r="H127" s="176">
        <f t="shared" si="4"/>
        <v>7078</v>
      </c>
      <c r="I127" s="176">
        <f t="shared" si="4"/>
        <v>7078</v>
      </c>
      <c r="J127" s="176">
        <f t="shared" si="4"/>
        <v>7078</v>
      </c>
      <c r="K127" s="176">
        <f t="shared" si="4"/>
        <v>7078</v>
      </c>
      <c r="L127" s="176">
        <f t="shared" si="4"/>
        <v>7078</v>
      </c>
      <c r="M127" s="176">
        <f t="shared" si="4"/>
        <v>7078</v>
      </c>
      <c r="N127" s="176">
        <f>SUM(B127:M127)</f>
        <v>86720</v>
      </c>
    </row>
    <row r="128" spans="1:14" ht="15.75">
      <c r="A128" s="211" t="s">
        <v>173</v>
      </c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</row>
    <row r="129" spans="1:14" ht="12.75">
      <c r="A129" s="20" t="s">
        <v>583</v>
      </c>
      <c r="B129" s="20" t="s">
        <v>230</v>
      </c>
      <c r="C129" s="20" t="s">
        <v>231</v>
      </c>
      <c r="D129" s="20" t="s">
        <v>232</v>
      </c>
      <c r="E129" s="20" t="s">
        <v>233</v>
      </c>
      <c r="F129" s="20" t="s">
        <v>234</v>
      </c>
      <c r="G129" s="20" t="s">
        <v>235</v>
      </c>
      <c r="H129" s="20" t="s">
        <v>236</v>
      </c>
      <c r="I129" s="20" t="s">
        <v>237</v>
      </c>
      <c r="J129" s="20" t="s">
        <v>238</v>
      </c>
      <c r="K129" s="20" t="s">
        <v>239</v>
      </c>
      <c r="L129" s="20" t="s">
        <v>240</v>
      </c>
      <c r="M129" s="20" t="s">
        <v>241</v>
      </c>
      <c r="N129" s="20" t="s">
        <v>242</v>
      </c>
    </row>
    <row r="130" spans="1:14" ht="12.75">
      <c r="A130" s="102" t="s">
        <v>287</v>
      </c>
      <c r="B130" s="177">
        <v>6998</v>
      </c>
      <c r="C130" s="177">
        <v>6999</v>
      </c>
      <c r="D130" s="177">
        <v>6998</v>
      </c>
      <c r="E130" s="177">
        <v>6999</v>
      </c>
      <c r="F130" s="177">
        <v>8783</v>
      </c>
      <c r="G130" s="177">
        <v>6999</v>
      </c>
      <c r="H130" s="177">
        <v>6998</v>
      </c>
      <c r="I130" s="177">
        <v>6752</v>
      </c>
      <c r="J130" s="177">
        <v>6998</v>
      </c>
      <c r="K130" s="177">
        <v>6999</v>
      </c>
      <c r="L130" s="177">
        <v>6998</v>
      </c>
      <c r="M130" s="177">
        <v>6999</v>
      </c>
      <c r="N130" s="177">
        <f>SUM(B130:M130)</f>
        <v>85520</v>
      </c>
    </row>
    <row r="131" spans="1:14" ht="12.75">
      <c r="A131" s="102" t="s">
        <v>288</v>
      </c>
      <c r="B131" s="177"/>
      <c r="C131" s="177">
        <v>825</v>
      </c>
      <c r="D131" s="177"/>
      <c r="E131" s="177">
        <v>250</v>
      </c>
      <c r="F131" s="177"/>
      <c r="G131" s="177">
        <v>125</v>
      </c>
      <c r="H131" s="177"/>
      <c r="I131" s="177"/>
      <c r="J131" s="177"/>
      <c r="K131" s="177"/>
      <c r="L131" s="177"/>
      <c r="M131" s="177"/>
      <c r="N131" s="177">
        <v>1200</v>
      </c>
    </row>
    <row r="132" spans="1:14" ht="12.75">
      <c r="A132" s="102" t="s">
        <v>289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</row>
    <row r="133" spans="1:14" ht="12.75">
      <c r="A133" s="102" t="s">
        <v>290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</row>
    <row r="134" spans="1:14" ht="12.75">
      <c r="A134" s="102" t="s">
        <v>291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</row>
    <row r="135" spans="1:14" ht="12.75">
      <c r="A135" s="102" t="s">
        <v>292</v>
      </c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</row>
    <row r="136" spans="1:14" ht="15.75">
      <c r="A136" s="98" t="s">
        <v>277</v>
      </c>
      <c r="B136" s="176">
        <f aca="true" t="shared" si="5" ref="B136:M136">SUM(B130:B135)</f>
        <v>6998</v>
      </c>
      <c r="C136" s="176">
        <f t="shared" si="5"/>
        <v>7824</v>
      </c>
      <c r="D136" s="176">
        <f t="shared" si="5"/>
        <v>6998</v>
      </c>
      <c r="E136" s="176">
        <f t="shared" si="5"/>
        <v>7249</v>
      </c>
      <c r="F136" s="176">
        <f t="shared" si="5"/>
        <v>8783</v>
      </c>
      <c r="G136" s="176">
        <f t="shared" si="5"/>
        <v>7124</v>
      </c>
      <c r="H136" s="176">
        <f t="shared" si="5"/>
        <v>6998</v>
      </c>
      <c r="I136" s="176">
        <f t="shared" si="5"/>
        <v>6752</v>
      </c>
      <c r="J136" s="176">
        <f t="shared" si="5"/>
        <v>6998</v>
      </c>
      <c r="K136" s="176">
        <f t="shared" si="5"/>
        <v>6999</v>
      </c>
      <c r="L136" s="176">
        <f t="shared" si="5"/>
        <v>6998</v>
      </c>
      <c r="M136" s="176">
        <f t="shared" si="5"/>
        <v>6999</v>
      </c>
      <c r="N136" s="176">
        <f>SUM(B136:M136)</f>
        <v>86720</v>
      </c>
    </row>
    <row r="137" spans="1:14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63" spans="9:14" ht="12.75">
      <c r="I163" s="417" t="s">
        <v>754</v>
      </c>
      <c r="J163" s="417"/>
      <c r="K163" s="417"/>
      <c r="L163" s="417"/>
      <c r="M163" s="417"/>
      <c r="N163" s="417"/>
    </row>
    <row r="164" ht="12.75">
      <c r="N164" s="46"/>
    </row>
    <row r="165" ht="12.75">
      <c r="N165" s="46"/>
    </row>
    <row r="166" spans="1:14" ht="12.75">
      <c r="A166" s="411" t="s">
        <v>672</v>
      </c>
      <c r="B166" s="411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</row>
    <row r="168" spans="1:14" ht="12.75">
      <c r="A168" s="9" t="s">
        <v>430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.75">
      <c r="A169" s="545" t="s">
        <v>172</v>
      </c>
      <c r="B169" s="545"/>
      <c r="C169" s="545"/>
      <c r="D169" s="545"/>
      <c r="E169" s="545"/>
      <c r="F169" s="545"/>
      <c r="G169" s="545"/>
      <c r="H169" s="545"/>
      <c r="I169" s="545"/>
      <c r="J169" s="545"/>
      <c r="K169" s="545"/>
      <c r="L169" s="545"/>
      <c r="M169" s="545"/>
      <c r="N169" s="545"/>
    </row>
    <row r="170" spans="1:14" ht="12.75">
      <c r="A170" s="20" t="s">
        <v>583</v>
      </c>
      <c r="B170" s="20" t="s">
        <v>230</v>
      </c>
      <c r="C170" s="20" t="s">
        <v>231</v>
      </c>
      <c r="D170" s="20" t="s">
        <v>232</v>
      </c>
      <c r="E170" s="20" t="s">
        <v>233</v>
      </c>
      <c r="F170" s="20" t="s">
        <v>234</v>
      </c>
      <c r="G170" s="20" t="s">
        <v>235</v>
      </c>
      <c r="H170" s="20" t="s">
        <v>236</v>
      </c>
      <c r="I170" s="20" t="s">
        <v>237</v>
      </c>
      <c r="J170" s="20" t="s">
        <v>238</v>
      </c>
      <c r="K170" s="20" t="s">
        <v>239</v>
      </c>
      <c r="L170" s="20" t="s">
        <v>240</v>
      </c>
      <c r="M170" s="20" t="s">
        <v>241</v>
      </c>
      <c r="N170" s="20" t="s">
        <v>242</v>
      </c>
    </row>
    <row r="171" spans="1:14" ht="12.75">
      <c r="A171" s="100" t="s">
        <v>278</v>
      </c>
      <c r="B171" s="177">
        <v>35</v>
      </c>
      <c r="C171" s="177">
        <v>35</v>
      </c>
      <c r="D171" s="177">
        <v>35</v>
      </c>
      <c r="E171" s="177">
        <v>35</v>
      </c>
      <c r="F171" s="177">
        <v>35</v>
      </c>
      <c r="G171" s="177">
        <v>535</v>
      </c>
      <c r="H171" s="177">
        <v>2535</v>
      </c>
      <c r="I171" s="177">
        <v>2035</v>
      </c>
      <c r="J171" s="177">
        <v>35</v>
      </c>
      <c r="K171" s="177">
        <v>35</v>
      </c>
      <c r="L171" s="177">
        <v>285</v>
      </c>
      <c r="M171" s="177">
        <v>285</v>
      </c>
      <c r="N171" s="177">
        <f>SUM(B171:M171)</f>
        <v>5920</v>
      </c>
    </row>
    <row r="172" spans="1:14" ht="12.75">
      <c r="A172" s="101" t="s">
        <v>279</v>
      </c>
      <c r="B172" s="177">
        <v>2661</v>
      </c>
      <c r="C172" s="177">
        <v>2661</v>
      </c>
      <c r="D172" s="177">
        <v>2661</v>
      </c>
      <c r="E172" s="177">
        <v>2661</v>
      </c>
      <c r="F172" s="177">
        <v>2661</v>
      </c>
      <c r="G172" s="177">
        <v>2661</v>
      </c>
      <c r="H172" s="177">
        <v>2661</v>
      </c>
      <c r="I172" s="177">
        <v>2661</v>
      </c>
      <c r="J172" s="177">
        <v>2661</v>
      </c>
      <c r="K172" s="177">
        <v>2661</v>
      </c>
      <c r="L172" s="177">
        <v>2661</v>
      </c>
      <c r="M172" s="177">
        <v>2662</v>
      </c>
      <c r="N172" s="177">
        <f>SUM(B172:M172)</f>
        <v>31933</v>
      </c>
    </row>
    <row r="173" spans="1:14" ht="25.5">
      <c r="A173" s="100" t="s">
        <v>280</v>
      </c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</row>
    <row r="174" spans="1:14" ht="12.75">
      <c r="A174" s="100" t="s">
        <v>281</v>
      </c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</row>
    <row r="175" spans="1:14" ht="12.75">
      <c r="A175" s="100" t="s">
        <v>282</v>
      </c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</row>
    <row r="176" spans="1:14" ht="12.75">
      <c r="A176" s="100" t="s">
        <v>283</v>
      </c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</row>
    <row r="177" spans="1:14" ht="38.25">
      <c r="A177" s="100" t="s">
        <v>465</v>
      </c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</row>
    <row r="178" spans="1:14" ht="12.75">
      <c r="A178" s="100" t="s">
        <v>284</v>
      </c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</row>
    <row r="179" spans="1:14" ht="12.75">
      <c r="A179" s="100" t="s">
        <v>285</v>
      </c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</row>
    <row r="180" spans="1:14" ht="12.75">
      <c r="A180" s="34" t="s">
        <v>286</v>
      </c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</row>
    <row r="181" spans="1:14" ht="15.75">
      <c r="A181" s="99" t="s">
        <v>276</v>
      </c>
      <c r="B181" s="176">
        <f aca="true" t="shared" si="6" ref="B181:M181">SUM(B171:B180)</f>
        <v>2696</v>
      </c>
      <c r="C181" s="176">
        <f t="shared" si="6"/>
        <v>2696</v>
      </c>
      <c r="D181" s="176">
        <f t="shared" si="6"/>
        <v>2696</v>
      </c>
      <c r="E181" s="176">
        <f t="shared" si="6"/>
        <v>2696</v>
      </c>
      <c r="F181" s="176">
        <f t="shared" si="6"/>
        <v>2696</v>
      </c>
      <c r="G181" s="176">
        <f t="shared" si="6"/>
        <v>3196</v>
      </c>
      <c r="H181" s="176">
        <f t="shared" si="6"/>
        <v>5196</v>
      </c>
      <c r="I181" s="176">
        <f t="shared" si="6"/>
        <v>4696</v>
      </c>
      <c r="J181" s="176">
        <f t="shared" si="6"/>
        <v>2696</v>
      </c>
      <c r="K181" s="176">
        <f t="shared" si="6"/>
        <v>2696</v>
      </c>
      <c r="L181" s="176">
        <f t="shared" si="6"/>
        <v>2946</v>
      </c>
      <c r="M181" s="176">
        <f t="shared" si="6"/>
        <v>2947</v>
      </c>
      <c r="N181" s="176">
        <f>SUM(B181:M181)</f>
        <v>37853</v>
      </c>
    </row>
    <row r="182" spans="1:14" ht="15.75">
      <c r="A182" s="211" t="s">
        <v>173</v>
      </c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</row>
    <row r="183" spans="1:14" ht="12.75">
      <c r="A183" s="20" t="s">
        <v>583</v>
      </c>
      <c r="B183" s="20" t="s">
        <v>230</v>
      </c>
      <c r="C183" s="20" t="s">
        <v>231</v>
      </c>
      <c r="D183" s="20" t="s">
        <v>232</v>
      </c>
      <c r="E183" s="20" t="s">
        <v>233</v>
      </c>
      <c r="F183" s="20" t="s">
        <v>234</v>
      </c>
      <c r="G183" s="20" t="s">
        <v>235</v>
      </c>
      <c r="H183" s="20" t="s">
        <v>236</v>
      </c>
      <c r="I183" s="20" t="s">
        <v>237</v>
      </c>
      <c r="J183" s="20" t="s">
        <v>238</v>
      </c>
      <c r="K183" s="20" t="s">
        <v>239</v>
      </c>
      <c r="L183" s="20" t="s">
        <v>240</v>
      </c>
      <c r="M183" s="20" t="s">
        <v>241</v>
      </c>
      <c r="N183" s="20" t="s">
        <v>242</v>
      </c>
    </row>
    <row r="184" spans="1:14" ht="12.75">
      <c r="A184" s="102" t="s">
        <v>287</v>
      </c>
      <c r="B184" s="177">
        <v>3154</v>
      </c>
      <c r="C184" s="177">
        <v>3154</v>
      </c>
      <c r="D184" s="177">
        <v>3154</v>
      </c>
      <c r="E184" s="177">
        <v>3154</v>
      </c>
      <c r="F184" s="177">
        <v>3154</v>
      </c>
      <c r="G184" s="177">
        <v>3155</v>
      </c>
      <c r="H184" s="177">
        <v>3155</v>
      </c>
      <c r="I184" s="177">
        <v>3155</v>
      </c>
      <c r="J184" s="177">
        <v>3155</v>
      </c>
      <c r="K184" s="177">
        <v>3154</v>
      </c>
      <c r="L184" s="177">
        <v>3155</v>
      </c>
      <c r="M184" s="177">
        <v>3154</v>
      </c>
      <c r="N184" s="177">
        <f>SUM(B184:M184)</f>
        <v>37853</v>
      </c>
    </row>
    <row r="185" spans="1:14" ht="12.75">
      <c r="A185" s="102" t="s">
        <v>288</v>
      </c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</row>
    <row r="186" spans="1:14" ht="12.75">
      <c r="A186" s="102" t="s">
        <v>289</v>
      </c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</row>
    <row r="187" spans="1:14" ht="12.75">
      <c r="A187" s="102" t="s">
        <v>290</v>
      </c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</row>
    <row r="188" spans="1:14" ht="12.75">
      <c r="A188" s="102" t="s">
        <v>291</v>
      </c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</row>
    <row r="189" spans="1:14" ht="12.75">
      <c r="A189" s="102" t="s">
        <v>292</v>
      </c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</row>
    <row r="190" spans="1:14" ht="15.75">
      <c r="A190" s="98" t="s">
        <v>277</v>
      </c>
      <c r="B190" s="176">
        <f aca="true" t="shared" si="7" ref="B190:M190">SUM(B184:B189)</f>
        <v>3154</v>
      </c>
      <c r="C190" s="176">
        <f t="shared" si="7"/>
        <v>3154</v>
      </c>
      <c r="D190" s="176">
        <f t="shared" si="7"/>
        <v>3154</v>
      </c>
      <c r="E190" s="176">
        <f t="shared" si="7"/>
        <v>3154</v>
      </c>
      <c r="F190" s="176">
        <f t="shared" si="7"/>
        <v>3154</v>
      </c>
      <c r="G190" s="176">
        <f t="shared" si="7"/>
        <v>3155</v>
      </c>
      <c r="H190" s="176">
        <f t="shared" si="7"/>
        <v>3155</v>
      </c>
      <c r="I190" s="176">
        <f t="shared" si="7"/>
        <v>3155</v>
      </c>
      <c r="J190" s="176">
        <f t="shared" si="7"/>
        <v>3155</v>
      </c>
      <c r="K190" s="176">
        <f t="shared" si="7"/>
        <v>3154</v>
      </c>
      <c r="L190" s="176">
        <f t="shared" si="7"/>
        <v>3155</v>
      </c>
      <c r="M190" s="176">
        <f t="shared" si="7"/>
        <v>3154</v>
      </c>
      <c r="N190" s="176">
        <f>SUM(B190:M190)</f>
        <v>37853</v>
      </c>
    </row>
    <row r="191" spans="1:14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</sheetData>
  <sheetProtection/>
  <mergeCells count="13">
    <mergeCell ref="I1:N1"/>
    <mergeCell ref="I109:N109"/>
    <mergeCell ref="I163:N163"/>
    <mergeCell ref="A169:N169"/>
    <mergeCell ref="A60:N60"/>
    <mergeCell ref="A112:N112"/>
    <mergeCell ref="A4:N4"/>
    <mergeCell ref="A57:N57"/>
    <mergeCell ref="A7:N7"/>
    <mergeCell ref="A19:N19"/>
    <mergeCell ref="A115:N115"/>
    <mergeCell ref="A166:N166"/>
    <mergeCell ref="I54:N54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363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21.57421875" style="49" customWidth="1"/>
    <col min="2" max="2" width="0.2890625" style="49" hidden="1" customWidth="1"/>
    <col min="3" max="3" width="17.140625" style="49" customWidth="1"/>
    <col min="4" max="7" width="12.140625" style="49" customWidth="1"/>
    <col min="8" max="8" width="18.8515625" style="49" customWidth="1"/>
    <col min="9" max="12" width="12.140625" style="49" customWidth="1"/>
    <col min="13" max="13" width="14.28125" style="49" bestFit="1" customWidth="1"/>
    <col min="14" max="14" width="7.7109375" style="49" customWidth="1"/>
    <col min="15" max="15" width="11.140625" style="49" customWidth="1"/>
    <col min="16" max="16384" width="9.140625" style="49" customWidth="1"/>
  </cols>
  <sheetData>
    <row r="1" spans="1:15" ht="14.25">
      <c r="A1" s="48"/>
      <c r="B1" s="48"/>
      <c r="M1" s="50"/>
      <c r="N1" s="562" t="s">
        <v>29</v>
      </c>
      <c r="O1" s="562"/>
    </row>
    <row r="2" spans="1:15" ht="15">
      <c r="A2" s="563" t="s">
        <v>755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1:15" ht="15">
      <c r="A3" s="563" t="s">
        <v>673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4" spans="1:15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">
      <c r="A6" s="52" t="s">
        <v>187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1"/>
      <c r="M6" s="51"/>
      <c r="N6" s="51"/>
      <c r="O6" s="51"/>
    </row>
    <row r="7" spans="1:15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5">
      <c r="A8" s="547" t="s">
        <v>554</v>
      </c>
      <c r="B8" s="54"/>
      <c r="C8" s="557" t="s">
        <v>188</v>
      </c>
      <c r="D8" s="558"/>
      <c r="E8" s="558"/>
      <c r="F8" s="558"/>
      <c r="G8" s="559"/>
      <c r="H8" s="557" t="s">
        <v>189</v>
      </c>
      <c r="I8" s="558"/>
      <c r="J8" s="558"/>
      <c r="K8" s="558"/>
      <c r="L8" s="559"/>
      <c r="M8" s="547" t="s">
        <v>555</v>
      </c>
      <c r="N8" s="550" t="s">
        <v>557</v>
      </c>
      <c r="O8" s="550" t="s">
        <v>556</v>
      </c>
    </row>
    <row r="9" spans="1:15" ht="15">
      <c r="A9" s="548"/>
      <c r="B9" s="54"/>
      <c r="C9" s="551" t="s">
        <v>190</v>
      </c>
      <c r="D9" s="553" t="s">
        <v>191</v>
      </c>
      <c r="E9" s="555" t="s">
        <v>192</v>
      </c>
      <c r="F9" s="468"/>
      <c r="G9" s="491"/>
      <c r="H9" s="551" t="s">
        <v>190</v>
      </c>
      <c r="I9" s="553" t="s">
        <v>191</v>
      </c>
      <c r="J9" s="555" t="s">
        <v>192</v>
      </c>
      <c r="K9" s="468"/>
      <c r="L9" s="491"/>
      <c r="M9" s="548"/>
      <c r="N9" s="548"/>
      <c r="O9" s="548"/>
    </row>
    <row r="10" spans="1:15" ht="30">
      <c r="A10" s="549"/>
      <c r="B10" s="54"/>
      <c r="C10" s="552"/>
      <c r="D10" s="554"/>
      <c r="E10" s="227" t="s">
        <v>576</v>
      </c>
      <c r="F10" s="228" t="s">
        <v>577</v>
      </c>
      <c r="G10" s="229" t="s">
        <v>575</v>
      </c>
      <c r="H10" s="552"/>
      <c r="I10" s="554"/>
      <c r="J10" s="227" t="s">
        <v>576</v>
      </c>
      <c r="K10" s="228" t="s">
        <v>577</v>
      </c>
      <c r="L10" s="229" t="s">
        <v>575</v>
      </c>
      <c r="M10" s="549"/>
      <c r="N10" s="549"/>
      <c r="O10" s="549"/>
    </row>
    <row r="11" spans="1:15" ht="12.75">
      <c r="A11" s="55" t="s">
        <v>193</v>
      </c>
      <c r="B11" s="56"/>
      <c r="C11" s="57" t="s">
        <v>194</v>
      </c>
      <c r="D11" s="58">
        <v>1</v>
      </c>
      <c r="E11" s="59">
        <v>84000</v>
      </c>
      <c r="F11" s="262"/>
      <c r="G11" s="263"/>
      <c r="H11" s="55"/>
      <c r="I11" s="60"/>
      <c r="J11" s="60"/>
      <c r="K11" s="60"/>
      <c r="L11" s="60"/>
      <c r="M11" s="262"/>
      <c r="N11" s="61" t="s">
        <v>195</v>
      </c>
      <c r="O11" s="60" t="s">
        <v>66</v>
      </c>
    </row>
    <row r="12" spans="1:15" ht="12.75">
      <c r="A12" s="55"/>
      <c r="B12" s="57"/>
      <c r="C12" s="57"/>
      <c r="D12" s="60"/>
      <c r="E12" s="60"/>
      <c r="F12" s="60"/>
      <c r="G12" s="60"/>
      <c r="H12" s="55"/>
      <c r="I12" s="60"/>
      <c r="J12" s="62"/>
      <c r="K12" s="62"/>
      <c r="L12" s="62"/>
      <c r="M12" s="60"/>
      <c r="N12" s="57"/>
      <c r="O12" s="55"/>
    </row>
    <row r="13" spans="1:15" ht="12.75">
      <c r="A13" s="55"/>
      <c r="B13" s="57"/>
      <c r="C13" s="57"/>
      <c r="D13" s="60"/>
      <c r="E13" s="60"/>
      <c r="F13" s="60"/>
      <c r="G13" s="60"/>
      <c r="H13" s="55"/>
      <c r="I13" s="60"/>
      <c r="J13" s="62"/>
      <c r="K13" s="62"/>
      <c r="L13" s="62"/>
      <c r="M13" s="60"/>
      <c r="N13" s="57"/>
      <c r="O13" s="57"/>
    </row>
    <row r="14" spans="1:15" ht="12.75">
      <c r="A14" s="55"/>
      <c r="B14" s="63"/>
      <c r="C14" s="57"/>
      <c r="D14" s="60"/>
      <c r="E14" s="60"/>
      <c r="F14" s="60"/>
      <c r="G14" s="60"/>
      <c r="H14" s="55"/>
      <c r="I14" s="60"/>
      <c r="J14" s="60"/>
      <c r="K14" s="60"/>
      <c r="L14" s="60"/>
      <c r="M14" s="60"/>
      <c r="N14" s="57"/>
      <c r="O14" s="57"/>
    </row>
    <row r="15" spans="1:15" ht="12.75">
      <c r="A15" s="55"/>
      <c r="B15" s="63"/>
      <c r="C15" s="57"/>
      <c r="D15" s="60"/>
      <c r="E15" s="60"/>
      <c r="F15" s="60"/>
      <c r="G15" s="60"/>
      <c r="H15" s="55"/>
      <c r="I15" s="60"/>
      <c r="J15" s="60"/>
      <c r="K15" s="60"/>
      <c r="L15" s="60"/>
      <c r="M15" s="60"/>
      <c r="N15" s="57"/>
      <c r="O15" s="57"/>
    </row>
    <row r="16" spans="1:15" ht="12.75">
      <c r="A16" s="55"/>
      <c r="B16" s="63"/>
      <c r="C16" s="57"/>
      <c r="D16" s="60"/>
      <c r="E16" s="60"/>
      <c r="F16" s="60"/>
      <c r="G16" s="60"/>
      <c r="H16" s="55"/>
      <c r="I16" s="60"/>
      <c r="J16" s="60"/>
      <c r="K16" s="60"/>
      <c r="L16" s="60"/>
      <c r="M16" s="60"/>
      <c r="N16" s="57"/>
      <c r="O16" s="57"/>
    </row>
    <row r="17" spans="1:15" ht="12.75">
      <c r="A17" s="55"/>
      <c r="B17" s="63"/>
      <c r="C17" s="57"/>
      <c r="D17" s="60"/>
      <c r="E17" s="60"/>
      <c r="F17" s="60"/>
      <c r="G17" s="60"/>
      <c r="H17" s="55"/>
      <c r="I17" s="60"/>
      <c r="J17" s="60"/>
      <c r="K17" s="60"/>
      <c r="L17" s="60"/>
      <c r="M17" s="60"/>
      <c r="N17" s="57"/>
      <c r="O17" s="57"/>
    </row>
    <row r="18" spans="1:15" ht="12.75">
      <c r="A18" s="55"/>
      <c r="B18" s="63"/>
      <c r="C18" s="57"/>
      <c r="D18" s="60"/>
      <c r="E18" s="60"/>
      <c r="F18" s="60"/>
      <c r="G18" s="60"/>
      <c r="H18" s="55"/>
      <c r="I18" s="60"/>
      <c r="J18" s="60"/>
      <c r="K18" s="60"/>
      <c r="L18" s="60"/>
      <c r="M18" s="60"/>
      <c r="N18" s="57"/>
      <c r="O18" s="57"/>
    </row>
    <row r="19" spans="1:15" ht="12.75">
      <c r="A19" s="55"/>
      <c r="B19" s="63"/>
      <c r="C19" s="57"/>
      <c r="D19" s="60"/>
      <c r="E19" s="60"/>
      <c r="F19" s="60"/>
      <c r="G19" s="60"/>
      <c r="H19" s="55"/>
      <c r="I19" s="60"/>
      <c r="J19" s="60"/>
      <c r="K19" s="60"/>
      <c r="L19" s="60"/>
      <c r="M19" s="60"/>
      <c r="N19" s="57"/>
      <c r="O19" s="57"/>
    </row>
    <row r="20" spans="1:15" ht="12.75">
      <c r="A20" s="55"/>
      <c r="B20" s="63"/>
      <c r="C20" s="57"/>
      <c r="D20" s="60"/>
      <c r="E20" s="60"/>
      <c r="F20" s="60"/>
      <c r="G20" s="60"/>
      <c r="H20" s="55"/>
      <c r="I20" s="60"/>
      <c r="J20" s="60"/>
      <c r="K20" s="60"/>
      <c r="L20" s="60"/>
      <c r="M20" s="60"/>
      <c r="N20" s="57"/>
      <c r="O20" s="57"/>
    </row>
    <row r="21" spans="1:15" ht="12.75">
      <c r="A21" s="55"/>
      <c r="B21" s="63"/>
      <c r="C21" s="57"/>
      <c r="D21" s="60"/>
      <c r="E21" s="60"/>
      <c r="F21" s="60"/>
      <c r="G21" s="60"/>
      <c r="H21" s="55"/>
      <c r="I21" s="60"/>
      <c r="J21" s="60"/>
      <c r="K21" s="60"/>
      <c r="L21" s="60"/>
      <c r="M21" s="60"/>
      <c r="N21" s="57"/>
      <c r="O21" s="57"/>
    </row>
    <row r="22" spans="1:15" ht="12.75">
      <c r="A22" s="55"/>
      <c r="B22" s="63"/>
      <c r="C22" s="57"/>
      <c r="D22" s="60"/>
      <c r="E22" s="60"/>
      <c r="F22" s="60"/>
      <c r="G22" s="60"/>
      <c r="H22" s="55"/>
      <c r="I22" s="60"/>
      <c r="J22" s="60"/>
      <c r="K22" s="60"/>
      <c r="L22" s="60"/>
      <c r="M22" s="60"/>
      <c r="N22" s="57"/>
      <c r="O22" s="57"/>
    </row>
    <row r="23" spans="1:15" ht="12.75">
      <c r="A23" s="55"/>
      <c r="B23" s="63"/>
      <c r="C23" s="57"/>
      <c r="D23" s="60"/>
      <c r="E23" s="60"/>
      <c r="F23" s="60"/>
      <c r="G23" s="60"/>
      <c r="H23" s="55"/>
      <c r="I23" s="60"/>
      <c r="J23" s="60"/>
      <c r="K23" s="60"/>
      <c r="L23" s="60"/>
      <c r="M23" s="60"/>
      <c r="N23" s="57"/>
      <c r="O23" s="57"/>
    </row>
    <row r="24" spans="1:15" ht="12.75">
      <c r="A24" s="55"/>
      <c r="B24" s="63"/>
      <c r="C24" s="57"/>
      <c r="D24" s="60"/>
      <c r="E24" s="60"/>
      <c r="F24" s="60"/>
      <c r="G24" s="60"/>
      <c r="H24" s="55"/>
      <c r="I24" s="60"/>
      <c r="J24" s="60"/>
      <c r="K24" s="60"/>
      <c r="L24" s="60"/>
      <c r="M24" s="60"/>
      <c r="N24" s="57"/>
      <c r="O24" s="57"/>
    </row>
    <row r="25" spans="1:15" ht="12.75">
      <c r="A25" s="55"/>
      <c r="B25" s="63"/>
      <c r="C25" s="64"/>
      <c r="D25" s="65"/>
      <c r="E25" s="65"/>
      <c r="F25" s="65"/>
      <c r="G25" s="65"/>
      <c r="H25" s="55"/>
      <c r="I25" s="60"/>
      <c r="J25" s="65"/>
      <c r="K25" s="65"/>
      <c r="L25" s="65"/>
      <c r="M25" s="65"/>
      <c r="N25" s="57"/>
      <c r="O25" s="57"/>
    </row>
    <row r="26" spans="1:15" ht="12.75">
      <c r="A26" s="55"/>
      <c r="B26" s="57"/>
      <c r="C26" s="57"/>
      <c r="D26" s="60"/>
      <c r="E26" s="60"/>
      <c r="F26" s="60"/>
      <c r="G26" s="60"/>
      <c r="H26" s="55"/>
      <c r="I26" s="60"/>
      <c r="J26" s="60"/>
      <c r="K26" s="60"/>
      <c r="L26" s="60"/>
      <c r="M26" s="60"/>
      <c r="N26" s="57"/>
      <c r="O26" s="57"/>
    </row>
    <row r="27" spans="1:15" ht="12.75">
      <c r="A27" s="66"/>
      <c r="B27" s="67"/>
      <c r="C27" s="57"/>
      <c r="D27" s="60"/>
      <c r="E27" s="60"/>
      <c r="F27" s="60"/>
      <c r="G27" s="60"/>
      <c r="H27" s="55"/>
      <c r="I27" s="60"/>
      <c r="J27" s="60"/>
      <c r="K27" s="60"/>
      <c r="L27" s="60"/>
      <c r="M27" s="60"/>
      <c r="N27" s="57"/>
      <c r="O27" s="57"/>
    </row>
    <row r="28" spans="1:15" ht="12.75">
      <c r="A28" s="66"/>
      <c r="B28" s="56"/>
      <c r="C28" s="57"/>
      <c r="D28" s="60"/>
      <c r="E28" s="60"/>
      <c r="F28" s="60"/>
      <c r="G28" s="60"/>
      <c r="H28" s="55"/>
      <c r="I28" s="60"/>
      <c r="J28" s="60"/>
      <c r="K28" s="60"/>
      <c r="L28" s="60"/>
      <c r="M28" s="60"/>
      <c r="N28" s="57"/>
      <c r="O28" s="57"/>
    </row>
    <row r="29" spans="1:15" ht="12.75">
      <c r="A29" s="66"/>
      <c r="B29" s="56"/>
      <c r="C29" s="57"/>
      <c r="D29" s="60"/>
      <c r="E29" s="60"/>
      <c r="F29" s="60"/>
      <c r="G29" s="60"/>
      <c r="H29" s="55"/>
      <c r="I29" s="60"/>
      <c r="J29" s="60"/>
      <c r="K29" s="60"/>
      <c r="L29" s="60"/>
      <c r="M29" s="60"/>
      <c r="N29" s="57"/>
      <c r="O29" s="57"/>
    </row>
    <row r="30" spans="1:15" ht="12.75">
      <c r="A30" s="55"/>
      <c r="B30" s="57"/>
      <c r="C30" s="57"/>
      <c r="D30" s="60"/>
      <c r="E30" s="60"/>
      <c r="F30" s="60"/>
      <c r="G30" s="60"/>
      <c r="H30" s="55"/>
      <c r="I30" s="60"/>
      <c r="J30" s="60"/>
      <c r="K30" s="60"/>
      <c r="L30" s="60"/>
      <c r="M30" s="60"/>
      <c r="N30" s="57"/>
      <c r="O30" s="57"/>
    </row>
    <row r="31" spans="1:15" ht="12.75">
      <c r="A31" s="66" t="s">
        <v>594</v>
      </c>
      <c r="B31" s="67"/>
      <c r="C31" s="67"/>
      <c r="D31" s="68"/>
      <c r="E31" s="226">
        <f>SUM(E11:E30)</f>
        <v>84000</v>
      </c>
      <c r="F31" s="226"/>
      <c r="G31" s="226"/>
      <c r="H31" s="55"/>
      <c r="I31" s="60"/>
      <c r="J31" s="60"/>
      <c r="K31" s="60"/>
      <c r="L31" s="60"/>
      <c r="M31" s="231"/>
      <c r="N31" s="57"/>
      <c r="O31" s="57"/>
    </row>
    <row r="32" spans="1:15" ht="12.75">
      <c r="A32" s="69"/>
      <c r="B32" s="70"/>
      <c r="C32" s="70"/>
      <c r="D32" s="71"/>
      <c r="E32" s="71"/>
      <c r="F32" s="71"/>
      <c r="G32" s="71"/>
      <c r="H32" s="69"/>
      <c r="I32" s="71"/>
      <c r="J32" s="71"/>
      <c r="K32" s="71"/>
      <c r="L32" s="71"/>
      <c r="M32" s="71"/>
      <c r="N32" s="70"/>
      <c r="O32" s="70"/>
    </row>
    <row r="33" spans="1:15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5">
      <c r="A34" s="52" t="s">
        <v>196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5">
      <c r="A35" s="52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5">
      <c r="A36" s="52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44" s="54" customFormat="1" ht="12.75"/>
    <row r="45" s="54" customFormat="1" ht="12.75"/>
    <row r="55" spans="1:15" ht="15">
      <c r="A55" s="564" t="s">
        <v>200</v>
      </c>
      <c r="B55" s="564"/>
      <c r="C55" s="564"/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</row>
    <row r="56" spans="1:15" ht="15">
      <c r="A56" s="52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61" t="s">
        <v>29</v>
      </c>
      <c r="O56" s="561"/>
    </row>
    <row r="57" spans="1:15" ht="15">
      <c r="A57" s="563" t="s">
        <v>674</v>
      </c>
      <c r="B57" s="563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</row>
    <row r="58" spans="1:15" ht="15">
      <c r="A58" s="563" t="s">
        <v>673</v>
      </c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</row>
    <row r="59" spans="1:15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5">
      <c r="A60" s="52" t="s">
        <v>197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5">
      <c r="A61" s="52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6" ht="15">
      <c r="A62" s="52" t="s">
        <v>581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48"/>
    </row>
    <row r="63" spans="1:15" ht="15" customHeight="1">
      <c r="A63" s="547" t="s">
        <v>554</v>
      </c>
      <c r="B63" s="54"/>
      <c r="C63" s="557" t="s">
        <v>188</v>
      </c>
      <c r="D63" s="558"/>
      <c r="E63" s="558"/>
      <c r="F63" s="558"/>
      <c r="G63" s="559"/>
      <c r="H63" s="557" t="s">
        <v>189</v>
      </c>
      <c r="I63" s="558"/>
      <c r="J63" s="558"/>
      <c r="K63" s="558"/>
      <c r="L63" s="559"/>
      <c r="M63" s="547" t="s">
        <v>555</v>
      </c>
      <c r="N63" s="550" t="s">
        <v>557</v>
      </c>
      <c r="O63" s="550" t="s">
        <v>556</v>
      </c>
    </row>
    <row r="64" spans="1:15" ht="15">
      <c r="A64" s="548"/>
      <c r="B64" s="54"/>
      <c r="C64" s="551" t="s">
        <v>190</v>
      </c>
      <c r="D64" s="553" t="s">
        <v>191</v>
      </c>
      <c r="E64" s="555" t="s">
        <v>192</v>
      </c>
      <c r="F64" s="468"/>
      <c r="G64" s="491"/>
      <c r="H64" s="551" t="s">
        <v>190</v>
      </c>
      <c r="I64" s="553" t="s">
        <v>191</v>
      </c>
      <c r="J64" s="555" t="s">
        <v>192</v>
      </c>
      <c r="K64" s="468"/>
      <c r="L64" s="491"/>
      <c r="M64" s="548"/>
      <c r="N64" s="548"/>
      <c r="O64" s="548"/>
    </row>
    <row r="65" spans="1:15" ht="30">
      <c r="A65" s="549"/>
      <c r="B65" s="54"/>
      <c r="C65" s="552"/>
      <c r="D65" s="554"/>
      <c r="E65" s="227" t="s">
        <v>576</v>
      </c>
      <c r="F65" s="228" t="s">
        <v>577</v>
      </c>
      <c r="G65" s="229" t="s">
        <v>575</v>
      </c>
      <c r="H65" s="552"/>
      <c r="I65" s="554"/>
      <c r="J65" s="227" t="s">
        <v>576</v>
      </c>
      <c r="K65" s="228" t="s">
        <v>577</v>
      </c>
      <c r="L65" s="229" t="s">
        <v>575</v>
      </c>
      <c r="M65" s="549"/>
      <c r="N65" s="549"/>
      <c r="O65" s="549"/>
    </row>
    <row r="66" spans="1:15" ht="12.75">
      <c r="A66" s="72" t="s">
        <v>193</v>
      </c>
      <c r="B66" s="72"/>
      <c r="C66" s="72"/>
      <c r="D66" s="72"/>
      <c r="E66" s="72"/>
      <c r="F66" s="72"/>
      <c r="G66" s="72"/>
      <c r="H66" s="72" t="s">
        <v>198</v>
      </c>
      <c r="I66" s="73">
        <v>0.6</v>
      </c>
      <c r="J66" s="367">
        <v>38880</v>
      </c>
      <c r="K66" s="367"/>
      <c r="L66" s="367"/>
      <c r="M66" s="91"/>
      <c r="N66" s="74" t="s">
        <v>199</v>
      </c>
      <c r="O66" s="368" t="s">
        <v>67</v>
      </c>
    </row>
    <row r="67" spans="1:15" ht="12.75">
      <c r="A67" s="72" t="s">
        <v>193</v>
      </c>
      <c r="B67" s="72"/>
      <c r="C67" s="72"/>
      <c r="D67" s="72"/>
      <c r="E67" s="72"/>
      <c r="F67" s="72"/>
      <c r="G67" s="72"/>
      <c r="H67" s="72" t="s">
        <v>198</v>
      </c>
      <c r="I67" s="73">
        <v>0.6</v>
      </c>
      <c r="J67" s="367">
        <v>34560</v>
      </c>
      <c r="K67" s="367"/>
      <c r="L67" s="367"/>
      <c r="M67" s="91"/>
      <c r="N67" s="74" t="s">
        <v>199</v>
      </c>
      <c r="O67" s="368" t="s">
        <v>68</v>
      </c>
    </row>
    <row r="68" spans="1:15" ht="12.75">
      <c r="A68" s="72" t="s">
        <v>193</v>
      </c>
      <c r="B68" s="72"/>
      <c r="C68" s="72"/>
      <c r="D68" s="72"/>
      <c r="E68" s="72"/>
      <c r="F68" s="72"/>
      <c r="G68" s="72"/>
      <c r="H68" s="72" t="s">
        <v>198</v>
      </c>
      <c r="I68" s="73">
        <v>0.6</v>
      </c>
      <c r="J68" s="367">
        <v>21600</v>
      </c>
      <c r="K68" s="367"/>
      <c r="L68" s="367"/>
      <c r="M68" s="91"/>
      <c r="N68" s="74" t="s">
        <v>199</v>
      </c>
      <c r="O68" s="368" t="s">
        <v>69</v>
      </c>
    </row>
    <row r="69" spans="1:15" ht="12.75">
      <c r="A69" s="72" t="s">
        <v>193</v>
      </c>
      <c r="B69" s="72"/>
      <c r="C69" s="72"/>
      <c r="D69" s="72"/>
      <c r="E69" s="72"/>
      <c r="F69" s="72"/>
      <c r="G69" s="72"/>
      <c r="H69" s="72" t="s">
        <v>198</v>
      </c>
      <c r="I69" s="73">
        <v>0.6</v>
      </c>
      <c r="J69" s="367">
        <v>30780</v>
      </c>
      <c r="K69" s="367"/>
      <c r="L69" s="367"/>
      <c r="M69" s="91"/>
      <c r="N69" s="74" t="s">
        <v>199</v>
      </c>
      <c r="O69" s="368" t="s">
        <v>70</v>
      </c>
    </row>
    <row r="70" spans="1:15" ht="12.75">
      <c r="A70" s="72" t="s">
        <v>193</v>
      </c>
      <c r="B70" s="72"/>
      <c r="C70" s="72"/>
      <c r="D70" s="72"/>
      <c r="E70" s="72"/>
      <c r="F70" s="72"/>
      <c r="G70" s="72"/>
      <c r="H70" s="72" t="s">
        <v>198</v>
      </c>
      <c r="I70" s="73">
        <v>0.6</v>
      </c>
      <c r="J70" s="367">
        <v>27000</v>
      </c>
      <c r="K70" s="367"/>
      <c r="L70" s="367"/>
      <c r="M70" s="91"/>
      <c r="N70" s="74" t="s">
        <v>199</v>
      </c>
      <c r="O70" s="368" t="s">
        <v>71</v>
      </c>
    </row>
    <row r="71" spans="1:15" ht="12.75">
      <c r="A71" s="72" t="s">
        <v>193</v>
      </c>
      <c r="B71" s="72"/>
      <c r="C71" s="72"/>
      <c r="D71" s="72"/>
      <c r="E71" s="72"/>
      <c r="F71" s="72"/>
      <c r="G71" s="72"/>
      <c r="H71" s="72" t="s">
        <v>198</v>
      </c>
      <c r="I71" s="73">
        <v>0.6</v>
      </c>
      <c r="J71" s="367">
        <v>27000</v>
      </c>
      <c r="K71" s="367"/>
      <c r="L71" s="367"/>
      <c r="M71" s="91"/>
      <c r="N71" s="74" t="s">
        <v>199</v>
      </c>
      <c r="O71" s="368" t="s">
        <v>72</v>
      </c>
    </row>
    <row r="72" spans="1:15" ht="12.75">
      <c r="A72" s="72" t="s">
        <v>193</v>
      </c>
      <c r="B72" s="72"/>
      <c r="C72" s="72"/>
      <c r="D72" s="72"/>
      <c r="E72" s="72"/>
      <c r="F72" s="72"/>
      <c r="G72" s="72"/>
      <c r="H72" s="72" t="s">
        <v>198</v>
      </c>
      <c r="I72" s="73">
        <v>0.6</v>
      </c>
      <c r="J72" s="367">
        <v>40500</v>
      </c>
      <c r="K72" s="367"/>
      <c r="L72" s="367"/>
      <c r="M72" s="91"/>
      <c r="N72" s="74" t="s">
        <v>199</v>
      </c>
      <c r="O72" s="368" t="s">
        <v>73</v>
      </c>
    </row>
    <row r="73" spans="1:15" ht="12.75">
      <c r="A73" s="72" t="s">
        <v>193</v>
      </c>
      <c r="B73" s="72"/>
      <c r="C73" s="72"/>
      <c r="D73" s="72"/>
      <c r="E73" s="72"/>
      <c r="F73" s="72"/>
      <c r="G73" s="72"/>
      <c r="H73" s="72" t="s">
        <v>198</v>
      </c>
      <c r="I73" s="73">
        <v>0.6</v>
      </c>
      <c r="J73" s="367">
        <v>43200</v>
      </c>
      <c r="K73" s="367"/>
      <c r="L73" s="367"/>
      <c r="M73" s="91"/>
      <c r="N73" s="74" t="s">
        <v>199</v>
      </c>
      <c r="O73" s="368" t="s">
        <v>74</v>
      </c>
    </row>
    <row r="74" spans="1:15" ht="12.75">
      <c r="A74" s="72" t="s">
        <v>193</v>
      </c>
      <c r="B74" s="72"/>
      <c r="C74" s="72"/>
      <c r="D74" s="72"/>
      <c r="E74" s="72"/>
      <c r="F74" s="72"/>
      <c r="G74" s="72"/>
      <c r="H74" s="72" t="s">
        <v>198</v>
      </c>
      <c r="I74" s="73">
        <v>0.6</v>
      </c>
      <c r="J74" s="367">
        <v>77760</v>
      </c>
      <c r="K74" s="367"/>
      <c r="L74" s="367"/>
      <c r="M74" s="91"/>
      <c r="N74" s="74" t="s">
        <v>199</v>
      </c>
      <c r="O74" s="368" t="s">
        <v>75</v>
      </c>
    </row>
    <row r="75" spans="1:15" ht="12.75">
      <c r="A75" s="72" t="s">
        <v>193</v>
      </c>
      <c r="B75" s="72"/>
      <c r="C75" s="72"/>
      <c r="D75" s="72"/>
      <c r="E75" s="72"/>
      <c r="F75" s="72"/>
      <c r="G75" s="72"/>
      <c r="H75" s="72" t="s">
        <v>198</v>
      </c>
      <c r="I75" s="73">
        <v>0.6</v>
      </c>
      <c r="J75" s="367">
        <v>34560</v>
      </c>
      <c r="K75" s="367"/>
      <c r="L75" s="367"/>
      <c r="M75" s="91"/>
      <c r="N75" s="74" t="s">
        <v>199</v>
      </c>
      <c r="O75" s="368" t="s">
        <v>76</v>
      </c>
    </row>
    <row r="76" spans="1:15" ht="12.75">
      <c r="A76" s="72" t="s">
        <v>193</v>
      </c>
      <c r="B76" s="72"/>
      <c r="C76" s="72"/>
      <c r="D76" s="72"/>
      <c r="E76" s="72"/>
      <c r="F76" s="72"/>
      <c r="G76" s="72"/>
      <c r="H76" s="72" t="s">
        <v>198</v>
      </c>
      <c r="I76" s="73">
        <v>0.6</v>
      </c>
      <c r="J76" s="367">
        <v>27000</v>
      </c>
      <c r="K76" s="367"/>
      <c r="L76" s="367"/>
      <c r="M76" s="91"/>
      <c r="N76" s="74" t="s">
        <v>199</v>
      </c>
      <c r="O76" s="368" t="s">
        <v>77</v>
      </c>
    </row>
    <row r="77" spans="1:15" ht="12.75">
      <c r="A77" s="72" t="s">
        <v>193</v>
      </c>
      <c r="B77" s="72"/>
      <c r="C77" s="72"/>
      <c r="D77" s="72"/>
      <c r="E77" s="72"/>
      <c r="F77" s="72"/>
      <c r="G77" s="72"/>
      <c r="H77" s="72" t="s">
        <v>198</v>
      </c>
      <c r="I77" s="73">
        <v>0.6</v>
      </c>
      <c r="J77" s="367">
        <v>26460</v>
      </c>
      <c r="K77" s="367"/>
      <c r="L77" s="367"/>
      <c r="M77" s="91"/>
      <c r="N77" s="74" t="s">
        <v>199</v>
      </c>
      <c r="O77" s="368" t="s">
        <v>78</v>
      </c>
    </row>
    <row r="78" spans="1:15" ht="12.75">
      <c r="A78" s="72" t="s">
        <v>193</v>
      </c>
      <c r="B78" s="72"/>
      <c r="C78" s="72"/>
      <c r="D78" s="72"/>
      <c r="E78" s="72"/>
      <c r="F78" s="72"/>
      <c r="G78" s="72"/>
      <c r="H78" s="72" t="s">
        <v>198</v>
      </c>
      <c r="I78" s="73">
        <v>0.6</v>
      </c>
      <c r="J78" s="367">
        <v>26460</v>
      </c>
      <c r="K78" s="367"/>
      <c r="L78" s="367"/>
      <c r="M78" s="91"/>
      <c r="N78" s="74" t="s">
        <v>199</v>
      </c>
      <c r="O78" s="368" t="s">
        <v>79</v>
      </c>
    </row>
    <row r="79" spans="1:15" ht="12.75">
      <c r="A79" s="72" t="s">
        <v>193</v>
      </c>
      <c r="B79" s="72"/>
      <c r="C79" s="72"/>
      <c r="D79" s="72"/>
      <c r="E79" s="72"/>
      <c r="F79" s="72"/>
      <c r="G79" s="72"/>
      <c r="H79" s="72" t="s">
        <v>198</v>
      </c>
      <c r="I79" s="73">
        <v>0.6</v>
      </c>
      <c r="J79" s="367">
        <v>44820</v>
      </c>
      <c r="K79" s="367"/>
      <c r="L79" s="367"/>
      <c r="M79" s="91"/>
      <c r="N79" s="74" t="s">
        <v>199</v>
      </c>
      <c r="O79" s="368" t="s">
        <v>80</v>
      </c>
    </row>
    <row r="80" spans="1:15" ht="12.75">
      <c r="A80" s="72" t="s">
        <v>193</v>
      </c>
      <c r="B80" s="72"/>
      <c r="C80" s="72"/>
      <c r="D80" s="72"/>
      <c r="E80" s="72"/>
      <c r="F80" s="72"/>
      <c r="G80" s="72"/>
      <c r="H80" s="72" t="s">
        <v>198</v>
      </c>
      <c r="I80" s="73">
        <v>0.6</v>
      </c>
      <c r="J80" s="367">
        <v>39960</v>
      </c>
      <c r="K80" s="367"/>
      <c r="L80" s="367"/>
      <c r="M80" s="91"/>
      <c r="N80" s="74" t="s">
        <v>199</v>
      </c>
      <c r="O80" s="368" t="s">
        <v>81</v>
      </c>
    </row>
    <row r="81" spans="1:15" ht="12.75">
      <c r="A81" s="72" t="s">
        <v>193</v>
      </c>
      <c r="B81" s="72"/>
      <c r="C81" s="72"/>
      <c r="D81" s="72"/>
      <c r="E81" s="72"/>
      <c r="F81" s="72"/>
      <c r="G81" s="72"/>
      <c r="H81" s="72" t="s">
        <v>198</v>
      </c>
      <c r="I81" s="73">
        <v>0.6</v>
      </c>
      <c r="J81" s="367">
        <v>17600</v>
      </c>
      <c r="K81" s="367"/>
      <c r="L81" s="367"/>
      <c r="M81" s="91"/>
      <c r="N81" s="74" t="s">
        <v>199</v>
      </c>
      <c r="O81" s="368" t="s">
        <v>82</v>
      </c>
    </row>
    <row r="82" spans="1:15" ht="12.75">
      <c r="A82" s="72" t="s">
        <v>193</v>
      </c>
      <c r="B82" s="72"/>
      <c r="C82" s="72"/>
      <c r="D82" s="72"/>
      <c r="E82" s="72"/>
      <c r="F82" s="72"/>
      <c r="G82" s="72"/>
      <c r="H82" s="72" t="s">
        <v>198</v>
      </c>
      <c r="I82" s="73">
        <v>0.6</v>
      </c>
      <c r="J82" s="367">
        <v>37260</v>
      </c>
      <c r="K82" s="367"/>
      <c r="L82" s="367"/>
      <c r="M82" s="91"/>
      <c r="N82" s="74" t="s">
        <v>199</v>
      </c>
      <c r="O82" s="368" t="s">
        <v>83</v>
      </c>
    </row>
    <row r="83" spans="1:15" ht="12.75">
      <c r="A83" s="72" t="s">
        <v>193</v>
      </c>
      <c r="B83" s="72"/>
      <c r="C83" s="72"/>
      <c r="D83" s="72"/>
      <c r="E83" s="72"/>
      <c r="F83" s="72"/>
      <c r="G83" s="72"/>
      <c r="H83" s="72" t="s">
        <v>198</v>
      </c>
      <c r="I83" s="73">
        <v>0.6</v>
      </c>
      <c r="J83" s="367">
        <v>64800</v>
      </c>
      <c r="K83" s="367"/>
      <c r="L83" s="367"/>
      <c r="M83" s="91"/>
      <c r="N83" s="74" t="s">
        <v>199</v>
      </c>
      <c r="O83" s="368" t="s">
        <v>84</v>
      </c>
    </row>
    <row r="84" spans="1:15" ht="12.75">
      <c r="A84" s="72" t="s">
        <v>193</v>
      </c>
      <c r="B84" s="72"/>
      <c r="C84" s="72"/>
      <c r="D84" s="72"/>
      <c r="E84" s="72"/>
      <c r="F84" s="72"/>
      <c r="G84" s="72"/>
      <c r="H84" s="72" t="s">
        <v>198</v>
      </c>
      <c r="I84" s="73">
        <v>0.6</v>
      </c>
      <c r="J84" s="367">
        <v>24300</v>
      </c>
      <c r="K84" s="367"/>
      <c r="L84" s="367"/>
      <c r="M84" s="91"/>
      <c r="N84" s="74" t="s">
        <v>199</v>
      </c>
      <c r="O84" s="368" t="s">
        <v>85</v>
      </c>
    </row>
    <row r="85" spans="1:15" ht="12.75">
      <c r="A85" s="72" t="s">
        <v>193</v>
      </c>
      <c r="B85" s="72"/>
      <c r="C85" s="72"/>
      <c r="D85" s="72"/>
      <c r="E85" s="72"/>
      <c r="F85" s="72"/>
      <c r="G85" s="72"/>
      <c r="H85" s="72" t="s">
        <v>198</v>
      </c>
      <c r="I85" s="73">
        <v>0.6</v>
      </c>
      <c r="J85" s="367">
        <v>44280</v>
      </c>
      <c r="K85" s="367"/>
      <c r="L85" s="367"/>
      <c r="M85" s="91"/>
      <c r="N85" s="74" t="s">
        <v>199</v>
      </c>
      <c r="O85" s="368" t="s">
        <v>86</v>
      </c>
    </row>
    <row r="86" spans="1:15" ht="12.75">
      <c r="A86" s="72" t="s">
        <v>193</v>
      </c>
      <c r="B86" s="72"/>
      <c r="C86" s="72"/>
      <c r="D86" s="72"/>
      <c r="E86" s="72"/>
      <c r="F86" s="72"/>
      <c r="G86" s="72"/>
      <c r="H86" s="72" t="s">
        <v>198</v>
      </c>
      <c r="I86" s="73">
        <v>0.6</v>
      </c>
      <c r="J86" s="367">
        <v>44820</v>
      </c>
      <c r="K86" s="367"/>
      <c r="L86" s="367"/>
      <c r="M86" s="91"/>
      <c r="N86" s="74" t="s">
        <v>199</v>
      </c>
      <c r="O86" s="368" t="s">
        <v>87</v>
      </c>
    </row>
    <row r="87" spans="1:15" ht="12.75">
      <c r="A87" s="72" t="s">
        <v>193</v>
      </c>
      <c r="B87" s="72"/>
      <c r="C87" s="72"/>
      <c r="D87" s="72"/>
      <c r="E87" s="72"/>
      <c r="F87" s="72"/>
      <c r="G87" s="72"/>
      <c r="H87" s="72" t="s">
        <v>198</v>
      </c>
      <c r="I87" s="73">
        <v>0.6</v>
      </c>
      <c r="J87" s="367">
        <v>42660</v>
      </c>
      <c r="K87" s="367"/>
      <c r="L87" s="367"/>
      <c r="M87" s="91"/>
      <c r="N87" s="74" t="s">
        <v>199</v>
      </c>
      <c r="O87" s="368" t="s">
        <v>88</v>
      </c>
    </row>
    <row r="88" spans="1:15" ht="12.75">
      <c r="A88" s="72" t="s">
        <v>193</v>
      </c>
      <c r="B88" s="72"/>
      <c r="C88" s="72"/>
      <c r="D88" s="72"/>
      <c r="E88" s="72"/>
      <c r="F88" s="72"/>
      <c r="G88" s="72"/>
      <c r="H88" s="72" t="s">
        <v>198</v>
      </c>
      <c r="I88" s="73">
        <v>0.6</v>
      </c>
      <c r="J88" s="367">
        <v>45360</v>
      </c>
      <c r="K88" s="367"/>
      <c r="L88" s="367"/>
      <c r="M88" s="91"/>
      <c r="N88" s="74" t="s">
        <v>199</v>
      </c>
      <c r="O88" s="368" t="s">
        <v>89</v>
      </c>
    </row>
    <row r="89" spans="1:15" ht="12.75">
      <c r="A89" s="72" t="s">
        <v>193</v>
      </c>
      <c r="B89" s="72"/>
      <c r="C89" s="72"/>
      <c r="D89" s="72"/>
      <c r="E89" s="72"/>
      <c r="F89" s="72"/>
      <c r="G89" s="72"/>
      <c r="H89" s="72" t="s">
        <v>198</v>
      </c>
      <c r="I89" s="73">
        <v>0.6</v>
      </c>
      <c r="J89" s="367">
        <v>11340</v>
      </c>
      <c r="K89" s="367"/>
      <c r="L89" s="367"/>
      <c r="M89" s="91"/>
      <c r="N89" s="74" t="s">
        <v>199</v>
      </c>
      <c r="O89" s="368" t="s">
        <v>90</v>
      </c>
    </row>
    <row r="90" spans="1:15" ht="12.75">
      <c r="A90" s="72" t="s">
        <v>193</v>
      </c>
      <c r="B90" s="72"/>
      <c r="C90" s="72"/>
      <c r="D90" s="72"/>
      <c r="E90" s="72"/>
      <c r="F90" s="72"/>
      <c r="G90" s="72"/>
      <c r="H90" s="72" t="s">
        <v>198</v>
      </c>
      <c r="I90" s="73">
        <v>0.6</v>
      </c>
      <c r="J90" s="367">
        <v>11340</v>
      </c>
      <c r="K90" s="367"/>
      <c r="L90" s="367"/>
      <c r="M90" s="91"/>
      <c r="N90" s="74" t="s">
        <v>199</v>
      </c>
      <c r="O90" s="368" t="s">
        <v>91</v>
      </c>
    </row>
    <row r="91" spans="1:15" ht="12.75">
      <c r="A91" s="72" t="s">
        <v>193</v>
      </c>
      <c r="B91" s="72"/>
      <c r="C91" s="72"/>
      <c r="D91" s="72"/>
      <c r="E91" s="72"/>
      <c r="F91" s="72"/>
      <c r="G91" s="72"/>
      <c r="H91" s="72" t="s">
        <v>198</v>
      </c>
      <c r="I91" s="73">
        <v>0.6</v>
      </c>
      <c r="J91" s="367">
        <v>19980</v>
      </c>
      <c r="K91" s="367"/>
      <c r="L91" s="367"/>
      <c r="M91" s="91"/>
      <c r="N91" s="74" t="s">
        <v>199</v>
      </c>
      <c r="O91" s="368" t="s">
        <v>92</v>
      </c>
    </row>
    <row r="92" spans="1:15" ht="12.75">
      <c r="A92" s="72" t="s">
        <v>193</v>
      </c>
      <c r="B92" s="72"/>
      <c r="C92" s="72"/>
      <c r="D92" s="72"/>
      <c r="E92" s="72"/>
      <c r="F92" s="72"/>
      <c r="G92" s="72"/>
      <c r="H92" s="72" t="s">
        <v>198</v>
      </c>
      <c r="I92" s="73">
        <v>0.6</v>
      </c>
      <c r="J92" s="367">
        <v>42120</v>
      </c>
      <c r="K92" s="367"/>
      <c r="L92" s="367"/>
      <c r="M92" s="91"/>
      <c r="N92" s="74" t="s">
        <v>199</v>
      </c>
      <c r="O92" s="368" t="s">
        <v>93</v>
      </c>
    </row>
    <row r="93" spans="1:15" ht="12.75">
      <c r="A93" s="72" t="s">
        <v>193</v>
      </c>
      <c r="B93" s="72"/>
      <c r="C93" s="72"/>
      <c r="D93" s="72"/>
      <c r="E93" s="72"/>
      <c r="F93" s="72"/>
      <c r="G93" s="72"/>
      <c r="H93" s="72" t="s">
        <v>198</v>
      </c>
      <c r="I93" s="73">
        <v>0.6</v>
      </c>
      <c r="J93" s="367">
        <v>12200</v>
      </c>
      <c r="K93" s="367"/>
      <c r="L93" s="367"/>
      <c r="M93" s="91"/>
      <c r="N93" s="74" t="s">
        <v>199</v>
      </c>
      <c r="O93" s="368" t="s">
        <v>94</v>
      </c>
    </row>
    <row r="94" spans="1:15" ht="12.75">
      <c r="A94" s="72" t="s">
        <v>193</v>
      </c>
      <c r="B94" s="72"/>
      <c r="C94" s="72"/>
      <c r="D94" s="72"/>
      <c r="E94" s="72"/>
      <c r="F94" s="72"/>
      <c r="G94" s="72"/>
      <c r="H94" s="72" t="s">
        <v>198</v>
      </c>
      <c r="I94" s="73">
        <v>0.6</v>
      </c>
      <c r="J94" s="367">
        <v>24340</v>
      </c>
      <c r="K94" s="367"/>
      <c r="L94" s="367"/>
      <c r="M94" s="91"/>
      <c r="N94" s="74" t="s">
        <v>199</v>
      </c>
      <c r="O94" s="368" t="s">
        <v>95</v>
      </c>
    </row>
    <row r="95" spans="1:15" ht="12.75">
      <c r="A95" s="72" t="s">
        <v>193</v>
      </c>
      <c r="B95" s="72"/>
      <c r="C95" s="72"/>
      <c r="D95" s="72"/>
      <c r="E95" s="72"/>
      <c r="F95" s="72"/>
      <c r="G95" s="72"/>
      <c r="H95" s="72" t="s">
        <v>198</v>
      </c>
      <c r="I95" s="73">
        <v>0.6</v>
      </c>
      <c r="J95" s="367">
        <v>25380</v>
      </c>
      <c r="K95" s="367"/>
      <c r="L95" s="367"/>
      <c r="M95" s="91"/>
      <c r="N95" s="74" t="s">
        <v>199</v>
      </c>
      <c r="O95" s="368" t="s">
        <v>96</v>
      </c>
    </row>
    <row r="96" spans="1:15" ht="12.75">
      <c r="A96" s="72" t="s">
        <v>193</v>
      </c>
      <c r="B96" s="72"/>
      <c r="C96" s="72"/>
      <c r="D96" s="72"/>
      <c r="E96" s="72"/>
      <c r="F96" s="72"/>
      <c r="G96" s="72"/>
      <c r="H96" s="72" t="s">
        <v>198</v>
      </c>
      <c r="I96" s="73">
        <v>0.6</v>
      </c>
      <c r="J96" s="367">
        <v>36180</v>
      </c>
      <c r="K96" s="367"/>
      <c r="L96" s="367"/>
      <c r="M96" s="91"/>
      <c r="N96" s="74" t="s">
        <v>199</v>
      </c>
      <c r="O96" s="368" t="s">
        <v>97</v>
      </c>
    </row>
    <row r="97" spans="1:15" ht="12.75">
      <c r="A97" s="72" t="s">
        <v>193</v>
      </c>
      <c r="B97" s="72"/>
      <c r="C97" s="72"/>
      <c r="D97" s="72"/>
      <c r="E97" s="72"/>
      <c r="F97" s="72"/>
      <c r="G97" s="72"/>
      <c r="H97" s="72" t="s">
        <v>198</v>
      </c>
      <c r="I97" s="73">
        <v>0.6</v>
      </c>
      <c r="J97" s="367">
        <v>37260</v>
      </c>
      <c r="K97" s="367"/>
      <c r="L97" s="367"/>
      <c r="M97" s="91"/>
      <c r="N97" s="74" t="s">
        <v>199</v>
      </c>
      <c r="O97" s="368" t="s">
        <v>98</v>
      </c>
    </row>
    <row r="98" spans="1:15" ht="12.75">
      <c r="A98" s="72" t="s">
        <v>193</v>
      </c>
      <c r="B98" s="72"/>
      <c r="C98" s="72"/>
      <c r="D98" s="72"/>
      <c r="E98" s="72"/>
      <c r="F98" s="72"/>
      <c r="G98" s="72"/>
      <c r="H98" s="72" t="s">
        <v>198</v>
      </c>
      <c r="I98" s="73">
        <v>0.6</v>
      </c>
      <c r="J98" s="367">
        <v>13100</v>
      </c>
      <c r="K98" s="367"/>
      <c r="L98" s="367"/>
      <c r="M98" s="91"/>
      <c r="N98" s="74" t="s">
        <v>199</v>
      </c>
      <c r="O98" s="368" t="s">
        <v>99</v>
      </c>
    </row>
    <row r="99" spans="1:15" ht="12.75">
      <c r="A99" s="72" t="s">
        <v>193</v>
      </c>
      <c r="B99" s="72"/>
      <c r="C99" s="72"/>
      <c r="D99" s="72"/>
      <c r="E99" s="72"/>
      <c r="F99" s="72"/>
      <c r="G99" s="72"/>
      <c r="H99" s="72" t="s">
        <v>198</v>
      </c>
      <c r="I99" s="73">
        <v>0.6</v>
      </c>
      <c r="J99" s="367">
        <v>62100</v>
      </c>
      <c r="K99" s="367"/>
      <c r="L99" s="367"/>
      <c r="M99" s="91"/>
      <c r="N99" s="74" t="s">
        <v>199</v>
      </c>
      <c r="O99" s="368" t="s">
        <v>100</v>
      </c>
    </row>
    <row r="100" spans="1:15" ht="12.75">
      <c r="A100" s="72" t="s">
        <v>193</v>
      </c>
      <c r="B100" s="72"/>
      <c r="C100" s="72"/>
      <c r="D100" s="72"/>
      <c r="E100" s="72"/>
      <c r="F100" s="72"/>
      <c r="G100" s="72"/>
      <c r="H100" s="72" t="s">
        <v>198</v>
      </c>
      <c r="I100" s="73">
        <v>0.6</v>
      </c>
      <c r="J100" s="367">
        <v>45360</v>
      </c>
      <c r="K100" s="367"/>
      <c r="L100" s="367"/>
      <c r="M100" s="91"/>
      <c r="N100" s="74" t="s">
        <v>199</v>
      </c>
      <c r="O100" s="368" t="s">
        <v>101</v>
      </c>
    </row>
    <row r="101" spans="1:15" ht="12.75">
      <c r="A101" s="72" t="s">
        <v>193</v>
      </c>
      <c r="B101" s="72"/>
      <c r="C101" s="72"/>
      <c r="D101" s="72"/>
      <c r="E101" s="72"/>
      <c r="F101" s="72"/>
      <c r="G101" s="72"/>
      <c r="H101" s="72" t="s">
        <v>198</v>
      </c>
      <c r="I101" s="73">
        <v>0.6</v>
      </c>
      <c r="J101" s="367">
        <v>46330</v>
      </c>
      <c r="K101" s="367"/>
      <c r="L101" s="367"/>
      <c r="M101" s="91"/>
      <c r="N101" s="74" t="s">
        <v>199</v>
      </c>
      <c r="O101" s="368" t="s">
        <v>102</v>
      </c>
    </row>
    <row r="102" spans="1:15" ht="12.75">
      <c r="A102" s="72" t="s">
        <v>193</v>
      </c>
      <c r="B102" s="72"/>
      <c r="C102" s="72"/>
      <c r="D102" s="72"/>
      <c r="E102" s="72"/>
      <c r="F102" s="72"/>
      <c r="G102" s="72"/>
      <c r="H102" s="72" t="s">
        <v>198</v>
      </c>
      <c r="I102" s="73">
        <v>0.6</v>
      </c>
      <c r="J102" s="367">
        <v>25380</v>
      </c>
      <c r="K102" s="367"/>
      <c r="L102" s="367"/>
      <c r="M102" s="91"/>
      <c r="N102" s="74" t="s">
        <v>199</v>
      </c>
      <c r="O102" s="368" t="s">
        <v>103</v>
      </c>
    </row>
    <row r="103" spans="1:15" ht="12.75">
      <c r="A103" s="72" t="s">
        <v>193</v>
      </c>
      <c r="B103" s="72"/>
      <c r="C103" s="72"/>
      <c r="D103" s="72"/>
      <c r="E103" s="72"/>
      <c r="F103" s="72"/>
      <c r="G103" s="72"/>
      <c r="H103" s="72" t="s">
        <v>198</v>
      </c>
      <c r="I103" s="73">
        <v>0.6</v>
      </c>
      <c r="J103" s="367">
        <v>36180</v>
      </c>
      <c r="K103" s="367"/>
      <c r="L103" s="367"/>
      <c r="M103" s="91"/>
      <c r="N103" s="74" t="s">
        <v>199</v>
      </c>
      <c r="O103" s="368" t="s">
        <v>104</v>
      </c>
    </row>
    <row r="104" spans="1:15" ht="12.75">
      <c r="A104" s="72" t="s">
        <v>193</v>
      </c>
      <c r="B104" s="72"/>
      <c r="C104" s="72"/>
      <c r="D104" s="72"/>
      <c r="E104" s="72"/>
      <c r="F104" s="72"/>
      <c r="G104" s="72"/>
      <c r="H104" s="72" t="s">
        <v>198</v>
      </c>
      <c r="I104" s="73">
        <v>0.6</v>
      </c>
      <c r="J104" s="367">
        <v>62640</v>
      </c>
      <c r="K104" s="367"/>
      <c r="L104" s="367"/>
      <c r="M104" s="91"/>
      <c r="N104" s="74" t="s">
        <v>199</v>
      </c>
      <c r="O104" s="368" t="s">
        <v>105</v>
      </c>
    </row>
    <row r="105" spans="1:15" ht="12.75">
      <c r="A105" s="72" t="s">
        <v>193</v>
      </c>
      <c r="B105" s="72"/>
      <c r="C105" s="72"/>
      <c r="D105" s="72"/>
      <c r="E105" s="72"/>
      <c r="F105" s="72"/>
      <c r="G105" s="72"/>
      <c r="H105" s="72" t="s">
        <v>198</v>
      </c>
      <c r="I105" s="73">
        <v>0.6</v>
      </c>
      <c r="J105" s="367">
        <v>30780</v>
      </c>
      <c r="K105" s="367"/>
      <c r="L105" s="367"/>
      <c r="M105" s="91"/>
      <c r="N105" s="74" t="s">
        <v>199</v>
      </c>
      <c r="O105" s="368" t="s">
        <v>106</v>
      </c>
    </row>
    <row r="106" spans="1:15" ht="12.75">
      <c r="A106" s="72" t="s">
        <v>193</v>
      </c>
      <c r="B106" s="72"/>
      <c r="C106" s="72"/>
      <c r="D106" s="72"/>
      <c r="E106" s="72"/>
      <c r="F106" s="72"/>
      <c r="G106" s="72"/>
      <c r="H106" s="72" t="s">
        <v>198</v>
      </c>
      <c r="I106" s="73">
        <v>0.6</v>
      </c>
      <c r="J106" s="367">
        <v>55620</v>
      </c>
      <c r="K106" s="367"/>
      <c r="L106" s="367"/>
      <c r="M106" s="91"/>
      <c r="N106" s="74" t="s">
        <v>199</v>
      </c>
      <c r="O106" s="368" t="s">
        <v>107</v>
      </c>
    </row>
    <row r="107" spans="1:15" ht="12.75">
      <c r="A107" s="72" t="s">
        <v>193</v>
      </c>
      <c r="B107" s="72"/>
      <c r="C107" s="72"/>
      <c r="D107" s="72"/>
      <c r="E107" s="72"/>
      <c r="F107" s="72"/>
      <c r="G107" s="72"/>
      <c r="H107" s="72" t="s">
        <v>198</v>
      </c>
      <c r="I107" s="73">
        <v>0.6</v>
      </c>
      <c r="J107" s="367">
        <v>11300</v>
      </c>
      <c r="K107" s="367"/>
      <c r="L107" s="367"/>
      <c r="M107" s="91"/>
      <c r="N107" s="74" t="s">
        <v>199</v>
      </c>
      <c r="O107" s="368" t="s">
        <v>108</v>
      </c>
    </row>
    <row r="108" spans="1:15" ht="12.75">
      <c r="A108" s="67" t="s">
        <v>201</v>
      </c>
      <c r="B108" s="67"/>
      <c r="C108" s="67"/>
      <c r="D108" s="67"/>
      <c r="E108" s="67"/>
      <c r="F108" s="67"/>
      <c r="G108" s="67"/>
      <c r="H108" s="67"/>
      <c r="I108" s="67"/>
      <c r="J108" s="231">
        <f>SUM(J66:J107)</f>
        <v>1470550</v>
      </c>
      <c r="K108" s="231"/>
      <c r="L108" s="231"/>
      <c r="M108" s="231"/>
      <c r="N108" s="67"/>
      <c r="O108" s="67"/>
    </row>
    <row r="109" spans="1:15" ht="15">
      <c r="A109" s="564" t="s">
        <v>202</v>
      </c>
      <c r="B109" s="564"/>
      <c r="C109" s="564"/>
      <c r="D109" s="564"/>
      <c r="E109" s="564"/>
      <c r="F109" s="564"/>
      <c r="G109" s="564"/>
      <c r="H109" s="564"/>
      <c r="I109" s="564"/>
      <c r="J109" s="564"/>
      <c r="K109" s="564"/>
      <c r="L109" s="564"/>
      <c r="M109" s="564"/>
      <c r="N109" s="564"/>
      <c r="O109" s="564"/>
    </row>
    <row r="110" spans="1:15" ht="1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560" t="s">
        <v>29</v>
      </c>
      <c r="O110" s="560"/>
    </row>
    <row r="111" spans="1:15" ht="15">
      <c r="A111" s="563" t="s">
        <v>674</v>
      </c>
      <c r="B111" s="563"/>
      <c r="C111" s="563"/>
      <c r="D111" s="563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</row>
    <row r="112" spans="1:15" ht="15">
      <c r="A112" s="563" t="s">
        <v>673</v>
      </c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</row>
    <row r="113" spans="1:15" ht="1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ht="15">
      <c r="A114" s="77" t="s">
        <v>581</v>
      </c>
    </row>
    <row r="115" spans="1:15" ht="15" customHeight="1">
      <c r="A115" s="547" t="s">
        <v>554</v>
      </c>
      <c r="B115" s="54"/>
      <c r="C115" s="557" t="s">
        <v>188</v>
      </c>
      <c r="D115" s="558"/>
      <c r="E115" s="558"/>
      <c r="F115" s="558"/>
      <c r="G115" s="559"/>
      <c r="H115" s="557" t="s">
        <v>189</v>
      </c>
      <c r="I115" s="558"/>
      <c r="J115" s="558"/>
      <c r="K115" s="558"/>
      <c r="L115" s="559"/>
      <c r="M115" s="547" t="s">
        <v>555</v>
      </c>
      <c r="N115" s="550" t="s">
        <v>557</v>
      </c>
      <c r="O115" s="550" t="s">
        <v>556</v>
      </c>
    </row>
    <row r="116" spans="1:15" ht="15">
      <c r="A116" s="548"/>
      <c r="B116" s="54"/>
      <c r="C116" s="551" t="s">
        <v>190</v>
      </c>
      <c r="D116" s="553" t="s">
        <v>191</v>
      </c>
      <c r="E116" s="555" t="s">
        <v>192</v>
      </c>
      <c r="F116" s="468"/>
      <c r="G116" s="491"/>
      <c r="H116" s="551" t="s">
        <v>190</v>
      </c>
      <c r="I116" s="553" t="s">
        <v>191</v>
      </c>
      <c r="J116" s="555" t="s">
        <v>192</v>
      </c>
      <c r="K116" s="468"/>
      <c r="L116" s="491"/>
      <c r="M116" s="548"/>
      <c r="N116" s="548"/>
      <c r="O116" s="548"/>
    </row>
    <row r="117" spans="1:15" ht="30">
      <c r="A117" s="549"/>
      <c r="B117" s="54"/>
      <c r="C117" s="552"/>
      <c r="D117" s="554"/>
      <c r="E117" s="227" t="s">
        <v>576</v>
      </c>
      <c r="F117" s="228" t="s">
        <v>577</v>
      </c>
      <c r="G117" s="229" t="s">
        <v>575</v>
      </c>
      <c r="H117" s="552"/>
      <c r="I117" s="554"/>
      <c r="J117" s="227" t="s">
        <v>576</v>
      </c>
      <c r="K117" s="228" t="s">
        <v>577</v>
      </c>
      <c r="L117" s="229" t="s">
        <v>575</v>
      </c>
      <c r="M117" s="549"/>
      <c r="N117" s="549"/>
      <c r="O117" s="549"/>
    </row>
    <row r="118" spans="1:15" ht="12.75">
      <c r="A118" s="72" t="s">
        <v>193</v>
      </c>
      <c r="B118" s="72"/>
      <c r="C118" s="72"/>
      <c r="D118" s="72"/>
      <c r="E118" s="72"/>
      <c r="F118" s="72"/>
      <c r="G118" s="72"/>
      <c r="H118" s="72" t="s">
        <v>198</v>
      </c>
      <c r="I118" s="73">
        <v>0.6</v>
      </c>
      <c r="J118" s="367">
        <v>25920</v>
      </c>
      <c r="K118" s="367"/>
      <c r="L118" s="367"/>
      <c r="M118" s="91"/>
      <c r="N118" s="74" t="s">
        <v>199</v>
      </c>
      <c r="O118" s="368" t="s">
        <v>109</v>
      </c>
    </row>
    <row r="119" spans="1:15" ht="12.75">
      <c r="A119" s="72" t="s">
        <v>193</v>
      </c>
      <c r="B119" s="72"/>
      <c r="C119" s="72"/>
      <c r="D119" s="72"/>
      <c r="E119" s="72"/>
      <c r="F119" s="72"/>
      <c r="G119" s="72"/>
      <c r="H119" s="72" t="s">
        <v>198</v>
      </c>
      <c r="I119" s="73">
        <v>0.6</v>
      </c>
      <c r="J119" s="367">
        <v>43200</v>
      </c>
      <c r="K119" s="367"/>
      <c r="L119" s="367"/>
      <c r="M119" s="91"/>
      <c r="N119" s="74" t="s">
        <v>199</v>
      </c>
      <c r="O119" s="368" t="s">
        <v>110</v>
      </c>
    </row>
    <row r="120" spans="1:15" ht="12.75">
      <c r="A120" s="72" t="s">
        <v>193</v>
      </c>
      <c r="B120" s="72"/>
      <c r="C120" s="72"/>
      <c r="D120" s="72"/>
      <c r="E120" s="72"/>
      <c r="F120" s="72"/>
      <c r="G120" s="72"/>
      <c r="H120" s="72" t="s">
        <v>198</v>
      </c>
      <c r="I120" s="73">
        <v>0.6</v>
      </c>
      <c r="J120" s="367">
        <v>35100</v>
      </c>
      <c r="K120" s="367"/>
      <c r="L120" s="367"/>
      <c r="M120" s="91"/>
      <c r="N120" s="74" t="s">
        <v>199</v>
      </c>
      <c r="O120" s="368" t="s">
        <v>111</v>
      </c>
    </row>
    <row r="121" spans="1:15" ht="12.75">
      <c r="A121" s="72" t="s">
        <v>193</v>
      </c>
      <c r="B121" s="72"/>
      <c r="C121" s="72"/>
      <c r="D121" s="72"/>
      <c r="E121" s="72"/>
      <c r="F121" s="72"/>
      <c r="G121" s="72"/>
      <c r="H121" s="72" t="s">
        <v>198</v>
      </c>
      <c r="I121" s="73">
        <v>0.6</v>
      </c>
      <c r="J121" s="367">
        <v>39420</v>
      </c>
      <c r="K121" s="367"/>
      <c r="L121" s="367"/>
      <c r="M121" s="91"/>
      <c r="N121" s="74" t="s">
        <v>199</v>
      </c>
      <c r="O121" s="368" t="s">
        <v>112</v>
      </c>
    </row>
    <row r="122" spans="1:15" ht="12.75">
      <c r="A122" s="72" t="s">
        <v>193</v>
      </c>
      <c r="B122" s="72"/>
      <c r="C122" s="72"/>
      <c r="D122" s="72"/>
      <c r="E122" s="72"/>
      <c r="F122" s="72"/>
      <c r="G122" s="72"/>
      <c r="H122" s="72" t="s">
        <v>198</v>
      </c>
      <c r="I122" s="73">
        <v>0.6</v>
      </c>
      <c r="J122" s="367">
        <v>40500</v>
      </c>
      <c r="K122" s="367"/>
      <c r="L122" s="367"/>
      <c r="M122" s="91"/>
      <c r="N122" s="74" t="s">
        <v>199</v>
      </c>
      <c r="O122" s="368" t="s">
        <v>113</v>
      </c>
    </row>
    <row r="123" spans="1:15" ht="12.75">
      <c r="A123" s="72" t="s">
        <v>193</v>
      </c>
      <c r="B123" s="72"/>
      <c r="C123" s="72"/>
      <c r="D123" s="72"/>
      <c r="E123" s="72"/>
      <c r="F123" s="72"/>
      <c r="G123" s="72"/>
      <c r="H123" s="72" t="s">
        <v>198</v>
      </c>
      <c r="I123" s="73">
        <v>0.6</v>
      </c>
      <c r="J123" s="367">
        <v>21060</v>
      </c>
      <c r="K123" s="367"/>
      <c r="L123" s="367"/>
      <c r="M123" s="91"/>
      <c r="N123" s="74" t="s">
        <v>199</v>
      </c>
      <c r="O123" s="368" t="s">
        <v>114</v>
      </c>
    </row>
    <row r="124" spans="1:15" ht="12.75">
      <c r="A124" s="72" t="s">
        <v>193</v>
      </c>
      <c r="B124" s="72"/>
      <c r="C124" s="72"/>
      <c r="D124" s="72"/>
      <c r="E124" s="72"/>
      <c r="F124" s="72"/>
      <c r="G124" s="72"/>
      <c r="H124" s="72" t="s">
        <v>198</v>
      </c>
      <c r="I124" s="73">
        <v>0.6</v>
      </c>
      <c r="J124" s="367">
        <v>25380</v>
      </c>
      <c r="K124" s="367"/>
      <c r="L124" s="367"/>
      <c r="M124" s="91"/>
      <c r="N124" s="74" t="s">
        <v>199</v>
      </c>
      <c r="O124" s="368" t="s">
        <v>115</v>
      </c>
    </row>
    <row r="125" spans="1:15" ht="12.75">
      <c r="A125" s="72" t="s">
        <v>193</v>
      </c>
      <c r="B125" s="72"/>
      <c r="C125" s="72"/>
      <c r="D125" s="72"/>
      <c r="E125" s="72"/>
      <c r="F125" s="72"/>
      <c r="G125" s="72"/>
      <c r="H125" s="72" t="s">
        <v>198</v>
      </c>
      <c r="I125" s="73">
        <v>0.6</v>
      </c>
      <c r="J125" s="367">
        <v>61560</v>
      </c>
      <c r="K125" s="367"/>
      <c r="L125" s="367"/>
      <c r="M125" s="91"/>
      <c r="N125" s="74" t="s">
        <v>199</v>
      </c>
      <c r="O125" s="368" t="s">
        <v>116</v>
      </c>
    </row>
    <row r="126" spans="1:15" ht="12.75">
      <c r="A126" s="72" t="s">
        <v>193</v>
      </c>
      <c r="B126" s="72"/>
      <c r="C126" s="72"/>
      <c r="D126" s="72"/>
      <c r="E126" s="72"/>
      <c r="F126" s="72"/>
      <c r="G126" s="72"/>
      <c r="H126" s="72" t="s">
        <v>198</v>
      </c>
      <c r="I126" s="73">
        <v>0.6</v>
      </c>
      <c r="J126" s="367">
        <v>25920</v>
      </c>
      <c r="K126" s="367"/>
      <c r="L126" s="367"/>
      <c r="M126" s="91"/>
      <c r="N126" s="74" t="s">
        <v>199</v>
      </c>
      <c r="O126" s="368" t="s">
        <v>117</v>
      </c>
    </row>
    <row r="127" spans="1:15" ht="12.75">
      <c r="A127" s="72" t="s">
        <v>193</v>
      </c>
      <c r="B127" s="72"/>
      <c r="C127" s="72"/>
      <c r="D127" s="72"/>
      <c r="E127" s="72"/>
      <c r="F127" s="72"/>
      <c r="G127" s="72"/>
      <c r="H127" s="72" t="s">
        <v>198</v>
      </c>
      <c r="I127" s="73">
        <v>0.6</v>
      </c>
      <c r="J127" s="367">
        <v>37260</v>
      </c>
      <c r="K127" s="367"/>
      <c r="L127" s="367"/>
      <c r="M127" s="91"/>
      <c r="N127" s="74" t="s">
        <v>199</v>
      </c>
      <c r="O127" s="368" t="s">
        <v>118</v>
      </c>
    </row>
    <row r="128" spans="1:15" ht="12.75">
      <c r="A128" s="72" t="s">
        <v>193</v>
      </c>
      <c r="B128" s="72"/>
      <c r="C128" s="72"/>
      <c r="D128" s="72"/>
      <c r="E128" s="72"/>
      <c r="F128" s="72"/>
      <c r="G128" s="72"/>
      <c r="H128" s="72" t="s">
        <v>198</v>
      </c>
      <c r="I128" s="73">
        <v>0.6</v>
      </c>
      <c r="J128" s="367">
        <v>37800</v>
      </c>
      <c r="K128" s="367"/>
      <c r="L128" s="367"/>
      <c r="M128" s="91"/>
      <c r="N128" s="74" t="s">
        <v>199</v>
      </c>
      <c r="O128" s="368" t="s">
        <v>119</v>
      </c>
    </row>
    <row r="129" spans="1:15" ht="12.75">
      <c r="A129" s="72" t="s">
        <v>193</v>
      </c>
      <c r="B129" s="72"/>
      <c r="C129" s="73"/>
      <c r="D129" s="72"/>
      <c r="E129" s="72"/>
      <c r="F129" s="72"/>
      <c r="G129" s="72"/>
      <c r="H129" s="72" t="s">
        <v>198</v>
      </c>
      <c r="I129" s="73">
        <v>0.6</v>
      </c>
      <c r="J129" s="367">
        <v>52920</v>
      </c>
      <c r="K129" s="367"/>
      <c r="L129" s="367"/>
      <c r="M129" s="91"/>
      <c r="N129" s="74" t="s">
        <v>199</v>
      </c>
      <c r="O129" s="368" t="s">
        <v>120</v>
      </c>
    </row>
    <row r="130" spans="1:15" ht="12.75">
      <c r="A130" s="72" t="s">
        <v>193</v>
      </c>
      <c r="B130" s="72" t="s">
        <v>203</v>
      </c>
      <c r="C130" s="73"/>
      <c r="D130" s="73"/>
      <c r="E130" s="73"/>
      <c r="F130" s="73"/>
      <c r="G130" s="78"/>
      <c r="H130" s="57" t="s">
        <v>198</v>
      </c>
      <c r="I130" s="73">
        <v>0.6</v>
      </c>
      <c r="J130" s="367">
        <v>38880</v>
      </c>
      <c r="K130" s="367"/>
      <c r="L130" s="367"/>
      <c r="M130" s="91"/>
      <c r="N130" s="74" t="s">
        <v>199</v>
      </c>
      <c r="O130" s="368" t="s">
        <v>121</v>
      </c>
    </row>
    <row r="131" spans="1:15" ht="12.75">
      <c r="A131" s="72" t="s">
        <v>193</v>
      </c>
      <c r="B131" s="72" t="s">
        <v>204</v>
      </c>
      <c r="C131" s="73"/>
      <c r="D131" s="73"/>
      <c r="E131" s="73"/>
      <c r="F131" s="73"/>
      <c r="G131" s="78"/>
      <c r="H131" s="57" t="s">
        <v>198</v>
      </c>
      <c r="I131" s="73">
        <v>0.6</v>
      </c>
      <c r="J131" s="367">
        <v>19980</v>
      </c>
      <c r="K131" s="367"/>
      <c r="L131" s="367"/>
      <c r="M131" s="91"/>
      <c r="N131" s="74" t="s">
        <v>199</v>
      </c>
      <c r="O131" s="368" t="s">
        <v>122</v>
      </c>
    </row>
    <row r="132" spans="1:15" ht="12.75">
      <c r="A132" s="72" t="s">
        <v>193</v>
      </c>
      <c r="B132" s="72" t="s">
        <v>204</v>
      </c>
      <c r="C132" s="73"/>
      <c r="D132" s="73"/>
      <c r="E132" s="73"/>
      <c r="F132" s="73"/>
      <c r="G132" s="78"/>
      <c r="H132" s="57" t="s">
        <v>198</v>
      </c>
      <c r="I132" s="73">
        <v>0.6</v>
      </c>
      <c r="J132" s="367">
        <v>83160</v>
      </c>
      <c r="K132" s="367"/>
      <c r="L132" s="367"/>
      <c r="M132" s="91"/>
      <c r="N132" s="74" t="s">
        <v>199</v>
      </c>
      <c r="O132" s="368" t="s">
        <v>123</v>
      </c>
    </row>
    <row r="133" spans="1:15" ht="12.75">
      <c r="A133" s="72" t="s">
        <v>193</v>
      </c>
      <c r="B133" s="72"/>
      <c r="C133" s="73"/>
      <c r="D133" s="73"/>
      <c r="E133" s="73"/>
      <c r="F133" s="73"/>
      <c r="G133" s="78"/>
      <c r="H133" s="57" t="s">
        <v>198</v>
      </c>
      <c r="I133" s="73">
        <v>0.6</v>
      </c>
      <c r="J133" s="367">
        <v>18500</v>
      </c>
      <c r="K133" s="367"/>
      <c r="L133" s="367"/>
      <c r="M133" s="91"/>
      <c r="N133" s="74" t="s">
        <v>199</v>
      </c>
      <c r="O133" s="368" t="s">
        <v>124</v>
      </c>
    </row>
    <row r="134" spans="1:15" ht="12.75">
      <c r="A134" s="72" t="s">
        <v>193</v>
      </c>
      <c r="B134" s="72"/>
      <c r="C134" s="72"/>
      <c r="D134" s="72"/>
      <c r="E134" s="72"/>
      <c r="F134" s="72"/>
      <c r="G134" s="72"/>
      <c r="H134" s="57" t="s">
        <v>198</v>
      </c>
      <c r="I134" s="73">
        <v>0.6</v>
      </c>
      <c r="J134" s="367">
        <v>37260</v>
      </c>
      <c r="K134" s="367"/>
      <c r="L134" s="367"/>
      <c r="M134" s="91"/>
      <c r="N134" s="92" t="s">
        <v>199</v>
      </c>
      <c r="O134" s="368" t="s">
        <v>125</v>
      </c>
    </row>
    <row r="135" spans="1:15" ht="12.75">
      <c r="A135" s="72" t="s">
        <v>193</v>
      </c>
      <c r="B135" s="72"/>
      <c r="C135" s="72"/>
      <c r="D135" s="72"/>
      <c r="E135" s="72"/>
      <c r="F135" s="72"/>
      <c r="G135" s="72"/>
      <c r="H135" s="57" t="s">
        <v>198</v>
      </c>
      <c r="I135" s="73">
        <v>0.6</v>
      </c>
      <c r="J135" s="367">
        <v>31860</v>
      </c>
      <c r="K135" s="367"/>
      <c r="L135" s="367"/>
      <c r="M135" s="91"/>
      <c r="N135" s="92" t="s">
        <v>199</v>
      </c>
      <c r="O135" s="368" t="s">
        <v>115</v>
      </c>
    </row>
    <row r="136" spans="1:15" ht="12.75">
      <c r="A136" s="72" t="s">
        <v>193</v>
      </c>
      <c r="B136" s="72"/>
      <c r="C136" s="72"/>
      <c r="D136" s="72"/>
      <c r="E136" s="72"/>
      <c r="F136" s="72"/>
      <c r="G136" s="72"/>
      <c r="H136" s="57" t="s">
        <v>198</v>
      </c>
      <c r="I136" s="73">
        <v>0.6</v>
      </c>
      <c r="J136" s="367">
        <v>108000</v>
      </c>
      <c r="K136" s="367"/>
      <c r="L136" s="367"/>
      <c r="M136" s="91"/>
      <c r="N136" s="92" t="s">
        <v>199</v>
      </c>
      <c r="O136" s="368" t="s">
        <v>126</v>
      </c>
    </row>
    <row r="137" spans="1:15" ht="12.75">
      <c r="A137" s="72" t="s">
        <v>193</v>
      </c>
      <c r="B137" s="72"/>
      <c r="C137" s="72"/>
      <c r="D137" s="72"/>
      <c r="E137" s="72"/>
      <c r="F137" s="72"/>
      <c r="G137" s="72"/>
      <c r="H137" s="57" t="s">
        <v>198</v>
      </c>
      <c r="I137" s="73">
        <v>0.6</v>
      </c>
      <c r="J137" s="367">
        <v>42660</v>
      </c>
      <c r="K137" s="367"/>
      <c r="L137" s="367"/>
      <c r="M137" s="91"/>
      <c r="N137" s="92" t="s">
        <v>199</v>
      </c>
      <c r="O137" s="368" t="s">
        <v>127</v>
      </c>
    </row>
    <row r="138" spans="1:15" ht="12.75">
      <c r="A138" s="72" t="s">
        <v>193</v>
      </c>
      <c r="B138" s="72"/>
      <c r="C138" s="72"/>
      <c r="D138" s="72"/>
      <c r="E138" s="72"/>
      <c r="F138" s="72"/>
      <c r="G138" s="72"/>
      <c r="H138" s="57" t="s">
        <v>198</v>
      </c>
      <c r="I138" s="73">
        <v>0.6</v>
      </c>
      <c r="J138" s="367">
        <v>43740</v>
      </c>
      <c r="K138" s="367"/>
      <c r="L138" s="367"/>
      <c r="M138" s="91"/>
      <c r="N138" s="92" t="s">
        <v>199</v>
      </c>
      <c r="O138" s="368" t="s">
        <v>128</v>
      </c>
    </row>
    <row r="139" spans="1:15" ht="12.75">
      <c r="A139" s="72" t="s">
        <v>193</v>
      </c>
      <c r="B139" s="72"/>
      <c r="C139" s="72"/>
      <c r="D139" s="72"/>
      <c r="E139" s="72"/>
      <c r="F139" s="72"/>
      <c r="G139" s="72"/>
      <c r="H139" s="57" t="s">
        <v>198</v>
      </c>
      <c r="I139" s="73">
        <v>0.6</v>
      </c>
      <c r="J139" s="367">
        <v>49140</v>
      </c>
      <c r="K139" s="367"/>
      <c r="L139" s="367"/>
      <c r="M139" s="91"/>
      <c r="N139" s="92" t="s">
        <v>199</v>
      </c>
      <c r="O139" s="368" t="s">
        <v>129</v>
      </c>
    </row>
    <row r="140" spans="1:15" ht="12.75">
      <c r="A140" s="72" t="s">
        <v>193</v>
      </c>
      <c r="B140" s="72"/>
      <c r="C140" s="72"/>
      <c r="D140" s="72"/>
      <c r="E140" s="72"/>
      <c r="F140" s="72"/>
      <c r="G140" s="72"/>
      <c r="H140" s="57" t="s">
        <v>198</v>
      </c>
      <c r="I140" s="73">
        <v>0.6</v>
      </c>
      <c r="J140" s="367">
        <v>48060</v>
      </c>
      <c r="K140" s="367"/>
      <c r="L140" s="367"/>
      <c r="M140" s="91"/>
      <c r="N140" s="92" t="s">
        <v>199</v>
      </c>
      <c r="O140" s="368" t="s">
        <v>130</v>
      </c>
    </row>
    <row r="141" spans="1:15" ht="12.75">
      <c r="A141" s="72" t="s">
        <v>193</v>
      </c>
      <c r="B141" s="72"/>
      <c r="C141" s="72"/>
      <c r="D141" s="72"/>
      <c r="E141" s="72"/>
      <c r="F141" s="72"/>
      <c r="G141" s="72"/>
      <c r="H141" s="57" t="s">
        <v>558</v>
      </c>
      <c r="I141" s="567" t="s">
        <v>559</v>
      </c>
      <c r="J141" s="369">
        <v>39600</v>
      </c>
      <c r="K141" s="369"/>
      <c r="L141" s="369"/>
      <c r="M141" s="232"/>
      <c r="N141" s="92" t="s">
        <v>199</v>
      </c>
      <c r="O141" s="370" t="s">
        <v>131</v>
      </c>
    </row>
    <row r="142" spans="1:15" ht="12.75">
      <c r="A142" s="72" t="s">
        <v>193</v>
      </c>
      <c r="B142" s="72"/>
      <c r="C142" s="72"/>
      <c r="D142" s="72"/>
      <c r="E142" s="72"/>
      <c r="F142" s="72"/>
      <c r="G142" s="72"/>
      <c r="H142" s="57" t="s">
        <v>558</v>
      </c>
      <c r="I142" s="568"/>
      <c r="J142" s="369">
        <v>33750</v>
      </c>
      <c r="K142" s="369"/>
      <c r="L142" s="369"/>
      <c r="M142" s="72"/>
      <c r="N142" s="92" t="s">
        <v>199</v>
      </c>
      <c r="O142" s="370" t="s">
        <v>132</v>
      </c>
    </row>
    <row r="143" spans="1:15" ht="12.75">
      <c r="A143" s="72" t="s">
        <v>193</v>
      </c>
      <c r="B143" s="72"/>
      <c r="C143" s="72"/>
      <c r="D143" s="72"/>
      <c r="E143" s="72"/>
      <c r="F143" s="72"/>
      <c r="G143" s="72"/>
      <c r="H143" s="57" t="s">
        <v>198</v>
      </c>
      <c r="I143" s="73">
        <v>0.6</v>
      </c>
      <c r="J143" s="369">
        <v>25380</v>
      </c>
      <c r="K143" s="369"/>
      <c r="L143" s="369"/>
      <c r="M143" s="72"/>
      <c r="N143" s="92" t="s">
        <v>199</v>
      </c>
      <c r="O143" s="370" t="s">
        <v>133</v>
      </c>
    </row>
    <row r="144" spans="1:15" ht="12.75">
      <c r="A144" s="72" t="s">
        <v>193</v>
      </c>
      <c r="B144" s="72"/>
      <c r="C144" s="72"/>
      <c r="D144" s="72"/>
      <c r="E144" s="72"/>
      <c r="F144" s="72"/>
      <c r="G144" s="72"/>
      <c r="H144" s="57" t="s">
        <v>198</v>
      </c>
      <c r="I144" s="73">
        <v>0.6</v>
      </c>
      <c r="J144" s="369">
        <v>32400</v>
      </c>
      <c r="K144" s="369"/>
      <c r="L144" s="369"/>
      <c r="M144" s="72"/>
      <c r="N144" s="92" t="s">
        <v>199</v>
      </c>
      <c r="O144" s="370" t="s">
        <v>134</v>
      </c>
    </row>
    <row r="145" spans="1:15" ht="12.75">
      <c r="A145" s="72" t="s">
        <v>193</v>
      </c>
      <c r="B145" s="72"/>
      <c r="C145" s="72"/>
      <c r="D145" s="72"/>
      <c r="E145" s="72"/>
      <c r="F145" s="72"/>
      <c r="G145" s="72"/>
      <c r="H145" s="57" t="s">
        <v>198</v>
      </c>
      <c r="I145" s="73">
        <v>0.6</v>
      </c>
      <c r="J145" s="369">
        <v>21600</v>
      </c>
      <c r="K145" s="369"/>
      <c r="L145" s="369"/>
      <c r="M145" s="247"/>
      <c r="N145" s="92" t="s">
        <v>199</v>
      </c>
      <c r="O145" s="370" t="s">
        <v>135</v>
      </c>
    </row>
    <row r="146" spans="1:15" ht="12.75">
      <c r="A146" s="72" t="s">
        <v>193</v>
      </c>
      <c r="B146" s="72"/>
      <c r="C146" s="72"/>
      <c r="D146" s="72"/>
      <c r="E146" s="72"/>
      <c r="F146" s="72"/>
      <c r="G146" s="72"/>
      <c r="H146" s="57" t="s">
        <v>198</v>
      </c>
      <c r="I146" s="73">
        <v>0.6</v>
      </c>
      <c r="J146" s="369">
        <v>36720</v>
      </c>
      <c r="K146" s="369"/>
      <c r="L146" s="369"/>
      <c r="M146" s="72"/>
      <c r="N146" s="92" t="s">
        <v>199</v>
      </c>
      <c r="O146" s="370" t="s">
        <v>136</v>
      </c>
    </row>
    <row r="147" spans="1:15" ht="12.75">
      <c r="A147" s="72" t="s">
        <v>193</v>
      </c>
      <c r="B147" s="72"/>
      <c r="C147" s="72"/>
      <c r="D147" s="72"/>
      <c r="E147" s="72"/>
      <c r="F147" s="72"/>
      <c r="G147" s="72"/>
      <c r="H147" s="57" t="s">
        <v>198</v>
      </c>
      <c r="I147" s="73">
        <v>0.6</v>
      </c>
      <c r="J147" s="369">
        <v>34020</v>
      </c>
      <c r="K147" s="369"/>
      <c r="L147" s="369"/>
      <c r="M147" s="72"/>
      <c r="N147" s="92" t="s">
        <v>199</v>
      </c>
      <c r="O147" s="370" t="s">
        <v>137</v>
      </c>
    </row>
    <row r="148" spans="1:15" ht="12.75">
      <c r="A148" s="72" t="s">
        <v>193</v>
      </c>
      <c r="B148" s="72"/>
      <c r="C148" s="72"/>
      <c r="D148" s="72"/>
      <c r="E148" s="72"/>
      <c r="F148" s="72"/>
      <c r="G148" s="72"/>
      <c r="H148" s="57" t="s">
        <v>198</v>
      </c>
      <c r="I148" s="73">
        <v>0.6</v>
      </c>
      <c r="J148" s="369">
        <v>39240</v>
      </c>
      <c r="K148" s="369"/>
      <c r="L148" s="369"/>
      <c r="M148" s="72"/>
      <c r="N148" s="92" t="s">
        <v>199</v>
      </c>
      <c r="O148" s="370" t="s">
        <v>138</v>
      </c>
    </row>
    <row r="149" spans="1:15" ht="12.75">
      <c r="A149" s="72" t="s">
        <v>193</v>
      </c>
      <c r="B149" s="72"/>
      <c r="C149" s="72"/>
      <c r="D149" s="72"/>
      <c r="E149" s="72"/>
      <c r="F149" s="72"/>
      <c r="G149" s="72"/>
      <c r="H149" s="57" t="s">
        <v>198</v>
      </c>
      <c r="I149" s="73">
        <v>0.6</v>
      </c>
      <c r="J149" s="369">
        <v>33480</v>
      </c>
      <c r="K149" s="369"/>
      <c r="L149" s="369"/>
      <c r="M149" s="72"/>
      <c r="N149" s="92" t="s">
        <v>199</v>
      </c>
      <c r="O149" s="370" t="s">
        <v>139</v>
      </c>
    </row>
    <row r="150" spans="1:15" ht="12.75">
      <c r="A150" s="72" t="s">
        <v>193</v>
      </c>
      <c r="B150" s="72"/>
      <c r="C150" s="72"/>
      <c r="D150" s="72"/>
      <c r="E150" s="72"/>
      <c r="F150" s="72"/>
      <c r="G150" s="72"/>
      <c r="H150" s="57" t="s">
        <v>198</v>
      </c>
      <c r="I150" s="73">
        <v>0.6</v>
      </c>
      <c r="J150" s="369">
        <v>64560</v>
      </c>
      <c r="K150" s="369"/>
      <c r="L150" s="369"/>
      <c r="M150" s="72"/>
      <c r="N150" s="92" t="s">
        <v>199</v>
      </c>
      <c r="O150" s="370" t="s">
        <v>140</v>
      </c>
    </row>
    <row r="151" spans="1:15" ht="12.75">
      <c r="A151" s="72" t="s">
        <v>193</v>
      </c>
      <c r="B151" s="72"/>
      <c r="C151" s="72"/>
      <c r="D151" s="72"/>
      <c r="E151" s="72"/>
      <c r="F151" s="72"/>
      <c r="G151" s="72"/>
      <c r="H151" s="57" t="s">
        <v>198</v>
      </c>
      <c r="I151" s="73">
        <v>0.6</v>
      </c>
      <c r="J151" s="369">
        <v>37800</v>
      </c>
      <c r="K151" s="369"/>
      <c r="L151" s="369"/>
      <c r="M151" s="72"/>
      <c r="N151" s="92" t="s">
        <v>199</v>
      </c>
      <c r="O151" s="370" t="s">
        <v>141</v>
      </c>
    </row>
    <row r="152" spans="1:15" ht="12.75">
      <c r="A152" s="72" t="s">
        <v>193</v>
      </c>
      <c r="B152" s="72"/>
      <c r="C152" s="72"/>
      <c r="D152" s="72"/>
      <c r="E152" s="72"/>
      <c r="F152" s="72"/>
      <c r="G152" s="72"/>
      <c r="H152" s="57" t="s">
        <v>198</v>
      </c>
      <c r="I152" s="73">
        <v>0.6</v>
      </c>
      <c r="J152" s="369">
        <v>38340</v>
      </c>
      <c r="K152" s="369"/>
      <c r="L152" s="369"/>
      <c r="M152" s="72"/>
      <c r="N152" s="92" t="s">
        <v>199</v>
      </c>
      <c r="O152" s="370" t="s">
        <v>142</v>
      </c>
    </row>
    <row r="153" spans="1:15" ht="15" customHeight="1">
      <c r="A153" s="72" t="s">
        <v>193</v>
      </c>
      <c r="B153" s="72"/>
      <c r="C153" s="72"/>
      <c r="D153" s="72"/>
      <c r="E153" s="72"/>
      <c r="F153" s="72"/>
      <c r="G153" s="72"/>
      <c r="H153" s="57" t="s">
        <v>198</v>
      </c>
      <c r="I153" s="73">
        <v>0.6</v>
      </c>
      <c r="J153" s="369">
        <v>48600</v>
      </c>
      <c r="K153" s="369"/>
      <c r="L153" s="369"/>
      <c r="M153" s="72"/>
      <c r="N153" s="92" t="s">
        <v>199</v>
      </c>
      <c r="O153" s="370" t="s">
        <v>143</v>
      </c>
    </row>
    <row r="154" spans="1:15" ht="15" customHeight="1">
      <c r="A154" s="72"/>
      <c r="B154" s="72"/>
      <c r="C154" s="72"/>
      <c r="D154" s="72"/>
      <c r="E154" s="72"/>
      <c r="F154" s="72"/>
      <c r="G154" s="72"/>
      <c r="H154" s="57"/>
      <c r="I154" s="73"/>
      <c r="J154" s="369"/>
      <c r="K154" s="369"/>
      <c r="L154" s="369"/>
      <c r="M154" s="72"/>
      <c r="N154" s="92"/>
      <c r="O154" s="370"/>
    </row>
    <row r="155" spans="1:15" ht="15" customHeight="1">
      <c r="A155" s="72"/>
      <c r="B155" s="72"/>
      <c r="C155" s="72"/>
      <c r="D155" s="72"/>
      <c r="E155" s="72"/>
      <c r="F155" s="72"/>
      <c r="G155" s="72"/>
      <c r="H155" s="57"/>
      <c r="I155" s="73"/>
      <c r="J155" s="369"/>
      <c r="K155" s="369"/>
      <c r="L155" s="369"/>
      <c r="M155" s="72"/>
      <c r="N155" s="92"/>
      <c r="O155" s="370"/>
    </row>
    <row r="156" spans="1:15" ht="15" customHeight="1">
      <c r="A156" s="72"/>
      <c r="B156" s="72"/>
      <c r="C156" s="72"/>
      <c r="D156" s="72"/>
      <c r="E156" s="72"/>
      <c r="F156" s="72"/>
      <c r="G156" s="72"/>
      <c r="H156" s="57"/>
      <c r="I156" s="73"/>
      <c r="J156" s="369"/>
      <c r="K156" s="369"/>
      <c r="L156" s="369"/>
      <c r="M156" s="72"/>
      <c r="N156" s="92"/>
      <c r="O156" s="370"/>
    </row>
    <row r="157" spans="1:15" ht="15" customHeight="1">
      <c r="A157" s="72"/>
      <c r="B157" s="72"/>
      <c r="C157" s="72"/>
      <c r="D157" s="72"/>
      <c r="E157" s="72"/>
      <c r="F157" s="72"/>
      <c r="G157" s="72"/>
      <c r="H157" s="57"/>
      <c r="I157" s="73"/>
      <c r="J157" s="369"/>
      <c r="K157" s="369"/>
      <c r="L157" s="369"/>
      <c r="M157" s="72"/>
      <c r="N157" s="92"/>
      <c r="O157" s="370"/>
    </row>
    <row r="158" spans="1:15" ht="15" customHeight="1">
      <c r="A158" s="67" t="s">
        <v>205</v>
      </c>
      <c r="B158" s="67"/>
      <c r="C158" s="67"/>
      <c r="D158" s="67"/>
      <c r="E158" s="67"/>
      <c r="F158" s="67"/>
      <c r="G158" s="67"/>
      <c r="H158" s="67"/>
      <c r="I158" s="67"/>
      <c r="J158" s="231">
        <f>SUM(J118:J157)</f>
        <v>1452770</v>
      </c>
      <c r="K158" s="231"/>
      <c r="L158" s="231"/>
      <c r="M158" s="231"/>
      <c r="N158" s="67"/>
      <c r="O158" s="67"/>
    </row>
    <row r="159" spans="1:15" ht="15" customHeight="1">
      <c r="A159" s="75"/>
      <c r="B159" s="75"/>
      <c r="C159" s="75"/>
      <c r="D159" s="75"/>
      <c r="E159" s="75"/>
      <c r="F159" s="75"/>
      <c r="G159" s="75"/>
      <c r="H159" s="70"/>
      <c r="I159" s="371"/>
      <c r="J159" s="372"/>
      <c r="K159" s="372"/>
      <c r="L159" s="372"/>
      <c r="M159" s="75"/>
      <c r="N159" s="373"/>
      <c r="O159" s="374"/>
    </row>
    <row r="160" spans="1:15" ht="12.75">
      <c r="A160" s="75"/>
      <c r="B160" s="75"/>
      <c r="C160" s="82" t="s">
        <v>206</v>
      </c>
      <c r="D160" s="75"/>
      <c r="E160" s="75"/>
      <c r="F160" s="75"/>
      <c r="G160" s="97" t="s">
        <v>228</v>
      </c>
      <c r="H160" s="82" t="s">
        <v>207</v>
      </c>
      <c r="I160" s="82"/>
      <c r="J160" s="82"/>
      <c r="K160" s="82"/>
      <c r="L160" s="233">
        <f>J108+J158</f>
        <v>2923320</v>
      </c>
      <c r="M160" s="75"/>
      <c r="N160" s="75"/>
      <c r="O160" s="75"/>
    </row>
    <row r="161" spans="1:15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1:15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1:15" ht="15">
      <c r="A163" s="556" t="s">
        <v>208</v>
      </c>
      <c r="B163" s="556"/>
      <c r="C163" s="556"/>
      <c r="D163" s="556"/>
      <c r="E163" s="556"/>
      <c r="F163" s="556"/>
      <c r="G163" s="556"/>
      <c r="H163" s="556"/>
      <c r="I163" s="556"/>
      <c r="J163" s="556"/>
      <c r="K163" s="556"/>
      <c r="L163" s="556"/>
      <c r="M163" s="556"/>
      <c r="N163" s="556"/>
      <c r="O163" s="556"/>
    </row>
    <row r="164" spans="1:15" ht="1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561" t="s">
        <v>29</v>
      </c>
      <c r="O164" s="561"/>
    </row>
    <row r="165" spans="1:15" ht="15">
      <c r="A165" s="563" t="s">
        <v>674</v>
      </c>
      <c r="B165" s="563"/>
      <c r="C165" s="563"/>
      <c r="D165" s="563"/>
      <c r="E165" s="563"/>
      <c r="F165" s="563"/>
      <c r="G165" s="563"/>
      <c r="H165" s="563"/>
      <c r="I165" s="563"/>
      <c r="J165" s="563"/>
      <c r="K165" s="563"/>
      <c r="L165" s="563"/>
      <c r="M165" s="563"/>
      <c r="N165" s="563"/>
      <c r="O165" s="563"/>
    </row>
    <row r="166" spans="1:15" ht="15">
      <c r="A166" s="563" t="s">
        <v>673</v>
      </c>
      <c r="B166" s="563"/>
      <c r="C166" s="563"/>
      <c r="D166" s="563"/>
      <c r="E166" s="563"/>
      <c r="F166" s="563"/>
      <c r="G166" s="563"/>
      <c r="H166" s="563"/>
      <c r="I166" s="563"/>
      <c r="J166" s="563"/>
      <c r="K166" s="563"/>
      <c r="L166" s="563"/>
      <c r="M166" s="563"/>
      <c r="N166" s="563"/>
      <c r="O166" s="563"/>
    </row>
    <row r="167" spans="1:15" ht="1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3" ht="15">
      <c r="A168" s="85" t="s">
        <v>580</v>
      </c>
      <c r="C168" s="93" t="s">
        <v>265</v>
      </c>
    </row>
    <row r="169" spans="1:15" ht="15" customHeight="1">
      <c r="A169" s="547" t="s">
        <v>554</v>
      </c>
      <c r="B169" s="54"/>
      <c r="C169" s="557" t="s">
        <v>188</v>
      </c>
      <c r="D169" s="558"/>
      <c r="E169" s="558"/>
      <c r="F169" s="558"/>
      <c r="G169" s="559"/>
      <c r="H169" s="557" t="s">
        <v>189</v>
      </c>
      <c r="I169" s="558"/>
      <c r="J169" s="558"/>
      <c r="K169" s="558"/>
      <c r="L169" s="559"/>
      <c r="M169" s="547" t="s">
        <v>555</v>
      </c>
      <c r="N169" s="550" t="s">
        <v>557</v>
      </c>
      <c r="O169" s="550" t="s">
        <v>556</v>
      </c>
    </row>
    <row r="170" spans="1:15" ht="15">
      <c r="A170" s="548"/>
      <c r="B170" s="54"/>
      <c r="C170" s="551" t="s">
        <v>190</v>
      </c>
      <c r="D170" s="553" t="s">
        <v>191</v>
      </c>
      <c r="E170" s="555" t="s">
        <v>192</v>
      </c>
      <c r="F170" s="468"/>
      <c r="G170" s="491"/>
      <c r="H170" s="551" t="s">
        <v>190</v>
      </c>
      <c r="I170" s="553" t="s">
        <v>191</v>
      </c>
      <c r="J170" s="555" t="s">
        <v>192</v>
      </c>
      <c r="K170" s="468"/>
      <c r="L170" s="491"/>
      <c r="M170" s="548"/>
      <c r="N170" s="548"/>
      <c r="O170" s="548"/>
    </row>
    <row r="171" spans="1:15" ht="30">
      <c r="A171" s="549"/>
      <c r="B171" s="54"/>
      <c r="C171" s="552"/>
      <c r="D171" s="554"/>
      <c r="E171" s="227" t="s">
        <v>576</v>
      </c>
      <c r="F171" s="228" t="s">
        <v>577</v>
      </c>
      <c r="G171" s="229" t="s">
        <v>575</v>
      </c>
      <c r="H171" s="552"/>
      <c r="I171" s="554"/>
      <c r="J171" s="227" t="s">
        <v>576</v>
      </c>
      <c r="K171" s="228" t="s">
        <v>577</v>
      </c>
      <c r="L171" s="229" t="s">
        <v>575</v>
      </c>
      <c r="M171" s="549"/>
      <c r="N171" s="549"/>
      <c r="O171" s="549"/>
    </row>
    <row r="172" spans="1:15" ht="12.75">
      <c r="A172" s="72" t="s">
        <v>193</v>
      </c>
      <c r="B172" s="72"/>
      <c r="C172" s="72" t="s">
        <v>209</v>
      </c>
      <c r="D172" s="58" t="s">
        <v>560</v>
      </c>
      <c r="E172" s="91">
        <v>6727</v>
      </c>
      <c r="F172" s="91"/>
      <c r="G172" s="91"/>
      <c r="H172" s="72"/>
      <c r="I172" s="72"/>
      <c r="J172" s="72"/>
      <c r="K172" s="72"/>
      <c r="L172" s="72"/>
      <c r="M172" s="91"/>
      <c r="N172" s="74" t="s">
        <v>199</v>
      </c>
      <c r="O172" s="37" t="s">
        <v>243</v>
      </c>
    </row>
    <row r="173" spans="1:15" ht="12.75">
      <c r="A173" s="72" t="s">
        <v>193</v>
      </c>
      <c r="B173" s="72"/>
      <c r="C173" s="72" t="s">
        <v>209</v>
      </c>
      <c r="D173" s="58" t="s">
        <v>560</v>
      </c>
      <c r="E173" s="91">
        <v>10360</v>
      </c>
      <c r="F173" s="91"/>
      <c r="G173" s="91"/>
      <c r="H173" s="72"/>
      <c r="I173" s="72"/>
      <c r="J173" s="72"/>
      <c r="K173" s="72"/>
      <c r="L173" s="72"/>
      <c r="M173" s="91"/>
      <c r="N173" s="74" t="s">
        <v>199</v>
      </c>
      <c r="O173" s="37" t="s">
        <v>244</v>
      </c>
    </row>
    <row r="174" spans="1:15" ht="12.75">
      <c r="A174" s="72" t="s">
        <v>193</v>
      </c>
      <c r="B174" s="72"/>
      <c r="C174" s="72" t="s">
        <v>209</v>
      </c>
      <c r="D174" s="58" t="s">
        <v>560</v>
      </c>
      <c r="E174" s="91">
        <v>15900</v>
      </c>
      <c r="F174" s="91"/>
      <c r="G174" s="91"/>
      <c r="H174" s="72"/>
      <c r="I174" s="72"/>
      <c r="J174" s="72"/>
      <c r="K174" s="72"/>
      <c r="L174" s="72"/>
      <c r="M174" s="91"/>
      <c r="N174" s="74" t="s">
        <v>199</v>
      </c>
      <c r="O174" s="37" t="s">
        <v>245</v>
      </c>
    </row>
    <row r="175" spans="1:15" ht="12.75">
      <c r="A175" s="72" t="s">
        <v>193</v>
      </c>
      <c r="B175" s="72"/>
      <c r="C175" s="72" t="s">
        <v>209</v>
      </c>
      <c r="D175" s="58" t="s">
        <v>560</v>
      </c>
      <c r="E175" s="91">
        <v>7700</v>
      </c>
      <c r="F175" s="91"/>
      <c r="G175" s="91"/>
      <c r="H175" s="72"/>
      <c r="I175" s="72"/>
      <c r="J175" s="72"/>
      <c r="K175" s="72"/>
      <c r="L175" s="72"/>
      <c r="M175" s="91"/>
      <c r="N175" s="74" t="s">
        <v>199</v>
      </c>
      <c r="O175" s="37" t="s">
        <v>246</v>
      </c>
    </row>
    <row r="176" spans="1:15" ht="12.75">
      <c r="A176" s="72" t="s">
        <v>193</v>
      </c>
      <c r="B176" s="72"/>
      <c r="C176" s="72" t="s">
        <v>209</v>
      </c>
      <c r="D176" s="58" t="s">
        <v>560</v>
      </c>
      <c r="E176" s="91">
        <v>9250</v>
      </c>
      <c r="F176" s="91"/>
      <c r="G176" s="91"/>
      <c r="H176" s="72"/>
      <c r="I176" s="72"/>
      <c r="J176" s="72"/>
      <c r="K176" s="72"/>
      <c r="L176" s="72"/>
      <c r="M176" s="91"/>
      <c r="N176" s="74" t="s">
        <v>199</v>
      </c>
      <c r="O176" s="37" t="s">
        <v>247</v>
      </c>
    </row>
    <row r="177" spans="1:15" ht="12.75">
      <c r="A177" s="72" t="s">
        <v>193</v>
      </c>
      <c r="B177" s="72"/>
      <c r="C177" s="72" t="s">
        <v>209</v>
      </c>
      <c r="D177" s="58" t="s">
        <v>560</v>
      </c>
      <c r="E177" s="91">
        <v>13000</v>
      </c>
      <c r="F177" s="91"/>
      <c r="G177" s="91"/>
      <c r="H177" s="72"/>
      <c r="I177" s="72"/>
      <c r="J177" s="72"/>
      <c r="K177" s="72"/>
      <c r="L177" s="72"/>
      <c r="M177" s="91"/>
      <c r="N177" s="74" t="s">
        <v>199</v>
      </c>
      <c r="O177" s="37" t="s">
        <v>248</v>
      </c>
    </row>
    <row r="178" spans="1:15" ht="12.75">
      <c r="A178" s="72" t="s">
        <v>193</v>
      </c>
      <c r="B178" s="72"/>
      <c r="C178" s="72" t="s">
        <v>209</v>
      </c>
      <c r="D178" s="58" t="s">
        <v>560</v>
      </c>
      <c r="E178" s="91">
        <v>6160</v>
      </c>
      <c r="F178" s="91"/>
      <c r="G178" s="91"/>
      <c r="H178" s="72"/>
      <c r="I178" s="72"/>
      <c r="J178" s="72"/>
      <c r="K178" s="72"/>
      <c r="L178" s="72"/>
      <c r="M178" s="91"/>
      <c r="N178" s="74" t="s">
        <v>199</v>
      </c>
      <c r="O178" s="37" t="s">
        <v>249</v>
      </c>
    </row>
    <row r="179" spans="1:15" ht="12.75">
      <c r="A179" s="72" t="s">
        <v>193</v>
      </c>
      <c r="B179" s="72"/>
      <c r="C179" s="72" t="s">
        <v>209</v>
      </c>
      <c r="D179" s="58" t="s">
        <v>560</v>
      </c>
      <c r="E179" s="91">
        <v>13000</v>
      </c>
      <c r="F179" s="91"/>
      <c r="G179" s="91"/>
      <c r="H179" s="72"/>
      <c r="I179" s="72"/>
      <c r="J179" s="72"/>
      <c r="K179" s="72"/>
      <c r="L179" s="72"/>
      <c r="M179" s="91"/>
      <c r="N179" s="74" t="s">
        <v>199</v>
      </c>
      <c r="O179" s="37" t="s">
        <v>250</v>
      </c>
    </row>
    <row r="180" spans="1:15" ht="12.75">
      <c r="A180" s="72" t="s">
        <v>193</v>
      </c>
      <c r="B180" s="72"/>
      <c r="C180" s="72" t="s">
        <v>209</v>
      </c>
      <c r="D180" s="58" t="s">
        <v>560</v>
      </c>
      <c r="E180" s="91">
        <v>9800</v>
      </c>
      <c r="F180" s="91"/>
      <c r="G180" s="91"/>
      <c r="H180" s="72"/>
      <c r="I180" s="72"/>
      <c r="J180" s="72"/>
      <c r="K180" s="72"/>
      <c r="L180" s="72"/>
      <c r="M180" s="91"/>
      <c r="N180" s="74" t="s">
        <v>199</v>
      </c>
      <c r="O180" s="37" t="s">
        <v>251</v>
      </c>
    </row>
    <row r="181" spans="1:15" ht="12.75">
      <c r="A181" s="72" t="s">
        <v>193</v>
      </c>
      <c r="B181" s="72"/>
      <c r="C181" s="72" t="s">
        <v>209</v>
      </c>
      <c r="D181" s="58" t="s">
        <v>560</v>
      </c>
      <c r="E181" s="91">
        <v>12210</v>
      </c>
      <c r="F181" s="91"/>
      <c r="G181" s="91"/>
      <c r="H181" s="72"/>
      <c r="I181" s="72"/>
      <c r="J181" s="72"/>
      <c r="K181" s="72"/>
      <c r="L181" s="72"/>
      <c r="M181" s="91"/>
      <c r="N181" s="74" t="s">
        <v>199</v>
      </c>
      <c r="O181" s="37" t="s">
        <v>252</v>
      </c>
    </row>
    <row r="182" spans="1:15" ht="12.75">
      <c r="A182" s="72" t="s">
        <v>193</v>
      </c>
      <c r="B182" s="72"/>
      <c r="C182" s="72" t="s">
        <v>209</v>
      </c>
      <c r="D182" s="58" t="s">
        <v>560</v>
      </c>
      <c r="E182" s="91">
        <v>11655</v>
      </c>
      <c r="F182" s="91"/>
      <c r="G182" s="91"/>
      <c r="H182" s="72"/>
      <c r="I182" s="72"/>
      <c r="J182" s="72"/>
      <c r="K182" s="72"/>
      <c r="L182" s="72"/>
      <c r="M182" s="91"/>
      <c r="N182" s="74" t="s">
        <v>199</v>
      </c>
      <c r="O182" s="37" t="s">
        <v>211</v>
      </c>
    </row>
    <row r="183" spans="1:15" ht="12.75">
      <c r="A183" s="72" t="s">
        <v>193</v>
      </c>
      <c r="B183" s="72"/>
      <c r="C183" s="72" t="s">
        <v>209</v>
      </c>
      <c r="D183" s="58" t="s">
        <v>560</v>
      </c>
      <c r="E183" s="91">
        <v>8140</v>
      </c>
      <c r="F183" s="91"/>
      <c r="G183" s="91"/>
      <c r="H183" s="72"/>
      <c r="I183" s="72"/>
      <c r="J183" s="72"/>
      <c r="K183" s="72"/>
      <c r="L183" s="72"/>
      <c r="M183" s="91"/>
      <c r="N183" s="74" t="s">
        <v>199</v>
      </c>
      <c r="O183" s="37"/>
    </row>
    <row r="184" spans="1:15" ht="12.75">
      <c r="A184" s="72" t="s">
        <v>193</v>
      </c>
      <c r="B184" s="72"/>
      <c r="C184" s="72" t="s">
        <v>209</v>
      </c>
      <c r="D184" s="58" t="s">
        <v>560</v>
      </c>
      <c r="E184" s="91">
        <v>9890</v>
      </c>
      <c r="F184" s="91"/>
      <c r="G184" s="91"/>
      <c r="H184" s="72"/>
      <c r="I184" s="72"/>
      <c r="J184" s="72"/>
      <c r="K184" s="72"/>
      <c r="L184" s="72"/>
      <c r="M184" s="91"/>
      <c r="N184" s="74" t="s">
        <v>199</v>
      </c>
      <c r="O184" s="37" t="s">
        <v>253</v>
      </c>
    </row>
    <row r="185" spans="1:15" ht="12.75">
      <c r="A185" s="72" t="s">
        <v>193</v>
      </c>
      <c r="B185" s="72"/>
      <c r="C185" s="72" t="s">
        <v>209</v>
      </c>
      <c r="D185" s="58" t="s">
        <v>560</v>
      </c>
      <c r="E185" s="91">
        <v>13000</v>
      </c>
      <c r="F185" s="91"/>
      <c r="G185" s="91"/>
      <c r="H185" s="72"/>
      <c r="I185" s="72"/>
      <c r="J185" s="72"/>
      <c r="K185" s="72"/>
      <c r="L185" s="72"/>
      <c r="M185" s="91"/>
      <c r="N185" s="74" t="s">
        <v>199</v>
      </c>
      <c r="O185" s="37" t="s">
        <v>254</v>
      </c>
    </row>
    <row r="186" spans="1:15" ht="12.75">
      <c r="A186" s="72" t="s">
        <v>193</v>
      </c>
      <c r="B186" s="72"/>
      <c r="C186" s="72" t="s">
        <v>209</v>
      </c>
      <c r="D186" s="58" t="s">
        <v>560</v>
      </c>
      <c r="E186" s="91">
        <v>13000</v>
      </c>
      <c r="F186" s="91"/>
      <c r="G186" s="91"/>
      <c r="H186" s="72"/>
      <c r="I186" s="72"/>
      <c r="J186" s="72"/>
      <c r="K186" s="72"/>
      <c r="L186" s="72"/>
      <c r="M186" s="91"/>
      <c r="N186" s="74" t="s">
        <v>199</v>
      </c>
      <c r="O186" s="37" t="s">
        <v>255</v>
      </c>
    </row>
    <row r="187" spans="1:15" ht="12.75">
      <c r="A187" s="72" t="s">
        <v>193</v>
      </c>
      <c r="B187" s="72"/>
      <c r="C187" s="72" t="s">
        <v>209</v>
      </c>
      <c r="D187" s="58" t="s">
        <v>560</v>
      </c>
      <c r="E187" s="91">
        <v>13000</v>
      </c>
      <c r="F187" s="91"/>
      <c r="G187" s="91"/>
      <c r="H187" s="72"/>
      <c r="I187" s="72"/>
      <c r="J187" s="72"/>
      <c r="K187" s="72"/>
      <c r="L187" s="72"/>
      <c r="M187" s="91"/>
      <c r="N187" s="74" t="s">
        <v>199</v>
      </c>
      <c r="O187" s="37" t="s">
        <v>256</v>
      </c>
    </row>
    <row r="188" spans="1:15" ht="12.75">
      <c r="A188" s="72" t="s">
        <v>193</v>
      </c>
      <c r="B188" s="72"/>
      <c r="C188" s="72" t="s">
        <v>209</v>
      </c>
      <c r="D188" s="58" t="s">
        <v>560</v>
      </c>
      <c r="E188" s="91">
        <v>7700</v>
      </c>
      <c r="F188" s="91"/>
      <c r="G188" s="91"/>
      <c r="H188" s="72"/>
      <c r="I188" s="72"/>
      <c r="J188" s="72"/>
      <c r="K188" s="72"/>
      <c r="L188" s="72"/>
      <c r="M188" s="91"/>
      <c r="N188" s="74" t="s">
        <v>199</v>
      </c>
      <c r="O188" s="37" t="s">
        <v>257</v>
      </c>
    </row>
    <row r="189" spans="1:15" ht="12.75">
      <c r="A189" s="72" t="s">
        <v>193</v>
      </c>
      <c r="B189" s="72"/>
      <c r="C189" s="72" t="s">
        <v>209</v>
      </c>
      <c r="D189" s="58" t="s">
        <v>560</v>
      </c>
      <c r="E189" s="91">
        <v>13000</v>
      </c>
      <c r="F189" s="91"/>
      <c r="G189" s="91"/>
      <c r="H189" s="72"/>
      <c r="I189" s="72"/>
      <c r="J189" s="72"/>
      <c r="K189" s="72"/>
      <c r="L189" s="72"/>
      <c r="M189" s="91"/>
      <c r="N189" s="74" t="s">
        <v>199</v>
      </c>
      <c r="O189" s="37" t="s">
        <v>258</v>
      </c>
    </row>
    <row r="190" spans="1:15" ht="12.75">
      <c r="A190" s="72" t="s">
        <v>193</v>
      </c>
      <c r="B190" s="72"/>
      <c r="C190" s="72" t="s">
        <v>209</v>
      </c>
      <c r="D190" s="58" t="s">
        <v>560</v>
      </c>
      <c r="E190" s="91">
        <v>13000</v>
      </c>
      <c r="F190" s="91"/>
      <c r="G190" s="91"/>
      <c r="H190" s="72"/>
      <c r="I190" s="72"/>
      <c r="J190" s="72"/>
      <c r="K190" s="72"/>
      <c r="L190" s="72"/>
      <c r="M190" s="91"/>
      <c r="N190" s="74" t="s">
        <v>199</v>
      </c>
      <c r="O190" s="37" t="s">
        <v>210</v>
      </c>
    </row>
    <row r="191" spans="1:15" ht="12.75">
      <c r="A191" s="72" t="s">
        <v>193</v>
      </c>
      <c r="B191" s="72"/>
      <c r="C191" s="72" t="s">
        <v>209</v>
      </c>
      <c r="D191" s="58" t="s">
        <v>560</v>
      </c>
      <c r="E191" s="91">
        <v>13000</v>
      </c>
      <c r="F191" s="91"/>
      <c r="G191" s="91"/>
      <c r="H191" s="72"/>
      <c r="I191" s="72"/>
      <c r="J191" s="72"/>
      <c r="K191" s="72"/>
      <c r="L191" s="72"/>
      <c r="M191" s="91"/>
      <c r="N191" s="74" t="s">
        <v>199</v>
      </c>
      <c r="O191" s="37" t="s">
        <v>259</v>
      </c>
    </row>
    <row r="192" spans="1:15" ht="12.75">
      <c r="A192" s="72" t="s">
        <v>193</v>
      </c>
      <c r="B192" s="72"/>
      <c r="C192" s="72" t="s">
        <v>209</v>
      </c>
      <c r="D192" s="58" t="s">
        <v>560</v>
      </c>
      <c r="E192" s="91">
        <v>13000</v>
      </c>
      <c r="F192" s="91"/>
      <c r="G192" s="91"/>
      <c r="H192" s="72"/>
      <c r="I192" s="72"/>
      <c r="J192" s="72"/>
      <c r="K192" s="72"/>
      <c r="L192" s="72"/>
      <c r="M192" s="91"/>
      <c r="N192" s="74" t="s">
        <v>199</v>
      </c>
      <c r="O192" s="37" t="s">
        <v>260</v>
      </c>
    </row>
    <row r="193" spans="1:15" ht="12.75">
      <c r="A193" s="72" t="s">
        <v>193</v>
      </c>
      <c r="B193" s="72"/>
      <c r="C193" s="72" t="s">
        <v>209</v>
      </c>
      <c r="D193" s="58" t="s">
        <v>560</v>
      </c>
      <c r="E193" s="91">
        <v>13000</v>
      </c>
      <c r="F193" s="91"/>
      <c r="G193" s="91"/>
      <c r="H193" s="72"/>
      <c r="I193" s="72"/>
      <c r="J193" s="72"/>
      <c r="K193" s="72"/>
      <c r="L193" s="72"/>
      <c r="M193" s="91"/>
      <c r="N193" s="74" t="s">
        <v>199</v>
      </c>
      <c r="O193" s="37" t="s">
        <v>261</v>
      </c>
    </row>
    <row r="194" spans="1:15" ht="12.75">
      <c r="A194" s="72" t="s">
        <v>193</v>
      </c>
      <c r="B194" s="72"/>
      <c r="C194" s="72" t="s">
        <v>209</v>
      </c>
      <c r="D194" s="58" t="s">
        <v>560</v>
      </c>
      <c r="E194" s="91">
        <v>13000</v>
      </c>
      <c r="F194" s="91"/>
      <c r="G194" s="91"/>
      <c r="H194" s="72"/>
      <c r="I194" s="72"/>
      <c r="J194" s="72"/>
      <c r="K194" s="72"/>
      <c r="L194" s="72"/>
      <c r="M194" s="91"/>
      <c r="N194" s="74" t="s">
        <v>199</v>
      </c>
      <c r="O194" s="37" t="s">
        <v>262</v>
      </c>
    </row>
    <row r="195" spans="1:15" ht="12.75">
      <c r="A195" s="72" t="s">
        <v>193</v>
      </c>
      <c r="B195" s="72"/>
      <c r="C195" s="72" t="s">
        <v>209</v>
      </c>
      <c r="D195" s="58" t="s">
        <v>560</v>
      </c>
      <c r="E195" s="91">
        <v>12650</v>
      </c>
      <c r="F195" s="91"/>
      <c r="G195" s="91"/>
      <c r="H195" s="72"/>
      <c r="I195" s="72"/>
      <c r="J195" s="72"/>
      <c r="K195" s="72"/>
      <c r="L195" s="72"/>
      <c r="M195" s="91"/>
      <c r="N195" s="74" t="s">
        <v>199</v>
      </c>
      <c r="O195" s="37" t="s">
        <v>263</v>
      </c>
    </row>
    <row r="196" spans="1:15" ht="12.75">
      <c r="A196" s="72" t="s">
        <v>193</v>
      </c>
      <c r="B196" s="72"/>
      <c r="C196" s="72" t="s">
        <v>209</v>
      </c>
      <c r="D196" s="58" t="s">
        <v>560</v>
      </c>
      <c r="E196" s="91">
        <v>13000</v>
      </c>
      <c r="F196" s="91"/>
      <c r="G196" s="91"/>
      <c r="H196" s="72"/>
      <c r="I196" s="72"/>
      <c r="J196" s="72"/>
      <c r="K196" s="72"/>
      <c r="L196" s="72"/>
      <c r="M196" s="91"/>
      <c r="N196" s="74" t="s">
        <v>199</v>
      </c>
      <c r="O196" s="37" t="s">
        <v>264</v>
      </c>
    </row>
    <row r="197" spans="1:15" ht="12.75" customHeight="1">
      <c r="A197" s="72" t="s">
        <v>193</v>
      </c>
      <c r="B197" s="72"/>
      <c r="C197" s="57" t="s">
        <v>209</v>
      </c>
      <c r="D197" s="58" t="s">
        <v>560</v>
      </c>
      <c r="E197" s="91">
        <v>13000</v>
      </c>
      <c r="F197" s="91"/>
      <c r="G197" s="91"/>
      <c r="H197" s="72"/>
      <c r="I197" s="72"/>
      <c r="J197" s="72"/>
      <c r="K197" s="72"/>
      <c r="L197" s="72"/>
      <c r="M197" s="91"/>
      <c r="N197" s="74" t="s">
        <v>199</v>
      </c>
      <c r="O197" s="37" t="s">
        <v>266</v>
      </c>
    </row>
    <row r="198" spans="1:15" ht="12.75">
      <c r="A198" s="72" t="s">
        <v>193</v>
      </c>
      <c r="B198" s="72"/>
      <c r="C198" s="57" t="s">
        <v>209</v>
      </c>
      <c r="D198" s="58" t="s">
        <v>560</v>
      </c>
      <c r="E198" s="91">
        <v>13000</v>
      </c>
      <c r="F198" s="91"/>
      <c r="G198" s="91"/>
      <c r="H198" s="72"/>
      <c r="I198" s="72"/>
      <c r="J198" s="72"/>
      <c r="K198" s="72"/>
      <c r="L198" s="72"/>
      <c r="M198" s="91"/>
      <c r="N198" s="74" t="s">
        <v>199</v>
      </c>
      <c r="O198" s="37" t="s">
        <v>267</v>
      </c>
    </row>
    <row r="199" spans="1:15" ht="12.75">
      <c r="A199" s="72" t="s">
        <v>193</v>
      </c>
      <c r="B199" s="72"/>
      <c r="C199" s="57" t="s">
        <v>209</v>
      </c>
      <c r="D199" s="58" t="s">
        <v>560</v>
      </c>
      <c r="E199" s="91">
        <v>13000</v>
      </c>
      <c r="F199" s="91"/>
      <c r="G199" s="91"/>
      <c r="H199" s="72"/>
      <c r="I199" s="72"/>
      <c r="J199" s="72"/>
      <c r="K199" s="72"/>
      <c r="L199" s="72"/>
      <c r="M199" s="91"/>
      <c r="N199" s="74" t="s">
        <v>199</v>
      </c>
      <c r="O199" s="37" t="s">
        <v>268</v>
      </c>
    </row>
    <row r="200" spans="1:15" ht="12.75">
      <c r="A200" s="72" t="s">
        <v>193</v>
      </c>
      <c r="B200" s="72"/>
      <c r="C200" s="57" t="s">
        <v>209</v>
      </c>
      <c r="D200" s="58" t="s">
        <v>560</v>
      </c>
      <c r="E200" s="91">
        <v>13000</v>
      </c>
      <c r="F200" s="91"/>
      <c r="G200" s="91"/>
      <c r="H200" s="72"/>
      <c r="I200" s="72"/>
      <c r="J200" s="72"/>
      <c r="K200" s="72"/>
      <c r="L200" s="72"/>
      <c r="M200" s="91"/>
      <c r="N200" s="74" t="s">
        <v>199</v>
      </c>
      <c r="O200" s="37" t="s">
        <v>269</v>
      </c>
    </row>
    <row r="201" spans="1:15" ht="12.75">
      <c r="A201" s="72" t="s">
        <v>193</v>
      </c>
      <c r="B201" s="72"/>
      <c r="C201" s="57" t="s">
        <v>209</v>
      </c>
      <c r="D201" s="58" t="s">
        <v>560</v>
      </c>
      <c r="E201" s="91">
        <v>13000</v>
      </c>
      <c r="F201" s="91"/>
      <c r="G201" s="91"/>
      <c r="H201" s="72"/>
      <c r="I201" s="72"/>
      <c r="J201" s="72"/>
      <c r="K201" s="72"/>
      <c r="L201" s="72"/>
      <c r="M201" s="91"/>
      <c r="N201" s="74" t="s">
        <v>199</v>
      </c>
      <c r="O201" s="37" t="s">
        <v>270</v>
      </c>
    </row>
    <row r="202" spans="1:15" ht="12.75">
      <c r="A202" s="57" t="s">
        <v>193</v>
      </c>
      <c r="B202" s="57"/>
      <c r="C202" s="57" t="s">
        <v>209</v>
      </c>
      <c r="D202" s="58" t="s">
        <v>560</v>
      </c>
      <c r="E202" s="262">
        <v>3250</v>
      </c>
      <c r="F202" s="262"/>
      <c r="G202" s="262"/>
      <c r="H202" s="67"/>
      <c r="I202" s="67"/>
      <c r="J202" s="67"/>
      <c r="K202" s="67"/>
      <c r="L202" s="67"/>
      <c r="M202" s="231"/>
      <c r="N202" s="74" t="s">
        <v>199</v>
      </c>
      <c r="O202" s="60" t="s">
        <v>144</v>
      </c>
    </row>
    <row r="203" spans="1:15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</row>
    <row r="204" spans="1:15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</row>
    <row r="205" spans="1:15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</row>
    <row r="206" spans="1:15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</row>
    <row r="207" spans="1:15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</row>
    <row r="208" spans="1:15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</row>
    <row r="209" spans="1:15" ht="12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</row>
    <row r="210" spans="1:15" ht="12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</row>
    <row r="211" spans="1:15" ht="12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</row>
    <row r="212" spans="1:15" ht="12.75">
      <c r="A212" s="79" t="s">
        <v>212</v>
      </c>
      <c r="B212" s="57"/>
      <c r="C212" s="67"/>
      <c r="D212" s="67"/>
      <c r="E212" s="231">
        <f>SUM(E172:E211)</f>
        <v>352392</v>
      </c>
      <c r="F212" s="231"/>
      <c r="G212" s="231"/>
      <c r="H212" s="231"/>
      <c r="I212" s="231"/>
      <c r="J212" s="231"/>
      <c r="K212" s="231"/>
      <c r="L212" s="231"/>
      <c r="M212" s="231"/>
      <c r="N212" s="72"/>
      <c r="O212" s="72"/>
    </row>
    <row r="215" spans="3:12" ht="12.75">
      <c r="C215" s="56" t="s">
        <v>271</v>
      </c>
      <c r="G215" s="236">
        <f>E212</f>
        <v>352392</v>
      </c>
      <c r="H215" s="56" t="s">
        <v>272</v>
      </c>
      <c r="L215" s="235" t="s">
        <v>228</v>
      </c>
    </row>
    <row r="218" spans="1:15" ht="15">
      <c r="A218" s="565" t="s">
        <v>213</v>
      </c>
      <c r="B218" s="566"/>
      <c r="C218" s="566"/>
      <c r="D218" s="566"/>
      <c r="E218" s="566"/>
      <c r="F218" s="566"/>
      <c r="G218" s="566"/>
      <c r="H218" s="566"/>
      <c r="I218" s="566"/>
      <c r="J218" s="566"/>
      <c r="K218" s="566"/>
      <c r="L218" s="566"/>
      <c r="M218" s="566"/>
      <c r="N218" s="566"/>
      <c r="O218" s="566"/>
    </row>
    <row r="219" spans="1:15" ht="15">
      <c r="A219" s="83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560" t="s">
        <v>29</v>
      </c>
      <c r="O219" s="560"/>
    </row>
    <row r="220" spans="1:15" ht="15">
      <c r="A220" s="563" t="s">
        <v>674</v>
      </c>
      <c r="B220" s="563"/>
      <c r="C220" s="563"/>
      <c r="D220" s="563"/>
      <c r="E220" s="563"/>
      <c r="F220" s="563"/>
      <c r="G220" s="563"/>
      <c r="H220" s="563"/>
      <c r="I220" s="563"/>
      <c r="J220" s="563"/>
      <c r="K220" s="563"/>
      <c r="L220" s="563"/>
      <c r="M220" s="563"/>
      <c r="N220" s="563"/>
      <c r="O220" s="563"/>
    </row>
    <row r="221" spans="1:15" ht="15">
      <c r="A221" s="563" t="s">
        <v>673</v>
      </c>
      <c r="B221" s="563"/>
      <c r="C221" s="563"/>
      <c r="D221" s="563"/>
      <c r="E221" s="563"/>
      <c r="F221" s="563"/>
      <c r="G221" s="563"/>
      <c r="H221" s="563"/>
      <c r="I221" s="563"/>
      <c r="J221" s="563"/>
      <c r="K221" s="563"/>
      <c r="L221" s="563"/>
      <c r="M221" s="563"/>
      <c r="N221" s="563"/>
      <c r="O221" s="563"/>
    </row>
    <row r="222" spans="1:15" ht="15">
      <c r="A222" s="83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</row>
    <row r="223" spans="1:13" ht="12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</row>
    <row r="224" spans="1:13" ht="15">
      <c r="A224" s="77" t="s">
        <v>582</v>
      </c>
      <c r="B224" s="75"/>
      <c r="C224" s="75"/>
      <c r="D224" s="93"/>
      <c r="E224" s="93"/>
      <c r="F224" s="93"/>
      <c r="G224" s="75"/>
      <c r="H224" s="75"/>
      <c r="I224" s="75"/>
      <c r="J224" s="75"/>
      <c r="K224" s="75"/>
      <c r="L224" s="75"/>
      <c r="M224" s="75"/>
    </row>
    <row r="225" spans="1:15" ht="15" customHeight="1">
      <c r="A225" s="547" t="s">
        <v>554</v>
      </c>
      <c r="B225" s="54"/>
      <c r="C225" s="557" t="s">
        <v>188</v>
      </c>
      <c r="D225" s="558"/>
      <c r="E225" s="558"/>
      <c r="F225" s="558"/>
      <c r="G225" s="559"/>
      <c r="H225" s="557" t="s">
        <v>189</v>
      </c>
      <c r="I225" s="558"/>
      <c r="J225" s="558"/>
      <c r="K225" s="558"/>
      <c r="L225" s="559"/>
      <c r="M225" s="547" t="s">
        <v>555</v>
      </c>
      <c r="N225" s="550" t="s">
        <v>557</v>
      </c>
      <c r="O225" s="550" t="s">
        <v>556</v>
      </c>
    </row>
    <row r="226" spans="1:15" ht="15">
      <c r="A226" s="548"/>
      <c r="B226" s="54"/>
      <c r="C226" s="551" t="s">
        <v>190</v>
      </c>
      <c r="D226" s="553" t="s">
        <v>191</v>
      </c>
      <c r="E226" s="555" t="s">
        <v>192</v>
      </c>
      <c r="F226" s="468"/>
      <c r="G226" s="491"/>
      <c r="H226" s="551" t="s">
        <v>190</v>
      </c>
      <c r="I226" s="553" t="s">
        <v>191</v>
      </c>
      <c r="J226" s="555" t="s">
        <v>192</v>
      </c>
      <c r="K226" s="468"/>
      <c r="L226" s="491"/>
      <c r="M226" s="548"/>
      <c r="N226" s="548"/>
      <c r="O226" s="548"/>
    </row>
    <row r="227" spans="1:15" ht="30">
      <c r="A227" s="549"/>
      <c r="B227" s="54"/>
      <c r="C227" s="552"/>
      <c r="D227" s="554"/>
      <c r="E227" s="227" t="s">
        <v>576</v>
      </c>
      <c r="F227" s="228" t="s">
        <v>577</v>
      </c>
      <c r="G227" s="229" t="s">
        <v>575</v>
      </c>
      <c r="H227" s="552"/>
      <c r="I227" s="554"/>
      <c r="J227" s="227" t="s">
        <v>576</v>
      </c>
      <c r="K227" s="228" t="s">
        <v>577</v>
      </c>
      <c r="L227" s="229" t="s">
        <v>575</v>
      </c>
      <c r="M227" s="549"/>
      <c r="N227" s="549"/>
      <c r="O227" s="549"/>
    </row>
    <row r="228" spans="1:15" ht="25.5">
      <c r="A228" s="237" t="s">
        <v>193</v>
      </c>
      <c r="B228" s="237"/>
      <c r="C228" s="238" t="s">
        <v>546</v>
      </c>
      <c r="D228" s="239">
        <v>0.5</v>
      </c>
      <c r="E228" s="240">
        <v>71900</v>
      </c>
      <c r="F228" s="240"/>
      <c r="G228" s="375"/>
      <c r="H228" s="237"/>
      <c r="I228" s="237"/>
      <c r="J228" s="237"/>
      <c r="K228" s="237"/>
      <c r="L228" s="237"/>
      <c r="M228" s="241"/>
      <c r="N228" s="242" t="s">
        <v>199</v>
      </c>
      <c r="O228" s="243" t="s">
        <v>273</v>
      </c>
    </row>
    <row r="229" spans="1:15" ht="25.5">
      <c r="A229" s="237" t="s">
        <v>193</v>
      </c>
      <c r="B229" s="237"/>
      <c r="C229" s="238" t="s">
        <v>547</v>
      </c>
      <c r="D229" s="239">
        <v>1</v>
      </c>
      <c r="E229" s="240">
        <v>128000</v>
      </c>
      <c r="F229" s="240"/>
      <c r="G229" s="375"/>
      <c r="H229" s="237"/>
      <c r="I229" s="237"/>
      <c r="J229" s="237"/>
      <c r="K229" s="237"/>
      <c r="L229" s="237"/>
      <c r="M229" s="241"/>
      <c r="N229" s="242" t="s">
        <v>199</v>
      </c>
      <c r="O229" s="243" t="s">
        <v>274</v>
      </c>
    </row>
    <row r="230" spans="1:15" ht="12.75">
      <c r="A230" s="57" t="s">
        <v>193</v>
      </c>
      <c r="B230" s="72"/>
      <c r="C230" s="57" t="s">
        <v>548</v>
      </c>
      <c r="D230" s="73">
        <v>1</v>
      </c>
      <c r="E230" s="232">
        <v>111600</v>
      </c>
      <c r="F230" s="232"/>
      <c r="G230" s="91"/>
      <c r="H230" s="72"/>
      <c r="I230" s="72"/>
      <c r="J230" s="72"/>
      <c r="K230" s="72"/>
      <c r="L230" s="72"/>
      <c r="M230" s="91"/>
      <c r="N230" s="74" t="s">
        <v>199</v>
      </c>
      <c r="O230" s="37" t="s">
        <v>145</v>
      </c>
    </row>
    <row r="231" spans="1:15" ht="12.75">
      <c r="A231" s="72"/>
      <c r="B231" s="72"/>
      <c r="C231" s="72"/>
      <c r="D231" s="73"/>
      <c r="E231" s="73"/>
      <c r="F231" s="73"/>
      <c r="G231" s="91"/>
      <c r="H231" s="72"/>
      <c r="I231" s="72"/>
      <c r="J231" s="72"/>
      <c r="K231" s="72"/>
      <c r="L231" s="72"/>
      <c r="M231" s="91"/>
      <c r="N231" s="72"/>
      <c r="O231" s="37"/>
    </row>
    <row r="232" spans="1:15" ht="12.75">
      <c r="A232" s="72"/>
      <c r="B232" s="72"/>
      <c r="C232" s="72"/>
      <c r="D232" s="73"/>
      <c r="E232" s="73"/>
      <c r="F232" s="73"/>
      <c r="G232" s="91"/>
      <c r="H232" s="72"/>
      <c r="I232" s="72"/>
      <c r="J232" s="72"/>
      <c r="K232" s="72"/>
      <c r="L232" s="72"/>
      <c r="M232" s="91"/>
      <c r="N232" s="72"/>
      <c r="O232" s="37"/>
    </row>
    <row r="233" spans="1:15" ht="12.75">
      <c r="A233" s="72"/>
      <c r="B233" s="72"/>
      <c r="C233" s="72"/>
      <c r="D233" s="73"/>
      <c r="E233" s="73"/>
      <c r="F233" s="73"/>
      <c r="G233" s="91"/>
      <c r="H233" s="72"/>
      <c r="I233" s="72"/>
      <c r="J233" s="72"/>
      <c r="K233" s="72"/>
      <c r="L233" s="72"/>
      <c r="M233" s="91"/>
      <c r="N233" s="72"/>
      <c r="O233" s="37"/>
    </row>
    <row r="234" spans="1:15" ht="12.75">
      <c r="A234" s="72"/>
      <c r="B234" s="72"/>
      <c r="C234" s="72"/>
      <c r="D234" s="73"/>
      <c r="E234" s="73"/>
      <c r="F234" s="73"/>
      <c r="G234" s="91"/>
      <c r="H234" s="72"/>
      <c r="I234" s="72"/>
      <c r="J234" s="72"/>
      <c r="K234" s="72"/>
      <c r="L234" s="72"/>
      <c r="M234" s="91"/>
      <c r="N234" s="72"/>
      <c r="O234" s="37"/>
    </row>
    <row r="235" spans="1:15" ht="12.75">
      <c r="A235" s="72"/>
      <c r="B235" s="72"/>
      <c r="C235" s="72"/>
      <c r="D235" s="73"/>
      <c r="E235" s="73"/>
      <c r="F235" s="73"/>
      <c r="G235" s="91"/>
      <c r="H235" s="72"/>
      <c r="I235" s="72"/>
      <c r="J235" s="72"/>
      <c r="K235" s="72"/>
      <c r="L235" s="72"/>
      <c r="M235" s="91"/>
      <c r="N235" s="72"/>
      <c r="O235" s="37"/>
    </row>
    <row r="236" spans="1:15" ht="12.75">
      <c r="A236" s="72"/>
      <c r="B236" s="72"/>
      <c r="C236" s="72"/>
      <c r="D236" s="73"/>
      <c r="E236" s="73"/>
      <c r="F236" s="73"/>
      <c r="G236" s="91"/>
      <c r="H236" s="72"/>
      <c r="I236" s="72"/>
      <c r="J236" s="72"/>
      <c r="K236" s="72"/>
      <c r="L236" s="72"/>
      <c r="M236" s="91"/>
      <c r="N236" s="72"/>
      <c r="O236" s="37"/>
    </row>
    <row r="237" spans="1:15" ht="12.75">
      <c r="A237" s="72"/>
      <c r="B237" s="72"/>
      <c r="C237" s="72"/>
      <c r="D237" s="73"/>
      <c r="E237" s="73"/>
      <c r="F237" s="73"/>
      <c r="G237" s="91"/>
      <c r="H237" s="72"/>
      <c r="I237" s="72"/>
      <c r="J237" s="72"/>
      <c r="K237" s="72"/>
      <c r="L237" s="72"/>
      <c r="M237" s="91"/>
      <c r="N237" s="72"/>
      <c r="O237" s="37"/>
    </row>
    <row r="238" spans="1:15" ht="12.75">
      <c r="A238" s="72"/>
      <c r="B238" s="72"/>
      <c r="C238" s="72"/>
      <c r="D238" s="73"/>
      <c r="E238" s="73"/>
      <c r="F238" s="73"/>
      <c r="G238" s="91"/>
      <c r="H238" s="72"/>
      <c r="I238" s="72"/>
      <c r="J238" s="72"/>
      <c r="K238" s="72"/>
      <c r="L238" s="72"/>
      <c r="M238" s="91"/>
      <c r="N238" s="72"/>
      <c r="O238" s="37"/>
    </row>
    <row r="239" spans="1:15" ht="12.75">
      <c r="A239" s="72"/>
      <c r="B239" s="72"/>
      <c r="C239" s="72"/>
      <c r="D239" s="73"/>
      <c r="E239" s="73"/>
      <c r="F239" s="73"/>
      <c r="G239" s="91"/>
      <c r="H239" s="72"/>
      <c r="I239" s="72"/>
      <c r="J239" s="72"/>
      <c r="K239" s="72"/>
      <c r="L239" s="72"/>
      <c r="M239" s="91"/>
      <c r="N239" s="72"/>
      <c r="O239" s="37"/>
    </row>
    <row r="240" spans="1:15" ht="12.75">
      <c r="A240" s="72"/>
      <c r="B240" s="72"/>
      <c r="C240" s="72"/>
      <c r="D240" s="73"/>
      <c r="E240" s="73"/>
      <c r="F240" s="73"/>
      <c r="G240" s="91"/>
      <c r="H240" s="72"/>
      <c r="I240" s="72"/>
      <c r="J240" s="72"/>
      <c r="K240" s="72"/>
      <c r="L240" s="72"/>
      <c r="M240" s="91"/>
      <c r="N240" s="72"/>
      <c r="O240" s="37"/>
    </row>
    <row r="241" spans="1:15" ht="12.75">
      <c r="A241" s="72"/>
      <c r="B241" s="72"/>
      <c r="C241" s="72"/>
      <c r="D241" s="73"/>
      <c r="E241" s="73"/>
      <c r="F241" s="73"/>
      <c r="G241" s="91"/>
      <c r="H241" s="72"/>
      <c r="I241" s="72"/>
      <c r="J241" s="72"/>
      <c r="K241" s="72"/>
      <c r="L241" s="72"/>
      <c r="M241" s="91"/>
      <c r="N241" s="72"/>
      <c r="O241" s="37"/>
    </row>
    <row r="242" spans="1:15" ht="12.75">
      <c r="A242" s="72"/>
      <c r="B242" s="72"/>
      <c r="C242" s="72"/>
      <c r="D242" s="73"/>
      <c r="E242" s="73"/>
      <c r="F242" s="73"/>
      <c r="G242" s="91"/>
      <c r="H242" s="72"/>
      <c r="I242" s="72"/>
      <c r="J242" s="72"/>
      <c r="K242" s="72"/>
      <c r="L242" s="72"/>
      <c r="M242" s="91"/>
      <c r="N242" s="72"/>
      <c r="O242" s="37"/>
    </row>
    <row r="243" spans="1:15" ht="12.75">
      <c r="A243" s="72"/>
      <c r="B243" s="72"/>
      <c r="C243" s="72"/>
      <c r="D243" s="73"/>
      <c r="E243" s="73"/>
      <c r="F243" s="73"/>
      <c r="G243" s="91"/>
      <c r="H243" s="72"/>
      <c r="I243" s="72"/>
      <c r="J243" s="72"/>
      <c r="K243" s="72"/>
      <c r="L243" s="72"/>
      <c r="M243" s="91"/>
      <c r="N243" s="72"/>
      <c r="O243" s="37"/>
    </row>
    <row r="244" spans="1:15" ht="12.75">
      <c r="A244" s="72"/>
      <c r="B244" s="72"/>
      <c r="C244" s="72"/>
      <c r="D244" s="73"/>
      <c r="E244" s="73"/>
      <c r="F244" s="73"/>
      <c r="G244" s="91"/>
      <c r="H244" s="72"/>
      <c r="I244" s="72"/>
      <c r="J244" s="72"/>
      <c r="K244" s="72"/>
      <c r="L244" s="72"/>
      <c r="M244" s="91"/>
      <c r="N244" s="72"/>
      <c r="O244" s="37"/>
    </row>
    <row r="245" spans="1:15" ht="12.75">
      <c r="A245" s="72"/>
      <c r="B245" s="72"/>
      <c r="C245" s="72"/>
      <c r="D245" s="73"/>
      <c r="E245" s="73"/>
      <c r="F245" s="73"/>
      <c r="G245" s="91"/>
      <c r="H245" s="72"/>
      <c r="I245" s="72"/>
      <c r="J245" s="72"/>
      <c r="K245" s="72"/>
      <c r="L245" s="72"/>
      <c r="M245" s="91"/>
      <c r="N245" s="72"/>
      <c r="O245" s="37"/>
    </row>
    <row r="246" spans="1:15" ht="12.75">
      <c r="A246" s="72"/>
      <c r="B246" s="72"/>
      <c r="C246" s="72"/>
      <c r="D246" s="73"/>
      <c r="E246" s="73"/>
      <c r="F246" s="73"/>
      <c r="G246" s="91"/>
      <c r="H246" s="72"/>
      <c r="I246" s="72"/>
      <c r="J246" s="72"/>
      <c r="K246" s="72"/>
      <c r="L246" s="72"/>
      <c r="M246" s="91"/>
      <c r="N246" s="72"/>
      <c r="O246" s="37"/>
    </row>
    <row r="247" spans="1:15" ht="12.75">
      <c r="A247" s="72"/>
      <c r="B247" s="72"/>
      <c r="C247" s="72"/>
      <c r="D247" s="73"/>
      <c r="E247" s="73"/>
      <c r="F247" s="73"/>
      <c r="G247" s="91"/>
      <c r="H247" s="72"/>
      <c r="I247" s="72"/>
      <c r="J247" s="72"/>
      <c r="K247" s="72"/>
      <c r="L247" s="72"/>
      <c r="M247" s="91"/>
      <c r="N247" s="72"/>
      <c r="O247" s="37"/>
    </row>
    <row r="248" spans="1:15" ht="12.75">
      <c r="A248" s="72"/>
      <c r="B248" s="72"/>
      <c r="C248" s="72"/>
      <c r="D248" s="73"/>
      <c r="E248" s="73"/>
      <c r="F248" s="73"/>
      <c r="G248" s="91"/>
      <c r="H248" s="72"/>
      <c r="I248" s="72"/>
      <c r="J248" s="72"/>
      <c r="K248" s="72"/>
      <c r="L248" s="72"/>
      <c r="M248" s="91"/>
      <c r="N248" s="72"/>
      <c r="O248" s="37"/>
    </row>
    <row r="249" spans="1:15" ht="12.75">
      <c r="A249" s="72"/>
      <c r="B249" s="72"/>
      <c r="C249" s="72"/>
      <c r="D249" s="73"/>
      <c r="E249" s="73"/>
      <c r="F249" s="73"/>
      <c r="G249" s="91"/>
      <c r="H249" s="72"/>
      <c r="I249" s="72"/>
      <c r="J249" s="72"/>
      <c r="K249" s="72"/>
      <c r="L249" s="72"/>
      <c r="M249" s="91"/>
      <c r="N249" s="72"/>
      <c r="O249" s="37"/>
    </row>
    <row r="250" spans="1:15" ht="12.75">
      <c r="A250" s="72"/>
      <c r="B250" s="72"/>
      <c r="C250" s="72"/>
      <c r="D250" s="73"/>
      <c r="E250" s="73"/>
      <c r="F250" s="73"/>
      <c r="G250" s="91"/>
      <c r="H250" s="72"/>
      <c r="I250" s="72"/>
      <c r="J250" s="72"/>
      <c r="K250" s="72"/>
      <c r="L250" s="72"/>
      <c r="M250" s="91"/>
      <c r="N250" s="72"/>
      <c r="O250" s="37"/>
    </row>
    <row r="251" spans="1:15" ht="12.75">
      <c r="A251" s="72"/>
      <c r="B251" s="72"/>
      <c r="C251" s="72"/>
      <c r="D251" s="73"/>
      <c r="E251" s="73"/>
      <c r="F251" s="73"/>
      <c r="G251" s="91"/>
      <c r="H251" s="72"/>
      <c r="I251" s="72"/>
      <c r="J251" s="72"/>
      <c r="K251" s="72"/>
      <c r="L251" s="72"/>
      <c r="M251" s="91"/>
      <c r="N251" s="72"/>
      <c r="O251" s="37"/>
    </row>
    <row r="252" spans="1:15" ht="12.75">
      <c r="A252" s="72"/>
      <c r="B252" s="72"/>
      <c r="C252" s="72"/>
      <c r="D252" s="73"/>
      <c r="E252" s="73"/>
      <c r="F252" s="73"/>
      <c r="G252" s="91"/>
      <c r="H252" s="72"/>
      <c r="I252" s="72"/>
      <c r="J252" s="72"/>
      <c r="K252" s="72"/>
      <c r="L252" s="72"/>
      <c r="M252" s="91"/>
      <c r="N252" s="72"/>
      <c r="O252" s="37"/>
    </row>
    <row r="253" spans="1:15" ht="12.75">
      <c r="A253" s="57"/>
      <c r="B253" s="57"/>
      <c r="C253" s="57"/>
      <c r="D253" s="57"/>
      <c r="E253" s="57"/>
      <c r="F253" s="57"/>
      <c r="G253" s="78"/>
      <c r="H253" s="57"/>
      <c r="I253" s="57"/>
      <c r="J253" s="57"/>
      <c r="K253" s="57"/>
      <c r="L253" s="57"/>
      <c r="M253" s="234"/>
      <c r="N253" s="57"/>
      <c r="O253" s="57"/>
    </row>
    <row r="254" spans="1:15" ht="12.7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</row>
    <row r="255" spans="1:15" ht="12.7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</row>
    <row r="256" spans="1:15" ht="12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</row>
    <row r="257" spans="1:15" ht="12.7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</row>
    <row r="258" spans="1:15" ht="12.7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</row>
    <row r="259" spans="1:15" ht="12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</row>
    <row r="260" spans="1:15" ht="12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</row>
    <row r="261" spans="1:15" ht="12.7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</row>
    <row r="262" spans="1:15" ht="12.7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</row>
    <row r="263" spans="1:15" ht="12.7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</row>
    <row r="264" spans="1:15" ht="12.7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</row>
    <row r="265" spans="1:15" ht="12.75">
      <c r="A265" s="67" t="s">
        <v>214</v>
      </c>
      <c r="B265" s="72"/>
      <c r="C265" s="67"/>
      <c r="D265" s="244"/>
      <c r="E265" s="246">
        <f>SUM(E228:E264)</f>
        <v>311500</v>
      </c>
      <c r="F265" s="246"/>
      <c r="G265" s="246"/>
      <c r="H265" s="67"/>
      <c r="I265" s="67"/>
      <c r="J265" s="67"/>
      <c r="K265" s="67"/>
      <c r="L265" s="67"/>
      <c r="M265" s="245"/>
      <c r="N265" s="72"/>
      <c r="O265" s="72"/>
    </row>
    <row r="268" spans="3:12" ht="12.75">
      <c r="C268" s="56" t="s">
        <v>549</v>
      </c>
      <c r="G268" s="236">
        <f>E265</f>
        <v>311500</v>
      </c>
      <c r="H268" s="56" t="s">
        <v>550</v>
      </c>
      <c r="L268" s="235" t="s">
        <v>228</v>
      </c>
    </row>
    <row r="271" spans="1:15" ht="15">
      <c r="A271" s="556" t="s">
        <v>215</v>
      </c>
      <c r="B271" s="556"/>
      <c r="C271" s="556"/>
      <c r="D271" s="556"/>
      <c r="E271" s="556"/>
      <c r="F271" s="556"/>
      <c r="G271" s="556"/>
      <c r="H271" s="556"/>
      <c r="I271" s="556"/>
      <c r="J271" s="556"/>
      <c r="K271" s="556"/>
      <c r="L271" s="556"/>
      <c r="M271" s="556"/>
      <c r="N271" s="556"/>
      <c r="O271" s="556"/>
    </row>
    <row r="272" spans="1:15" ht="1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561" t="s">
        <v>29</v>
      </c>
      <c r="O272" s="561"/>
    </row>
    <row r="273" spans="1:15" ht="15">
      <c r="A273" s="563" t="s">
        <v>674</v>
      </c>
      <c r="B273" s="563"/>
      <c r="C273" s="563"/>
      <c r="D273" s="563"/>
      <c r="E273" s="563"/>
      <c r="F273" s="563"/>
      <c r="G273" s="563"/>
      <c r="H273" s="563"/>
      <c r="I273" s="563"/>
      <c r="J273" s="563"/>
      <c r="K273" s="563"/>
      <c r="L273" s="563"/>
      <c r="M273" s="563"/>
      <c r="N273" s="563"/>
      <c r="O273" s="563"/>
    </row>
    <row r="274" spans="1:15" ht="15">
      <c r="A274" s="563" t="s">
        <v>673</v>
      </c>
      <c r="B274" s="563"/>
      <c r="C274" s="563"/>
      <c r="D274" s="563"/>
      <c r="E274" s="563"/>
      <c r="F274" s="563"/>
      <c r="G274" s="563"/>
      <c r="H274" s="563"/>
      <c r="I274" s="563"/>
      <c r="J274" s="563"/>
      <c r="K274" s="563"/>
      <c r="L274" s="563"/>
      <c r="M274" s="563"/>
      <c r="N274" s="563"/>
      <c r="O274" s="563"/>
    </row>
    <row r="275" spans="1:15" ht="1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7" spans="1:6" ht="15">
      <c r="A277" s="77" t="s">
        <v>551</v>
      </c>
      <c r="D277" s="94"/>
      <c r="E277" s="94"/>
      <c r="F277" s="94"/>
    </row>
    <row r="278" spans="1:15" ht="15" customHeight="1">
      <c r="A278" s="547" t="s">
        <v>554</v>
      </c>
      <c r="B278" s="54"/>
      <c r="C278" s="557" t="s">
        <v>188</v>
      </c>
      <c r="D278" s="558"/>
      <c r="E278" s="558"/>
      <c r="F278" s="558"/>
      <c r="G278" s="559"/>
      <c r="H278" s="557" t="s">
        <v>189</v>
      </c>
      <c r="I278" s="558"/>
      <c r="J278" s="558"/>
      <c r="K278" s="558"/>
      <c r="L278" s="559"/>
      <c r="M278" s="547" t="s">
        <v>555</v>
      </c>
      <c r="N278" s="550" t="s">
        <v>557</v>
      </c>
      <c r="O278" s="550" t="s">
        <v>556</v>
      </c>
    </row>
    <row r="279" spans="1:15" ht="15">
      <c r="A279" s="548"/>
      <c r="B279" s="54"/>
      <c r="C279" s="551" t="s">
        <v>190</v>
      </c>
      <c r="D279" s="553" t="s">
        <v>191</v>
      </c>
      <c r="E279" s="555" t="s">
        <v>192</v>
      </c>
      <c r="F279" s="468"/>
      <c r="G279" s="491"/>
      <c r="H279" s="551" t="s">
        <v>190</v>
      </c>
      <c r="I279" s="553" t="s">
        <v>191</v>
      </c>
      <c r="J279" s="555" t="s">
        <v>192</v>
      </c>
      <c r="K279" s="468"/>
      <c r="L279" s="491"/>
      <c r="M279" s="548"/>
      <c r="N279" s="548"/>
      <c r="O279" s="548"/>
    </row>
    <row r="280" spans="1:15" ht="30">
      <c r="A280" s="549"/>
      <c r="B280" s="54"/>
      <c r="C280" s="552"/>
      <c r="D280" s="554"/>
      <c r="E280" s="227" t="s">
        <v>576</v>
      </c>
      <c r="F280" s="228" t="s">
        <v>577</v>
      </c>
      <c r="G280" s="229" t="s">
        <v>575</v>
      </c>
      <c r="H280" s="552"/>
      <c r="I280" s="554"/>
      <c r="J280" s="227" t="s">
        <v>576</v>
      </c>
      <c r="K280" s="228" t="s">
        <v>577</v>
      </c>
      <c r="L280" s="229" t="s">
        <v>575</v>
      </c>
      <c r="M280" s="549"/>
      <c r="N280" s="549"/>
      <c r="O280" s="549"/>
    </row>
    <row r="281" spans="1:15" ht="12.75">
      <c r="A281" s="57" t="s">
        <v>193</v>
      </c>
      <c r="B281" s="72"/>
      <c r="C281" s="57" t="s">
        <v>548</v>
      </c>
      <c r="D281" s="73">
        <v>1</v>
      </c>
      <c r="E281" s="232">
        <v>13000</v>
      </c>
      <c r="F281" s="232"/>
      <c r="G281" s="232"/>
      <c r="H281" s="72"/>
      <c r="I281" s="72"/>
      <c r="J281" s="72"/>
      <c r="K281" s="72"/>
      <c r="L281" s="72"/>
      <c r="M281" s="72"/>
      <c r="N281" s="74" t="s">
        <v>199</v>
      </c>
      <c r="O281" s="60" t="s">
        <v>146</v>
      </c>
    </row>
    <row r="282" spans="1:15" ht="12.75">
      <c r="A282" s="57" t="s">
        <v>193</v>
      </c>
      <c r="B282" s="72"/>
      <c r="C282" s="57" t="s">
        <v>548</v>
      </c>
      <c r="D282" s="73">
        <v>1</v>
      </c>
      <c r="E282" s="232">
        <v>3250</v>
      </c>
      <c r="F282" s="232"/>
      <c r="G282" s="232"/>
      <c r="H282" s="72"/>
      <c r="I282" s="72"/>
      <c r="J282" s="72"/>
      <c r="K282" s="72"/>
      <c r="L282" s="72"/>
      <c r="M282" s="72"/>
      <c r="N282" s="74" t="s">
        <v>199</v>
      </c>
      <c r="O282" s="60" t="s">
        <v>147</v>
      </c>
    </row>
    <row r="283" spans="1:15" ht="12.75">
      <c r="A283" s="57" t="s">
        <v>193</v>
      </c>
      <c r="B283" s="72"/>
      <c r="C283" s="57" t="s">
        <v>548</v>
      </c>
      <c r="D283" s="73">
        <v>0.5</v>
      </c>
      <c r="E283" s="232">
        <v>6500</v>
      </c>
      <c r="F283" s="232"/>
      <c r="G283" s="232"/>
      <c r="H283" s="72"/>
      <c r="I283" s="72"/>
      <c r="J283" s="72"/>
      <c r="K283" s="72"/>
      <c r="L283" s="72"/>
      <c r="M283" s="72"/>
      <c r="N283" s="74" t="s">
        <v>199</v>
      </c>
      <c r="O283" s="60" t="s">
        <v>148</v>
      </c>
    </row>
    <row r="284" spans="1:15" ht="12.75">
      <c r="A284" s="57"/>
      <c r="B284" s="72"/>
      <c r="C284" s="57"/>
      <c r="D284" s="73"/>
      <c r="E284" s="232"/>
      <c r="F284" s="232"/>
      <c r="G284" s="91"/>
      <c r="H284" s="72"/>
      <c r="I284" s="72"/>
      <c r="J284" s="72"/>
      <c r="K284" s="72"/>
      <c r="L284" s="72"/>
      <c r="M284" s="91"/>
      <c r="N284" s="74"/>
      <c r="O284" s="37"/>
    </row>
    <row r="285" spans="1:15" ht="12.75">
      <c r="A285" s="57"/>
      <c r="B285" s="72"/>
      <c r="C285" s="57"/>
      <c r="D285" s="73"/>
      <c r="E285" s="232"/>
      <c r="F285" s="232"/>
      <c r="G285" s="91"/>
      <c r="H285" s="72"/>
      <c r="I285" s="72"/>
      <c r="J285" s="72"/>
      <c r="K285" s="72"/>
      <c r="L285" s="72"/>
      <c r="M285" s="91"/>
      <c r="N285" s="74"/>
      <c r="O285" s="37"/>
    </row>
    <row r="286" spans="1:15" ht="12.75">
      <c r="A286" s="57"/>
      <c r="B286" s="72"/>
      <c r="C286" s="57"/>
      <c r="D286" s="73"/>
      <c r="E286" s="232"/>
      <c r="F286" s="232"/>
      <c r="G286" s="91"/>
      <c r="H286" s="72"/>
      <c r="I286" s="72"/>
      <c r="J286" s="72"/>
      <c r="K286" s="72"/>
      <c r="L286" s="72"/>
      <c r="M286" s="91"/>
      <c r="N286" s="74"/>
      <c r="O286" s="60"/>
    </row>
    <row r="287" spans="1:15" ht="12.75">
      <c r="A287" s="57"/>
      <c r="B287" s="72"/>
      <c r="C287" s="57"/>
      <c r="D287" s="73"/>
      <c r="E287" s="232"/>
      <c r="F287" s="232"/>
      <c r="G287" s="232"/>
      <c r="H287" s="72"/>
      <c r="I287" s="72"/>
      <c r="J287" s="72"/>
      <c r="K287" s="72"/>
      <c r="L287" s="72"/>
      <c r="M287" s="72"/>
      <c r="N287" s="74"/>
      <c r="O287" s="60"/>
    </row>
    <row r="288" spans="1:15" ht="12.75">
      <c r="A288" s="57"/>
      <c r="B288" s="72"/>
      <c r="C288" s="57"/>
      <c r="D288" s="73"/>
      <c r="E288" s="232"/>
      <c r="F288" s="232"/>
      <c r="G288" s="232"/>
      <c r="H288" s="72"/>
      <c r="I288" s="72"/>
      <c r="J288" s="72"/>
      <c r="K288" s="72"/>
      <c r="L288" s="72"/>
      <c r="M288" s="72"/>
      <c r="N288" s="74"/>
      <c r="O288" s="60"/>
    </row>
    <row r="289" spans="1:15" ht="12.75">
      <c r="A289" s="57"/>
      <c r="B289" s="72"/>
      <c r="C289" s="57"/>
      <c r="D289" s="73"/>
      <c r="E289" s="232"/>
      <c r="F289" s="232"/>
      <c r="G289" s="232"/>
      <c r="H289" s="72"/>
      <c r="I289" s="72"/>
      <c r="J289" s="72"/>
      <c r="K289" s="72"/>
      <c r="L289" s="72"/>
      <c r="M289" s="72"/>
      <c r="N289" s="74"/>
      <c r="O289" s="60"/>
    </row>
    <row r="290" spans="1:15" ht="12.75">
      <c r="A290" s="72"/>
      <c r="B290" s="72"/>
      <c r="C290" s="73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</row>
    <row r="291" spans="1:15" ht="12.75">
      <c r="A291" s="72"/>
      <c r="B291" s="72"/>
      <c r="C291" s="73"/>
      <c r="D291" s="73"/>
      <c r="E291" s="73"/>
      <c r="F291" s="73"/>
      <c r="G291" s="72"/>
      <c r="H291" s="72"/>
      <c r="I291" s="72"/>
      <c r="J291" s="72"/>
      <c r="K291" s="72"/>
      <c r="L291" s="72"/>
      <c r="M291" s="72"/>
      <c r="N291" s="72"/>
      <c r="O291" s="72"/>
    </row>
    <row r="292" spans="1:15" ht="12.75">
      <c r="A292" s="72"/>
      <c r="B292" s="72"/>
      <c r="C292" s="73"/>
      <c r="D292" s="73"/>
      <c r="E292" s="73"/>
      <c r="F292" s="73"/>
      <c r="G292" s="72"/>
      <c r="H292" s="72"/>
      <c r="I292" s="72"/>
      <c r="J292" s="72"/>
      <c r="K292" s="72"/>
      <c r="L292" s="72"/>
      <c r="M292" s="72"/>
      <c r="N292" s="72"/>
      <c r="O292" s="72"/>
    </row>
    <row r="293" spans="1:15" ht="12.75">
      <c r="A293" s="72"/>
      <c r="B293" s="72"/>
      <c r="C293" s="73"/>
      <c r="D293" s="73"/>
      <c r="E293" s="73"/>
      <c r="F293" s="73"/>
      <c r="G293" s="72"/>
      <c r="H293" s="72"/>
      <c r="I293" s="72"/>
      <c r="J293" s="72"/>
      <c r="K293" s="72"/>
      <c r="L293" s="72"/>
      <c r="M293" s="72"/>
      <c r="N293" s="72"/>
      <c r="O293" s="72"/>
    </row>
    <row r="294" spans="1:15" ht="12.75">
      <c r="A294" s="72"/>
      <c r="B294" s="72"/>
      <c r="C294" s="73"/>
      <c r="D294" s="73"/>
      <c r="E294" s="73"/>
      <c r="F294" s="73"/>
      <c r="G294" s="72"/>
      <c r="H294" s="72"/>
      <c r="I294" s="72"/>
      <c r="J294" s="72"/>
      <c r="K294" s="72"/>
      <c r="L294" s="72"/>
      <c r="M294" s="72"/>
      <c r="N294" s="72"/>
      <c r="O294" s="72"/>
    </row>
    <row r="295" spans="1:15" ht="12.75">
      <c r="A295" s="72"/>
      <c r="B295" s="72"/>
      <c r="C295" s="73"/>
      <c r="D295" s="73"/>
      <c r="E295" s="73"/>
      <c r="F295" s="73"/>
      <c r="G295" s="72"/>
      <c r="H295" s="72"/>
      <c r="I295" s="72"/>
      <c r="J295" s="72"/>
      <c r="K295" s="72"/>
      <c r="L295" s="72"/>
      <c r="M295" s="72"/>
      <c r="N295" s="72"/>
      <c r="O295" s="72"/>
    </row>
    <row r="296" spans="1:15" ht="12.7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</row>
    <row r="297" spans="1:15" ht="12.7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</row>
    <row r="298" spans="1:15" ht="12.7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</row>
    <row r="299" spans="1:15" ht="12.7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</row>
    <row r="300" spans="1:15" ht="12.7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</row>
    <row r="301" spans="1:15" ht="12.7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</row>
    <row r="302" spans="1:15" ht="12.7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</row>
    <row r="303" spans="1:15" ht="12.75">
      <c r="A303" s="72"/>
      <c r="B303" s="72"/>
      <c r="C303" s="72"/>
      <c r="D303" s="72"/>
      <c r="E303" s="74"/>
      <c r="F303" s="74"/>
      <c r="G303" s="74"/>
      <c r="H303" s="74"/>
      <c r="I303" s="74"/>
      <c r="J303" s="74"/>
      <c r="K303" s="74"/>
      <c r="L303" s="74"/>
      <c r="M303" s="74"/>
      <c r="N303" s="72"/>
      <c r="O303" s="72"/>
    </row>
    <row r="304" spans="1:15" ht="12.75">
      <c r="A304" s="67" t="s">
        <v>216</v>
      </c>
      <c r="B304" s="67"/>
      <c r="C304" s="67"/>
      <c r="D304" s="67"/>
      <c r="E304" s="231">
        <f>SUM(E281:E303)</f>
        <v>22750</v>
      </c>
      <c r="F304" s="231"/>
      <c r="G304" s="231"/>
      <c r="H304" s="231"/>
      <c r="I304" s="231"/>
      <c r="J304" s="231"/>
      <c r="K304" s="231"/>
      <c r="L304" s="231"/>
      <c r="M304" s="231"/>
      <c r="N304" s="67"/>
      <c r="O304" s="67"/>
    </row>
    <row r="305" spans="1:15" ht="1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75"/>
      <c r="O305" s="75"/>
    </row>
    <row r="306" spans="1:13" ht="12.75">
      <c r="A306" s="56"/>
      <c r="G306" s="95"/>
      <c r="H306" s="56"/>
      <c r="M306" s="96"/>
    </row>
    <row r="307" spans="3:12" ht="12.75">
      <c r="C307" s="56" t="s">
        <v>552</v>
      </c>
      <c r="G307" s="236">
        <f>E304</f>
        <v>22750</v>
      </c>
      <c r="H307" s="56" t="s">
        <v>553</v>
      </c>
      <c r="L307" s="235" t="s">
        <v>228</v>
      </c>
    </row>
    <row r="310" spans="1:13" ht="15">
      <c r="A310" s="80" t="s">
        <v>217</v>
      </c>
      <c r="B310" s="80"/>
      <c r="C310" s="80"/>
      <c r="D310" s="80"/>
      <c r="E310" s="248">
        <f>E212+E265+E304</f>
        <v>686642</v>
      </c>
      <c r="F310" s="248"/>
      <c r="G310" s="248"/>
      <c r="H310" s="80" t="s">
        <v>218</v>
      </c>
      <c r="I310" s="80"/>
      <c r="J310" s="80"/>
      <c r="K310" s="248">
        <f>J108+J158</f>
        <v>2923320</v>
      </c>
      <c r="L310" s="248"/>
      <c r="M310" s="248"/>
    </row>
    <row r="314" ht="15">
      <c r="A314" s="77" t="s">
        <v>219</v>
      </c>
    </row>
    <row r="317" ht="15">
      <c r="A317" s="77" t="s">
        <v>220</v>
      </c>
    </row>
    <row r="325" spans="1:15" ht="12.7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M325" s="249"/>
      <c r="N325" s="249"/>
      <c r="O325" s="249"/>
    </row>
    <row r="326" spans="1:15" ht="12.7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M326" s="249"/>
      <c r="N326" s="249"/>
      <c r="O326" s="249"/>
    </row>
    <row r="327" spans="1:15" ht="12.7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M327" s="249"/>
      <c r="N327" s="249"/>
      <c r="O327" s="249"/>
    </row>
    <row r="328" spans="1:15" ht="1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</row>
    <row r="329" spans="1:15" ht="1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71"/>
      <c r="O329" s="71"/>
    </row>
    <row r="330" spans="1:15" ht="1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</row>
    <row r="333" spans="1:15" ht="12.7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M333" s="249"/>
      <c r="N333" s="249"/>
      <c r="O333" s="249"/>
    </row>
    <row r="334" spans="1:15" ht="15">
      <c r="A334" s="250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M334" s="249"/>
      <c r="N334" s="249"/>
      <c r="O334" s="249"/>
    </row>
    <row r="335" spans="1:15" ht="15">
      <c r="A335" s="76"/>
      <c r="B335" s="251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252"/>
      <c r="O335" s="252"/>
    </row>
    <row r="336" spans="1:15" ht="15">
      <c r="A336" s="76"/>
      <c r="B336" s="251"/>
      <c r="C336" s="76"/>
      <c r="D336" s="253"/>
      <c r="E336" s="253"/>
      <c r="F336" s="253"/>
      <c r="G336" s="76"/>
      <c r="H336" s="76"/>
      <c r="I336" s="76"/>
      <c r="J336" s="76"/>
      <c r="K336" s="76"/>
      <c r="L336" s="253"/>
      <c r="M336" s="76"/>
      <c r="N336" s="252"/>
      <c r="O336" s="252"/>
    </row>
    <row r="337" spans="1:15" ht="12.75">
      <c r="A337" s="249"/>
      <c r="B337" s="249"/>
      <c r="C337" s="254"/>
      <c r="D337" s="255"/>
      <c r="E337" s="255"/>
      <c r="F337" s="255"/>
      <c r="G337" s="256"/>
      <c r="H337" s="249"/>
      <c r="I337" s="249"/>
      <c r="J337" s="249"/>
      <c r="K337" s="249"/>
      <c r="L337" s="249"/>
      <c r="M337" s="249"/>
      <c r="N337" s="257"/>
      <c r="O337" s="71"/>
    </row>
    <row r="338" spans="1:15" ht="12.75">
      <c r="A338" s="249"/>
      <c r="B338" s="249"/>
      <c r="C338" s="254"/>
      <c r="D338" s="255"/>
      <c r="E338" s="255"/>
      <c r="F338" s="255"/>
      <c r="G338" s="256"/>
      <c r="H338" s="249"/>
      <c r="I338" s="249"/>
      <c r="J338" s="249"/>
      <c r="K338" s="249"/>
      <c r="L338" s="249"/>
      <c r="M338" s="249"/>
      <c r="N338" s="257"/>
      <c r="O338" s="71"/>
    </row>
    <row r="339" spans="1:15" ht="12.75">
      <c r="A339" s="249"/>
      <c r="B339" s="249"/>
      <c r="C339" s="254"/>
      <c r="D339" s="255"/>
      <c r="E339" s="255"/>
      <c r="F339" s="255"/>
      <c r="G339" s="256"/>
      <c r="H339" s="249"/>
      <c r="I339" s="249"/>
      <c r="J339" s="249"/>
      <c r="K339" s="249"/>
      <c r="L339" s="249"/>
      <c r="M339" s="249"/>
      <c r="N339" s="257"/>
      <c r="O339" s="258"/>
    </row>
    <row r="340" spans="1:15" ht="12.75">
      <c r="A340" s="249"/>
      <c r="B340" s="249"/>
      <c r="C340" s="254"/>
      <c r="D340" s="255"/>
      <c r="E340" s="255"/>
      <c r="F340" s="255"/>
      <c r="G340" s="256"/>
      <c r="H340" s="249"/>
      <c r="I340" s="249"/>
      <c r="J340" s="249"/>
      <c r="K340" s="249"/>
      <c r="L340" s="249"/>
      <c r="M340" s="249"/>
      <c r="N340" s="257"/>
      <c r="O340" s="258"/>
    </row>
    <row r="341" spans="1:15" ht="12.75">
      <c r="A341" s="249"/>
      <c r="B341" s="249"/>
      <c r="C341" s="254"/>
      <c r="D341" s="255"/>
      <c r="E341" s="255"/>
      <c r="F341" s="255"/>
      <c r="G341" s="256"/>
      <c r="H341" s="249"/>
      <c r="I341" s="249"/>
      <c r="J341" s="249"/>
      <c r="K341" s="249"/>
      <c r="L341" s="249"/>
      <c r="M341" s="249"/>
      <c r="N341" s="257"/>
      <c r="O341" s="258"/>
    </row>
    <row r="342" spans="1:15" ht="12.75">
      <c r="A342" s="249"/>
      <c r="B342" s="249"/>
      <c r="C342" s="254"/>
      <c r="D342" s="255"/>
      <c r="E342" s="255"/>
      <c r="F342" s="255"/>
      <c r="G342" s="256"/>
      <c r="H342" s="249"/>
      <c r="I342" s="249"/>
      <c r="J342" s="249"/>
      <c r="K342" s="249"/>
      <c r="L342" s="249"/>
      <c r="M342" s="249"/>
      <c r="N342" s="257"/>
      <c r="O342" s="258"/>
    </row>
    <row r="343" spans="1:15" ht="12.7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M343" s="249"/>
      <c r="N343" s="249"/>
      <c r="O343" s="249"/>
    </row>
    <row r="344" spans="1:15" ht="12.7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M344" s="249"/>
      <c r="N344" s="249"/>
      <c r="O344" s="249"/>
    </row>
    <row r="345" spans="1:15" ht="12.7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M345" s="249"/>
      <c r="N345" s="249"/>
      <c r="O345" s="249"/>
    </row>
    <row r="346" spans="1:15" ht="12.75">
      <c r="A346" s="249"/>
      <c r="B346" s="249"/>
      <c r="C346" s="255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O346" s="249"/>
    </row>
    <row r="347" spans="1:15" ht="12.75">
      <c r="A347" s="249"/>
      <c r="B347" s="249"/>
      <c r="C347" s="255"/>
      <c r="D347" s="255"/>
      <c r="E347" s="255"/>
      <c r="F347" s="255"/>
      <c r="G347" s="249"/>
      <c r="H347" s="249"/>
      <c r="I347" s="249"/>
      <c r="J347" s="249"/>
      <c r="K347" s="249"/>
      <c r="L347" s="249"/>
      <c r="M347" s="249"/>
      <c r="N347" s="249"/>
      <c r="O347" s="249"/>
    </row>
    <row r="348" spans="1:15" ht="12.75">
      <c r="A348" s="249"/>
      <c r="B348" s="249"/>
      <c r="C348" s="255"/>
      <c r="D348" s="255"/>
      <c r="E348" s="255"/>
      <c r="F348" s="255"/>
      <c r="G348" s="249"/>
      <c r="H348" s="249"/>
      <c r="I348" s="249"/>
      <c r="J348" s="249"/>
      <c r="K348" s="249"/>
      <c r="L348" s="249"/>
      <c r="M348" s="249"/>
      <c r="N348" s="249"/>
      <c r="O348" s="249"/>
    </row>
    <row r="349" spans="1:15" ht="12.75">
      <c r="A349" s="249"/>
      <c r="B349" s="249"/>
      <c r="C349" s="255"/>
      <c r="D349" s="255"/>
      <c r="E349" s="255"/>
      <c r="F349" s="255"/>
      <c r="G349" s="249"/>
      <c r="H349" s="249"/>
      <c r="I349" s="249"/>
      <c r="J349" s="249"/>
      <c r="K349" s="249"/>
      <c r="L349" s="249"/>
      <c r="M349" s="249"/>
      <c r="N349" s="249"/>
      <c r="O349" s="249"/>
    </row>
    <row r="350" spans="1:15" ht="12.75">
      <c r="A350" s="249"/>
      <c r="B350" s="249"/>
      <c r="C350" s="255"/>
      <c r="D350" s="255"/>
      <c r="E350" s="255"/>
      <c r="F350" s="255"/>
      <c r="G350" s="249"/>
      <c r="H350" s="249"/>
      <c r="I350" s="249"/>
      <c r="J350" s="249"/>
      <c r="K350" s="249"/>
      <c r="L350" s="249"/>
      <c r="M350" s="249"/>
      <c r="N350" s="249"/>
      <c r="O350" s="249"/>
    </row>
    <row r="351" spans="1:15" ht="12.75">
      <c r="A351" s="249"/>
      <c r="B351" s="249"/>
      <c r="C351" s="255"/>
      <c r="D351" s="255"/>
      <c r="E351" s="255"/>
      <c r="F351" s="255"/>
      <c r="G351" s="249"/>
      <c r="H351" s="249"/>
      <c r="I351" s="249"/>
      <c r="J351" s="249"/>
      <c r="K351" s="249"/>
      <c r="L351" s="249"/>
      <c r="M351" s="249"/>
      <c r="N351" s="249"/>
      <c r="O351" s="249"/>
    </row>
    <row r="352" spans="1:15" ht="12.7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O352" s="249"/>
    </row>
    <row r="353" spans="1:15" ht="12.7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O353" s="249"/>
    </row>
    <row r="354" spans="1:15" ht="12.7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M354" s="249"/>
      <c r="N354" s="249"/>
      <c r="O354" s="249"/>
    </row>
    <row r="355" spans="1:15" ht="12.75">
      <c r="A355" s="259"/>
      <c r="B355" s="259"/>
      <c r="C355" s="259"/>
      <c r="D355" s="259"/>
      <c r="E355" s="259"/>
      <c r="F355" s="259"/>
      <c r="G355" s="259"/>
      <c r="H355" s="259"/>
      <c r="I355" s="259"/>
      <c r="J355" s="259"/>
      <c r="K355" s="259"/>
      <c r="L355" s="259"/>
      <c r="M355" s="259"/>
      <c r="N355" s="260"/>
      <c r="O355" s="260"/>
    </row>
    <row r="356" spans="1:15" ht="12.75">
      <c r="A356" s="259"/>
      <c r="B356" s="259"/>
      <c r="C356" s="259"/>
      <c r="D356" s="259"/>
      <c r="E356" s="259"/>
      <c r="F356" s="259"/>
      <c r="G356" s="259"/>
      <c r="H356" s="259"/>
      <c r="I356" s="259"/>
      <c r="J356" s="259"/>
      <c r="K356" s="259"/>
      <c r="L356" s="259"/>
      <c r="M356" s="259"/>
      <c r="N356" s="260"/>
      <c r="O356" s="260"/>
    </row>
    <row r="357" spans="1:15" ht="15">
      <c r="A357" s="253"/>
      <c r="B357" s="253"/>
      <c r="C357" s="253"/>
      <c r="D357" s="253"/>
      <c r="E357" s="253"/>
      <c r="F357" s="253"/>
      <c r="G357" s="86"/>
      <c r="H357" s="253"/>
      <c r="I357" s="253"/>
      <c r="J357" s="253"/>
      <c r="K357" s="253"/>
      <c r="L357" s="253"/>
      <c r="M357" s="230"/>
      <c r="N357" s="261"/>
      <c r="O357" s="261"/>
    </row>
    <row r="358" spans="1:15" ht="12.7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</row>
    <row r="359" spans="1:15" ht="15">
      <c r="A359" s="250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</row>
    <row r="360" spans="1:15" ht="12.7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M360" s="249"/>
      <c r="N360" s="249"/>
      <c r="O360" s="249"/>
    </row>
    <row r="361" spans="1:15" ht="15">
      <c r="A361" s="250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M361" s="249"/>
      <c r="N361" s="249"/>
      <c r="O361" s="249"/>
    </row>
    <row r="362" spans="1:15" ht="12.7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M362" s="249"/>
      <c r="N362" s="249"/>
      <c r="O362" s="249"/>
    </row>
    <row r="363" spans="1:15" ht="12.7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M363" s="249"/>
      <c r="N363" s="249"/>
      <c r="O363" s="249"/>
    </row>
  </sheetData>
  <sheetProtection/>
  <mergeCells count="96">
    <mergeCell ref="J116:L116"/>
    <mergeCell ref="A169:A171"/>
    <mergeCell ref="M169:M171"/>
    <mergeCell ref="C170:C171"/>
    <mergeCell ref="D170:D171"/>
    <mergeCell ref="E170:G170"/>
    <mergeCell ref="H170:H171"/>
    <mergeCell ref="I170:I171"/>
    <mergeCell ref="J170:L170"/>
    <mergeCell ref="I141:I142"/>
    <mergeCell ref="A55:O55"/>
    <mergeCell ref="A115:A117"/>
    <mergeCell ref="M115:M117"/>
    <mergeCell ref="N115:N117"/>
    <mergeCell ref="O115:O117"/>
    <mergeCell ref="C116:C117"/>
    <mergeCell ref="D116:D117"/>
    <mergeCell ref="E116:G116"/>
    <mergeCell ref="H116:H117"/>
    <mergeCell ref="I116:I117"/>
    <mergeCell ref="O63:O65"/>
    <mergeCell ref="C64:C65"/>
    <mergeCell ref="D64:D65"/>
    <mergeCell ref="E64:G64"/>
    <mergeCell ref="H64:H65"/>
    <mergeCell ref="I64:I65"/>
    <mergeCell ref="J64:L64"/>
    <mergeCell ref="C63:G63"/>
    <mergeCell ref="N8:N10"/>
    <mergeCell ref="O8:O10"/>
    <mergeCell ref="A273:O273"/>
    <mergeCell ref="A274:O274"/>
    <mergeCell ref="A221:O221"/>
    <mergeCell ref="N272:O272"/>
    <mergeCell ref="H225:L225"/>
    <mergeCell ref="C225:G225"/>
    <mergeCell ref="N169:N171"/>
    <mergeCell ref="O169:O171"/>
    <mergeCell ref="A3:O3"/>
    <mergeCell ref="A163:O163"/>
    <mergeCell ref="A218:O218"/>
    <mergeCell ref="A166:O166"/>
    <mergeCell ref="C8:G8"/>
    <mergeCell ref="A8:A10"/>
    <mergeCell ref="A165:O165"/>
    <mergeCell ref="C169:G169"/>
    <mergeCell ref="H169:L169"/>
    <mergeCell ref="M63:M65"/>
    <mergeCell ref="C278:G278"/>
    <mergeCell ref="H278:L278"/>
    <mergeCell ref="A220:O220"/>
    <mergeCell ref="A58:O58"/>
    <mergeCell ref="A111:O111"/>
    <mergeCell ref="A112:O112"/>
    <mergeCell ref="A109:O109"/>
    <mergeCell ref="C115:G115"/>
    <mergeCell ref="H115:L115"/>
    <mergeCell ref="N63:N65"/>
    <mergeCell ref="N219:O219"/>
    <mergeCell ref="N56:O56"/>
    <mergeCell ref="N1:O1"/>
    <mergeCell ref="N110:O110"/>
    <mergeCell ref="N164:O164"/>
    <mergeCell ref="A57:O57"/>
    <mergeCell ref="H63:L63"/>
    <mergeCell ref="C9:C10"/>
    <mergeCell ref="D9:D10"/>
    <mergeCell ref="A2:O2"/>
    <mergeCell ref="A271:O271"/>
    <mergeCell ref="E9:G9"/>
    <mergeCell ref="H9:H10"/>
    <mergeCell ref="A225:A227"/>
    <mergeCell ref="M225:M227"/>
    <mergeCell ref="I9:I10"/>
    <mergeCell ref="J9:L9"/>
    <mergeCell ref="M8:M10"/>
    <mergeCell ref="H8:L8"/>
    <mergeCell ref="A63:A65"/>
    <mergeCell ref="N225:N227"/>
    <mergeCell ref="O225:O227"/>
    <mergeCell ref="C226:C227"/>
    <mergeCell ref="D226:D227"/>
    <mergeCell ref="E226:G226"/>
    <mergeCell ref="H226:H227"/>
    <mergeCell ref="I226:I227"/>
    <mergeCell ref="J226:L226"/>
    <mergeCell ref="A278:A280"/>
    <mergeCell ref="M278:M280"/>
    <mergeCell ref="N278:N280"/>
    <mergeCell ref="O278:O280"/>
    <mergeCell ref="C279:C280"/>
    <mergeCell ref="D279:D280"/>
    <mergeCell ref="E279:G279"/>
    <mergeCell ref="H279:H280"/>
    <mergeCell ref="I279:I280"/>
    <mergeCell ref="J279:L27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spans="1:5" ht="12.75">
      <c r="A1" s="418" t="s">
        <v>756</v>
      </c>
      <c r="B1" s="418"/>
      <c r="C1" s="418"/>
      <c r="D1" s="418"/>
      <c r="E1" s="418"/>
    </row>
    <row r="4" spans="1:5" ht="12.75">
      <c r="A4" s="411" t="s">
        <v>537</v>
      </c>
      <c r="B4" s="411"/>
      <c r="C4" s="411"/>
      <c r="D4" s="412"/>
      <c r="E4" s="412"/>
    </row>
    <row r="6" spans="3:5" ht="12.75">
      <c r="C6" s="46"/>
      <c r="E6" s="46" t="s">
        <v>596</v>
      </c>
    </row>
    <row r="7" spans="1:5" ht="25.5" customHeight="1">
      <c r="A7" s="448" t="s">
        <v>544</v>
      </c>
      <c r="B7" s="491"/>
      <c r="C7" s="208" t="s">
        <v>576</v>
      </c>
      <c r="D7" s="208" t="s">
        <v>577</v>
      </c>
      <c r="E7" s="187" t="s">
        <v>575</v>
      </c>
    </row>
    <row r="8" spans="1:5" ht="12.75">
      <c r="A8" s="1"/>
      <c r="B8" s="194" t="s">
        <v>579</v>
      </c>
      <c r="C8" s="180">
        <v>848</v>
      </c>
      <c r="D8" s="180"/>
      <c r="E8" s="180"/>
    </row>
    <row r="9" spans="1:5" ht="12.75">
      <c r="A9" s="1"/>
      <c r="B9" s="29"/>
      <c r="C9" s="21"/>
      <c r="D9" s="21"/>
      <c r="E9" s="21"/>
    </row>
    <row r="10" spans="1:5" ht="12.75">
      <c r="A10" s="1"/>
      <c r="B10" s="29"/>
      <c r="C10" s="21"/>
      <c r="D10" s="21"/>
      <c r="E10" s="21"/>
    </row>
    <row r="11" spans="1:5" ht="12.75">
      <c r="A11" s="1"/>
      <c r="B11" s="29"/>
      <c r="C11" s="21"/>
      <c r="D11" s="21"/>
      <c r="E11" s="21"/>
    </row>
    <row r="12" spans="1:5" ht="12.75">
      <c r="A12" s="1"/>
      <c r="B12" s="29"/>
      <c r="C12" s="21"/>
      <c r="D12" s="21"/>
      <c r="E12" s="21"/>
    </row>
    <row r="13" spans="1:5" ht="12.75">
      <c r="A13" s="1"/>
      <c r="B13" s="29"/>
      <c r="C13" s="21"/>
      <c r="D13" s="21"/>
      <c r="E13" s="21"/>
    </row>
    <row r="14" spans="1:5" ht="12.75">
      <c r="A14" s="1"/>
      <c r="B14" s="29"/>
      <c r="C14" s="21"/>
      <c r="D14" s="21"/>
      <c r="E14" s="21"/>
    </row>
    <row r="15" spans="1:5" ht="12.75">
      <c r="A15" s="1"/>
      <c r="B15" s="29"/>
      <c r="C15" s="21"/>
      <c r="D15" s="21"/>
      <c r="E15" s="21"/>
    </row>
    <row r="16" spans="1:5" ht="12.75">
      <c r="A16" s="1"/>
      <c r="B16" s="29"/>
      <c r="C16" s="21"/>
      <c r="D16" s="21"/>
      <c r="E16" s="21"/>
    </row>
    <row r="17" spans="1:5" ht="12.75">
      <c r="A17" s="1"/>
      <c r="B17" s="29"/>
      <c r="C17" s="21"/>
      <c r="D17" s="21"/>
      <c r="E17" s="21"/>
    </row>
    <row r="18" spans="1:5" ht="12.75">
      <c r="A18" s="1"/>
      <c r="B18" s="29"/>
      <c r="C18" s="21"/>
      <c r="D18" s="21"/>
      <c r="E18" s="21"/>
    </row>
    <row r="19" spans="1:5" ht="12.75">
      <c r="A19" s="1"/>
      <c r="B19" s="29"/>
      <c r="C19" s="21"/>
      <c r="D19" s="21"/>
      <c r="E19" s="21"/>
    </row>
    <row r="20" spans="1:5" ht="12.75">
      <c r="A20" s="1"/>
      <c r="B20" s="29"/>
      <c r="C20" s="21"/>
      <c r="D20" s="21"/>
      <c r="E20" s="21"/>
    </row>
    <row r="21" spans="1:5" ht="12.75">
      <c r="A21" s="1"/>
      <c r="B21" s="29"/>
      <c r="C21" s="21"/>
      <c r="D21" s="21"/>
      <c r="E21" s="21"/>
    </row>
    <row r="22" spans="1:5" ht="12.75">
      <c r="A22" s="1"/>
      <c r="B22" s="29"/>
      <c r="C22" s="21"/>
      <c r="D22" s="21"/>
      <c r="E22" s="21"/>
    </row>
    <row r="23" spans="1:5" ht="12.75">
      <c r="A23" s="1"/>
      <c r="B23" s="29"/>
      <c r="C23" s="21"/>
      <c r="D23" s="21"/>
      <c r="E23" s="21"/>
    </row>
    <row r="24" spans="1:5" ht="12.75">
      <c r="A24" s="1"/>
      <c r="B24" s="29"/>
      <c r="C24" s="21"/>
      <c r="D24" s="21"/>
      <c r="E24" s="21"/>
    </row>
    <row r="25" spans="1:5" ht="12.75">
      <c r="A25" s="1"/>
      <c r="B25" s="29"/>
      <c r="C25" s="21"/>
      <c r="D25" s="21"/>
      <c r="E25" s="21"/>
    </row>
    <row r="26" spans="1:5" ht="12.75">
      <c r="A26" s="1"/>
      <c r="B26" s="29"/>
      <c r="C26" s="21"/>
      <c r="D26" s="21"/>
      <c r="E26" s="21"/>
    </row>
    <row r="27" spans="1:5" ht="12.75">
      <c r="A27" s="1"/>
      <c r="B27" s="29"/>
      <c r="C27" s="21"/>
      <c r="D27" s="21"/>
      <c r="E27" s="21"/>
    </row>
    <row r="28" spans="1:5" ht="12.75">
      <c r="A28" s="1"/>
      <c r="B28" s="29"/>
      <c r="C28" s="21"/>
      <c r="D28" s="21"/>
      <c r="E28" s="21"/>
    </row>
    <row r="29" spans="1:5" ht="12.75">
      <c r="A29" s="1"/>
      <c r="B29" s="29"/>
      <c r="C29" s="21"/>
      <c r="D29" s="21"/>
      <c r="E29" s="21"/>
    </row>
    <row r="30" spans="1:5" ht="12.75">
      <c r="A30" s="1"/>
      <c r="B30" s="29"/>
      <c r="C30" s="21"/>
      <c r="D30" s="21"/>
      <c r="E30" s="21"/>
    </row>
    <row r="31" spans="1:5" ht="12.75">
      <c r="A31" s="1"/>
      <c r="B31" s="29"/>
      <c r="C31" s="21"/>
      <c r="D31" s="21"/>
      <c r="E31" s="21"/>
    </row>
    <row r="32" spans="1:5" ht="12.75">
      <c r="A32" s="1"/>
      <c r="B32" s="29"/>
      <c r="C32" s="21"/>
      <c r="D32" s="21"/>
      <c r="E32" s="21"/>
    </row>
    <row r="33" spans="1:5" ht="12.75">
      <c r="A33" s="1"/>
      <c r="B33" s="29"/>
      <c r="C33" s="21"/>
      <c r="D33" s="21"/>
      <c r="E33" s="21"/>
    </row>
    <row r="34" spans="1:5" ht="12.75">
      <c r="A34" s="1"/>
      <c r="B34" s="29"/>
      <c r="C34" s="21"/>
      <c r="D34" s="21"/>
      <c r="E34" s="21"/>
    </row>
    <row r="35" spans="1:5" ht="12.75">
      <c r="A35" s="1"/>
      <c r="B35" s="29"/>
      <c r="C35" s="21"/>
      <c r="D35" s="21"/>
      <c r="E35" s="21"/>
    </row>
    <row r="36" spans="1:5" ht="12.75">
      <c r="A36" s="1"/>
      <c r="B36" s="29"/>
      <c r="C36" s="21"/>
      <c r="D36" s="21"/>
      <c r="E36" s="21"/>
    </row>
    <row r="37" spans="1:5" ht="12.75">
      <c r="A37" s="1"/>
      <c r="B37" s="29"/>
      <c r="C37" s="21"/>
      <c r="D37" s="21"/>
      <c r="E37" s="21"/>
    </row>
    <row r="38" spans="1:5" ht="12.75">
      <c r="A38" s="1"/>
      <c r="B38" s="29"/>
      <c r="C38" s="21"/>
      <c r="D38" s="21"/>
      <c r="E38" s="21"/>
    </row>
    <row r="39" spans="1:5" ht="12.75">
      <c r="A39" s="1"/>
      <c r="B39" s="29"/>
      <c r="C39" s="21"/>
      <c r="D39" s="21"/>
      <c r="E39" s="21"/>
    </row>
    <row r="40" spans="1:5" ht="12.75">
      <c r="A40" s="1"/>
      <c r="B40" s="29"/>
      <c r="C40" s="21"/>
      <c r="D40" s="21"/>
      <c r="E40" s="21"/>
    </row>
    <row r="41" spans="1:5" ht="12.75">
      <c r="A41" s="1"/>
      <c r="B41" s="29"/>
      <c r="C41" s="21"/>
      <c r="D41" s="21"/>
      <c r="E41" s="21"/>
    </row>
    <row r="42" spans="1:5" ht="12.75">
      <c r="A42" s="1"/>
      <c r="B42" s="29"/>
      <c r="C42" s="21"/>
      <c r="D42" s="21"/>
      <c r="E42" s="21"/>
    </row>
    <row r="43" spans="1:5" ht="12.75">
      <c r="A43" s="1"/>
      <c r="B43" s="29"/>
      <c r="C43" s="21"/>
      <c r="D43" s="21"/>
      <c r="E43" s="21"/>
    </row>
    <row r="44" spans="1:5" ht="12.75">
      <c r="A44" s="1"/>
      <c r="B44" s="29"/>
      <c r="C44" s="21"/>
      <c r="D44" s="21"/>
      <c r="E44" s="21"/>
    </row>
    <row r="45" spans="1:5" ht="12.75">
      <c r="A45" s="1"/>
      <c r="B45" s="29"/>
      <c r="C45" s="21"/>
      <c r="D45" s="21"/>
      <c r="E45" s="21"/>
    </row>
  </sheetData>
  <sheetProtection/>
  <mergeCells count="3">
    <mergeCell ref="A7:B7"/>
    <mergeCell ref="A4:E4"/>
    <mergeCell ref="A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7">
      <selection activeCell="P38" sqref="P38"/>
    </sheetView>
  </sheetViews>
  <sheetFormatPr defaultColWidth="9.140625" defaultRowHeight="12.75"/>
  <cols>
    <col min="1" max="1" width="44.28125" style="0" customWidth="1"/>
    <col min="2" max="3" width="10.57421875" style="0" customWidth="1"/>
    <col min="4" max="4" width="5.00390625" style="0" customWidth="1"/>
    <col min="9" max="9" width="9.57421875" style="0" customWidth="1"/>
    <col min="10" max="11" width="10.57421875" style="0" customWidth="1"/>
  </cols>
  <sheetData>
    <row r="2" spans="1:11" ht="12.75">
      <c r="A2" s="411" t="s">
        <v>750</v>
      </c>
      <c r="B2" s="411"/>
      <c r="C2" s="411"/>
      <c r="D2" s="411"/>
      <c r="E2" s="411"/>
      <c r="F2" s="411"/>
      <c r="G2" s="411"/>
      <c r="H2" s="411"/>
      <c r="I2" s="411"/>
      <c r="J2" s="411"/>
      <c r="K2" s="412"/>
    </row>
    <row r="3" spans="1:11" ht="12.75">
      <c r="A3" s="411" t="s">
        <v>538</v>
      </c>
      <c r="B3" s="411"/>
      <c r="C3" s="411"/>
      <c r="D3" s="411"/>
      <c r="E3" s="411"/>
      <c r="F3" s="411"/>
      <c r="G3" s="411"/>
      <c r="H3" s="411"/>
      <c r="I3" s="411"/>
      <c r="J3" s="411"/>
      <c r="K3" s="412"/>
    </row>
    <row r="4" spans="1:11" ht="12.75">
      <c r="A4" s="411" t="s">
        <v>542</v>
      </c>
      <c r="B4" s="411"/>
      <c r="C4" s="411"/>
      <c r="D4" s="411"/>
      <c r="E4" s="411"/>
      <c r="F4" s="411"/>
      <c r="G4" s="411"/>
      <c r="H4" s="411"/>
      <c r="I4" s="411"/>
      <c r="J4" s="411"/>
      <c r="K4" s="412"/>
    </row>
    <row r="5" spans="1:11" ht="18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6" t="s">
        <v>748</v>
      </c>
    </row>
    <row r="6" spans="1:11" ht="18.75">
      <c r="A6" s="572" t="s">
        <v>172</v>
      </c>
      <c r="B6" s="572"/>
      <c r="C6" s="516"/>
      <c r="D6" s="138"/>
      <c r="E6" s="573" t="s">
        <v>173</v>
      </c>
      <c r="F6" s="573"/>
      <c r="G6" s="573"/>
      <c r="H6" s="573"/>
      <c r="I6" s="573"/>
      <c r="J6" s="573"/>
      <c r="K6" s="421"/>
    </row>
    <row r="7" spans="1:11" ht="25.5">
      <c r="A7" s="139" t="s">
        <v>497</v>
      </c>
      <c r="B7" s="179" t="s">
        <v>576</v>
      </c>
      <c r="C7" s="179" t="s">
        <v>577</v>
      </c>
      <c r="D7" s="120"/>
      <c r="E7" s="569" t="s">
        <v>497</v>
      </c>
      <c r="F7" s="570"/>
      <c r="G7" s="570"/>
      <c r="H7" s="570"/>
      <c r="I7" s="571"/>
      <c r="J7" s="179" t="s">
        <v>576</v>
      </c>
      <c r="K7" s="179" t="s">
        <v>577</v>
      </c>
    </row>
    <row r="8" spans="1:11" ht="18.75">
      <c r="A8" s="140" t="s">
        <v>498</v>
      </c>
      <c r="B8" s="264"/>
      <c r="C8" s="264"/>
      <c r="D8" s="121"/>
      <c r="E8" s="147" t="s">
        <v>541</v>
      </c>
      <c r="F8" s="148"/>
      <c r="G8" s="43"/>
      <c r="H8" s="2"/>
      <c r="I8" s="29"/>
      <c r="J8" s="174"/>
      <c r="K8" s="21"/>
    </row>
    <row r="9" spans="1:11" ht="16.5">
      <c r="A9" s="141" t="s">
        <v>499</v>
      </c>
      <c r="B9" s="265">
        <f>SUM(B22,B10,)</f>
        <v>516170</v>
      </c>
      <c r="C9" s="265">
        <f>SUM(C22,C10,)</f>
        <v>537312</v>
      </c>
      <c r="D9" s="122"/>
      <c r="E9" s="149" t="s">
        <v>500</v>
      </c>
      <c r="F9" s="150"/>
      <c r="G9" s="43"/>
      <c r="H9" s="2"/>
      <c r="I9" s="29"/>
      <c r="J9" s="275">
        <f>SUM(J10,J22)</f>
        <v>584959</v>
      </c>
      <c r="K9" s="275">
        <f>SUM(K10,K22)</f>
        <v>609962</v>
      </c>
    </row>
    <row r="10" spans="1:11" ht="15.75">
      <c r="A10" s="142" t="s">
        <v>427</v>
      </c>
      <c r="B10" s="265">
        <f>SUM(B11:B16)</f>
        <v>508415</v>
      </c>
      <c r="C10" s="265">
        <f>SUM(C11:C14)</f>
        <v>530557</v>
      </c>
      <c r="D10" s="123"/>
      <c r="E10" s="151" t="s">
        <v>427</v>
      </c>
      <c r="F10" s="152"/>
      <c r="G10" s="43"/>
      <c r="H10" s="2"/>
      <c r="I10" s="29"/>
      <c r="J10" s="275">
        <f>SUM(J11:J21)</f>
        <v>543289</v>
      </c>
      <c r="K10" s="275">
        <f>SUM(K11:K20)</f>
        <v>558013</v>
      </c>
    </row>
    <row r="11" spans="1:11" ht="15.75">
      <c r="A11" s="144" t="s">
        <v>27</v>
      </c>
      <c r="B11" s="267">
        <v>227011</v>
      </c>
      <c r="C11" s="266">
        <v>245453</v>
      </c>
      <c r="D11" s="124"/>
      <c r="E11" s="153" t="s">
        <v>467</v>
      </c>
      <c r="F11" s="154"/>
      <c r="G11" s="43"/>
      <c r="H11" s="2"/>
      <c r="I11" s="29"/>
      <c r="J11" s="276">
        <v>141044</v>
      </c>
      <c r="K11" s="276">
        <v>142828</v>
      </c>
    </row>
    <row r="12" spans="1:11" ht="15.75">
      <c r="A12" s="144" t="s">
        <v>153</v>
      </c>
      <c r="B12" s="267">
        <v>206067</v>
      </c>
      <c r="C12" s="267">
        <v>206067</v>
      </c>
      <c r="D12" s="126"/>
      <c r="E12" s="153" t="s">
        <v>152</v>
      </c>
      <c r="F12" s="154"/>
      <c r="G12" s="43"/>
      <c r="H12" s="2"/>
      <c r="I12" s="29"/>
      <c r="J12" s="276">
        <v>38843</v>
      </c>
      <c r="K12" s="276">
        <v>38843</v>
      </c>
    </row>
    <row r="13" spans="1:11" ht="15.75">
      <c r="A13" s="143" t="s">
        <v>154</v>
      </c>
      <c r="B13" s="266">
        <v>72491</v>
      </c>
      <c r="C13" s="266">
        <v>78191</v>
      </c>
      <c r="D13" s="126"/>
      <c r="E13" s="153" t="s">
        <v>608</v>
      </c>
      <c r="F13" s="154"/>
      <c r="G13" s="43"/>
      <c r="H13" s="2"/>
      <c r="I13" s="29"/>
      <c r="J13" s="276">
        <v>214630</v>
      </c>
      <c r="K13" s="276">
        <v>222270</v>
      </c>
    </row>
    <row r="14" spans="1:11" ht="15.75">
      <c r="A14" s="143" t="s">
        <v>155</v>
      </c>
      <c r="B14" s="266">
        <v>2846</v>
      </c>
      <c r="C14" s="266">
        <v>846</v>
      </c>
      <c r="D14" s="124"/>
      <c r="E14" s="153" t="s">
        <v>501</v>
      </c>
      <c r="F14" s="154"/>
      <c r="G14" s="43"/>
      <c r="H14" s="2"/>
      <c r="I14" s="29"/>
      <c r="J14" s="276"/>
      <c r="K14" s="276"/>
    </row>
    <row r="15" spans="1:11" ht="15.75">
      <c r="A15" s="143"/>
      <c r="B15" s="266"/>
      <c r="C15" s="266"/>
      <c r="D15" s="124"/>
      <c r="E15" s="153" t="s">
        <v>502</v>
      </c>
      <c r="F15" s="154"/>
      <c r="G15" s="43"/>
      <c r="H15" s="2"/>
      <c r="I15" s="29"/>
      <c r="J15" s="276">
        <v>41137</v>
      </c>
      <c r="K15" s="276">
        <v>41137</v>
      </c>
    </row>
    <row r="16" spans="1:11" ht="15.75">
      <c r="A16" s="144"/>
      <c r="B16" s="267"/>
      <c r="C16" s="267"/>
      <c r="D16" s="126"/>
      <c r="E16" s="153" t="s">
        <v>484</v>
      </c>
      <c r="F16" s="154"/>
      <c r="G16" s="43"/>
      <c r="H16" s="2"/>
      <c r="I16" s="29"/>
      <c r="J16" s="276"/>
      <c r="K16" s="276"/>
    </row>
    <row r="17" spans="1:11" ht="15.75">
      <c r="A17" s="143"/>
      <c r="B17" s="266"/>
      <c r="C17" s="266"/>
      <c r="D17" s="124"/>
      <c r="E17" s="153" t="s">
        <v>503</v>
      </c>
      <c r="F17" s="154"/>
      <c r="G17" s="43"/>
      <c r="H17" s="2"/>
      <c r="I17" s="29"/>
      <c r="J17" s="276"/>
      <c r="K17" s="276"/>
    </row>
    <row r="18" spans="1:11" ht="15.75">
      <c r="A18" s="143"/>
      <c r="B18" s="266"/>
      <c r="C18" s="266"/>
      <c r="D18" s="124"/>
      <c r="E18" s="153" t="s">
        <v>504</v>
      </c>
      <c r="F18" s="154"/>
      <c r="G18" s="43"/>
      <c r="H18" s="2"/>
      <c r="I18" s="29"/>
      <c r="J18" s="276">
        <v>20160</v>
      </c>
      <c r="K18" s="276">
        <v>20160</v>
      </c>
    </row>
    <row r="19" spans="1:11" ht="15.75">
      <c r="A19" s="143"/>
      <c r="B19" s="266"/>
      <c r="C19" s="266"/>
      <c r="D19" s="124"/>
      <c r="E19" s="153" t="s">
        <v>505</v>
      </c>
      <c r="F19" s="154"/>
      <c r="G19" s="43"/>
      <c r="H19" s="2"/>
      <c r="I19" s="29"/>
      <c r="J19" s="276">
        <v>87475</v>
      </c>
      <c r="K19" s="276">
        <v>92775</v>
      </c>
    </row>
    <row r="20" spans="1:11" ht="15.75">
      <c r="A20" s="143"/>
      <c r="B20" s="266"/>
      <c r="C20" s="266"/>
      <c r="D20" s="124"/>
      <c r="E20" s="153" t="s">
        <v>506</v>
      </c>
      <c r="F20" s="154"/>
      <c r="G20" s="43"/>
      <c r="H20" s="2"/>
      <c r="I20" s="29"/>
      <c r="J20" s="276"/>
      <c r="K20" s="276"/>
    </row>
    <row r="21" spans="1:11" ht="15.75">
      <c r="A21" s="168"/>
      <c r="B21" s="268"/>
      <c r="C21" s="268"/>
      <c r="D21" s="123"/>
      <c r="E21" s="143" t="s">
        <v>568</v>
      </c>
      <c r="F21" s="154"/>
      <c r="G21" s="43"/>
      <c r="H21" s="2"/>
      <c r="I21" s="29"/>
      <c r="J21" s="276"/>
      <c r="K21" s="276"/>
    </row>
    <row r="22" spans="1:11" ht="15.75">
      <c r="A22" s="142" t="s">
        <v>428</v>
      </c>
      <c r="B22" s="265">
        <f>SUM(B23,B27:B29)</f>
        <v>7755</v>
      </c>
      <c r="C22" s="265">
        <f>SUM(C23,C27:C29)</f>
        <v>6755</v>
      </c>
      <c r="D22" s="124"/>
      <c r="E22" s="151" t="s">
        <v>428</v>
      </c>
      <c r="F22" s="152"/>
      <c r="G22" s="43"/>
      <c r="H22" s="2"/>
      <c r="I22" s="29"/>
      <c r="J22" s="275">
        <f>SUM(J23:J28)</f>
        <v>41670</v>
      </c>
      <c r="K22" s="275">
        <f>SUM(K23:K28)</f>
        <v>51949</v>
      </c>
    </row>
    <row r="23" spans="1:11" ht="15.75">
      <c r="A23" s="143" t="s">
        <v>156</v>
      </c>
      <c r="B23" s="266">
        <f>SUM(B24:B26)</f>
        <v>7039</v>
      </c>
      <c r="C23" s="266">
        <v>6039</v>
      </c>
      <c r="D23" s="124"/>
      <c r="E23" s="153" t="s">
        <v>545</v>
      </c>
      <c r="F23" s="154"/>
      <c r="G23" s="43"/>
      <c r="H23" s="2"/>
      <c r="I23" s="29"/>
      <c r="J23" s="276">
        <v>40170</v>
      </c>
      <c r="K23" s="276">
        <v>50449</v>
      </c>
    </row>
    <row r="24" spans="1:11" ht="15.75">
      <c r="A24" s="354" t="s">
        <v>157</v>
      </c>
      <c r="B24" s="355"/>
      <c r="C24" s="355"/>
      <c r="D24" s="124"/>
      <c r="E24" s="153" t="s">
        <v>464</v>
      </c>
      <c r="F24" s="154"/>
      <c r="G24" s="43"/>
      <c r="H24" s="2"/>
      <c r="I24" s="29"/>
      <c r="J24" s="276"/>
      <c r="K24" s="276"/>
    </row>
    <row r="25" spans="1:11" ht="15.75">
      <c r="A25" s="354" t="s">
        <v>426</v>
      </c>
      <c r="B25" s="355"/>
      <c r="C25" s="355"/>
      <c r="D25" s="124"/>
      <c r="E25" s="153" t="s">
        <v>508</v>
      </c>
      <c r="F25" s="154"/>
      <c r="G25" s="43"/>
      <c r="H25" s="2"/>
      <c r="I25" s="29"/>
      <c r="J25" s="276"/>
      <c r="K25" s="276"/>
    </row>
    <row r="26" spans="1:11" ht="15.75">
      <c r="A26" s="354" t="s">
        <v>305</v>
      </c>
      <c r="B26" s="355">
        <v>7039</v>
      </c>
      <c r="C26" s="355">
        <v>6039</v>
      </c>
      <c r="D26" s="124"/>
      <c r="E26" s="153" t="s">
        <v>509</v>
      </c>
      <c r="F26" s="154"/>
      <c r="G26" s="43"/>
      <c r="H26" s="2"/>
      <c r="I26" s="29"/>
      <c r="J26" s="276"/>
      <c r="K26" s="276"/>
    </row>
    <row r="27" spans="1:11" ht="15.75">
      <c r="A27" s="143" t="s">
        <v>28</v>
      </c>
      <c r="B27" s="266"/>
      <c r="C27" s="266"/>
      <c r="D27" s="124"/>
      <c r="E27" s="153" t="s">
        <v>510</v>
      </c>
      <c r="F27" s="154"/>
      <c r="G27" s="43"/>
      <c r="H27" s="2"/>
      <c r="I27" s="29"/>
      <c r="J27" s="276">
        <v>1500</v>
      </c>
      <c r="K27" s="276">
        <v>1500</v>
      </c>
    </row>
    <row r="28" spans="1:11" ht="15.75">
      <c r="A28" s="356" t="s">
        <v>158</v>
      </c>
      <c r="B28" s="357">
        <v>716</v>
      </c>
      <c r="C28" s="357">
        <v>716</v>
      </c>
      <c r="D28" s="124"/>
      <c r="E28" s="153" t="s">
        <v>511</v>
      </c>
      <c r="F28" s="154"/>
      <c r="G28" s="43"/>
      <c r="H28" s="2"/>
      <c r="I28" s="29"/>
      <c r="J28" s="276"/>
      <c r="K28" s="276"/>
    </row>
    <row r="29" spans="1:11" ht="15.75" customHeight="1">
      <c r="A29" s="356"/>
      <c r="B29" s="357"/>
      <c r="C29" s="357"/>
      <c r="D29" s="124"/>
      <c r="E29" s="149" t="s">
        <v>512</v>
      </c>
      <c r="F29" s="150"/>
      <c r="G29" s="43"/>
      <c r="H29" s="2"/>
      <c r="I29" s="29"/>
      <c r="J29" s="275">
        <f>SUM(J30,J33,J38)</f>
        <v>30000</v>
      </c>
      <c r="K29" s="275">
        <f>SUM(K30,K33,K38)</f>
        <v>26139</v>
      </c>
    </row>
    <row r="30" spans="1:11" ht="15.75">
      <c r="A30" s="169"/>
      <c r="B30" s="269"/>
      <c r="C30" s="269"/>
      <c r="D30" s="124"/>
      <c r="E30" s="151" t="s">
        <v>513</v>
      </c>
      <c r="F30" s="152"/>
      <c r="G30" s="43"/>
      <c r="H30" s="2"/>
      <c r="I30" s="29"/>
      <c r="J30" s="275">
        <f>SUM(J31:J32)</f>
        <v>30000</v>
      </c>
      <c r="K30" s="275">
        <f>SUM(K31:K32)</f>
        <v>26139</v>
      </c>
    </row>
    <row r="31" spans="1:11" ht="15.75">
      <c r="A31" s="359"/>
      <c r="B31" s="265"/>
      <c r="C31" s="357"/>
      <c r="D31" s="124"/>
      <c r="E31" s="153" t="s">
        <v>167</v>
      </c>
      <c r="F31" s="154"/>
      <c r="G31" s="43"/>
      <c r="H31" s="2"/>
      <c r="I31" s="29"/>
      <c r="J31" s="276">
        <v>30000</v>
      </c>
      <c r="K31" s="276">
        <v>26139</v>
      </c>
    </row>
    <row r="32" spans="1:11" ht="15.75">
      <c r="A32" s="356"/>
      <c r="B32" s="357"/>
      <c r="C32" s="357"/>
      <c r="D32" s="124"/>
      <c r="E32" s="173" t="s">
        <v>543</v>
      </c>
      <c r="F32" s="154"/>
      <c r="G32" s="43"/>
      <c r="H32" s="2"/>
      <c r="I32" s="29"/>
      <c r="J32" s="276"/>
      <c r="K32" s="276"/>
    </row>
    <row r="33" spans="1:11" ht="15.75">
      <c r="A33" s="361"/>
      <c r="B33" s="362"/>
      <c r="C33" s="362"/>
      <c r="D33" s="124"/>
      <c r="E33" s="151" t="s">
        <v>514</v>
      </c>
      <c r="F33" s="152"/>
      <c r="G33" s="43"/>
      <c r="H33" s="2"/>
      <c r="I33" s="29"/>
      <c r="J33" s="275">
        <f>J34</f>
        <v>0</v>
      </c>
      <c r="K33" s="275">
        <f>K34</f>
        <v>0</v>
      </c>
    </row>
    <row r="34" spans="1:11" ht="15.75">
      <c r="A34" s="361"/>
      <c r="B34" s="363"/>
      <c r="C34" s="363"/>
      <c r="D34" s="124"/>
      <c r="E34" s="153" t="s">
        <v>515</v>
      </c>
      <c r="F34" s="154"/>
      <c r="G34" s="43"/>
      <c r="H34" s="2"/>
      <c r="I34" s="29"/>
      <c r="J34" s="276"/>
      <c r="K34" s="276"/>
    </row>
    <row r="35" spans="1:11" ht="15.75">
      <c r="A35" s="360"/>
      <c r="B35" s="364"/>
      <c r="C35" s="364"/>
      <c r="D35" s="124"/>
      <c r="E35" s="155" t="s">
        <v>516</v>
      </c>
      <c r="F35" s="156"/>
      <c r="G35" s="157"/>
      <c r="H35" s="158"/>
      <c r="I35" s="29"/>
      <c r="J35" s="275">
        <v>98789</v>
      </c>
      <c r="K35" s="275">
        <v>98789</v>
      </c>
    </row>
    <row r="36" spans="1:11" ht="15.75">
      <c r="A36" s="361"/>
      <c r="B36" s="363"/>
      <c r="C36" s="363"/>
      <c r="D36" s="124"/>
      <c r="E36" s="153" t="s">
        <v>517</v>
      </c>
      <c r="F36" s="154"/>
      <c r="G36" s="43"/>
      <c r="H36" s="2"/>
      <c r="I36" s="29"/>
      <c r="J36" s="276">
        <v>-65044</v>
      </c>
      <c r="K36" s="276">
        <v>-65044</v>
      </c>
    </row>
    <row r="37" spans="1:11" ht="15.75">
      <c r="A37" s="361"/>
      <c r="B37" s="363"/>
      <c r="C37" s="363"/>
      <c r="D37" s="124"/>
      <c r="E37" s="153" t="s">
        <v>518</v>
      </c>
      <c r="F37" s="154"/>
      <c r="G37" s="43"/>
      <c r="H37" s="2"/>
      <c r="I37" s="29"/>
      <c r="J37" s="276">
        <v>-33745</v>
      </c>
      <c r="K37" s="276">
        <v>-33745</v>
      </c>
    </row>
    <row r="38" spans="1:11" ht="18.75">
      <c r="A38" s="358"/>
      <c r="B38" s="264"/>
      <c r="C38" s="264"/>
      <c r="D38" s="124"/>
      <c r="E38" s="155" t="s">
        <v>519</v>
      </c>
      <c r="F38" s="148"/>
      <c r="G38" s="105"/>
      <c r="H38" s="104"/>
      <c r="I38" s="33"/>
      <c r="J38" s="275">
        <f>SUM(J39:J40)</f>
        <v>0</v>
      </c>
      <c r="K38" s="275">
        <f>SUM(K39:K40)</f>
        <v>0</v>
      </c>
    </row>
    <row r="39" spans="1:11" ht="15.75">
      <c r="A39" s="356"/>
      <c r="B39" s="357"/>
      <c r="C39" s="357"/>
      <c r="D39" s="124"/>
      <c r="E39" s="153" t="s">
        <v>520</v>
      </c>
      <c r="F39" s="154"/>
      <c r="G39" s="43"/>
      <c r="H39" s="2"/>
      <c r="I39" s="29"/>
      <c r="J39" s="276"/>
      <c r="K39" s="276"/>
    </row>
    <row r="40" spans="1:11" ht="18.75">
      <c r="A40" s="171"/>
      <c r="B40" s="271"/>
      <c r="C40" s="271"/>
      <c r="D40" s="121"/>
      <c r="E40" s="153" t="s">
        <v>521</v>
      </c>
      <c r="F40" s="154"/>
      <c r="G40" s="43"/>
      <c r="H40" s="2"/>
      <c r="I40" s="29"/>
      <c r="J40" s="276"/>
      <c r="K40" s="276"/>
    </row>
    <row r="41" spans="1:11" ht="32.25">
      <c r="A41" s="160" t="s">
        <v>747</v>
      </c>
      <c r="B41" s="280">
        <f>SUM(B10,B22,B31)</f>
        <v>516170</v>
      </c>
      <c r="C41" s="280">
        <v>537312</v>
      </c>
      <c r="D41" s="121"/>
      <c r="E41" s="159" t="s">
        <v>522</v>
      </c>
      <c r="F41" s="148"/>
      <c r="G41" s="43"/>
      <c r="H41" s="2"/>
      <c r="I41" s="29"/>
      <c r="J41" s="281">
        <f>SUM(J9,J29)</f>
        <v>614959</v>
      </c>
      <c r="K41" s="281">
        <f>SUM(K9,K29)</f>
        <v>636101</v>
      </c>
    </row>
    <row r="42" spans="1:11" ht="18.75">
      <c r="A42" s="172"/>
      <c r="B42" s="272"/>
      <c r="C42" s="272"/>
      <c r="D42" s="124"/>
      <c r="E42" s="155" t="s">
        <v>523</v>
      </c>
      <c r="F42" s="148"/>
      <c r="G42" s="43"/>
      <c r="H42" s="2"/>
      <c r="I42" s="29"/>
      <c r="J42" s="275">
        <f>SUM(J43:J44)</f>
        <v>98789</v>
      </c>
      <c r="K42" s="275">
        <f>SUM(K43:K44)</f>
        <v>98789</v>
      </c>
    </row>
    <row r="43" spans="1:11" ht="15.75">
      <c r="A43" s="170"/>
      <c r="B43" s="270"/>
      <c r="C43" s="270"/>
      <c r="D43" s="124"/>
      <c r="E43" s="153" t="s">
        <v>517</v>
      </c>
      <c r="F43" s="154"/>
      <c r="G43" s="43"/>
      <c r="H43" s="2"/>
      <c r="I43" s="29"/>
      <c r="J43" s="276">
        <f>J36*-1</f>
        <v>65044</v>
      </c>
      <c r="K43" s="276">
        <f>K36*-1</f>
        <v>65044</v>
      </c>
    </row>
    <row r="44" spans="1:11" ht="18.75">
      <c r="A44" s="171"/>
      <c r="B44" s="271"/>
      <c r="C44" s="271"/>
      <c r="D44" s="121"/>
      <c r="E44" s="153" t="s">
        <v>518</v>
      </c>
      <c r="F44" s="154"/>
      <c r="G44" s="43"/>
      <c r="H44" s="2"/>
      <c r="I44" s="29"/>
      <c r="J44" s="276">
        <f>(J37-J40)*-1</f>
        <v>33745</v>
      </c>
      <c r="K44" s="276">
        <f>(K37-K40)*-1</f>
        <v>33745</v>
      </c>
    </row>
    <row r="45" spans="1:11" ht="18.75">
      <c r="A45" s="155" t="s">
        <v>524</v>
      </c>
      <c r="B45" s="264"/>
      <c r="C45" s="264"/>
      <c r="D45" s="121"/>
      <c r="E45" s="162"/>
      <c r="F45" s="163"/>
      <c r="G45" s="133"/>
      <c r="H45" s="4"/>
      <c r="I45" s="4"/>
      <c r="J45" s="277"/>
      <c r="K45" s="277"/>
    </row>
    <row r="46" spans="1:11" ht="16.5">
      <c r="A46" s="151" t="s">
        <v>525</v>
      </c>
      <c r="B46" s="265">
        <v>98789</v>
      </c>
      <c r="C46" s="265">
        <v>98789</v>
      </c>
      <c r="D46" s="127"/>
      <c r="E46" s="164"/>
      <c r="F46" s="128"/>
      <c r="G46" s="13"/>
      <c r="H46" s="7"/>
      <c r="I46" s="7"/>
      <c r="J46" s="278"/>
      <c r="K46" s="278"/>
    </row>
    <row r="47" spans="1:11" ht="15.75">
      <c r="A47" s="161" t="s">
        <v>526</v>
      </c>
      <c r="B47" s="273">
        <v>65044</v>
      </c>
      <c r="C47" s="273">
        <v>65044</v>
      </c>
      <c r="D47" s="124"/>
      <c r="E47" s="165"/>
      <c r="F47" s="129"/>
      <c r="G47" s="13"/>
      <c r="H47" s="7"/>
      <c r="I47" s="7"/>
      <c r="J47" s="278"/>
      <c r="K47" s="278"/>
    </row>
    <row r="48" spans="1:11" ht="15.75">
      <c r="A48" s="161" t="s">
        <v>527</v>
      </c>
      <c r="B48" s="273">
        <v>33745</v>
      </c>
      <c r="C48" s="273">
        <v>33745</v>
      </c>
      <c r="D48" s="123"/>
      <c r="E48" s="165"/>
      <c r="F48" s="129"/>
      <c r="G48" s="145"/>
      <c r="H48" s="146"/>
      <c r="I48" s="146"/>
      <c r="J48" s="278"/>
      <c r="K48" s="278"/>
    </row>
    <row r="49" spans="1:11" ht="15.75">
      <c r="A49" s="151" t="s">
        <v>528</v>
      </c>
      <c r="B49" s="265"/>
      <c r="C49" s="265"/>
      <c r="D49" s="124"/>
      <c r="E49" s="164"/>
      <c r="F49" s="128"/>
      <c r="G49" s="13"/>
      <c r="H49" s="7"/>
      <c r="I49" s="7"/>
      <c r="J49" s="278"/>
      <c r="K49" s="278"/>
    </row>
    <row r="50" spans="1:11" ht="15.75">
      <c r="A50" s="161" t="s">
        <v>529</v>
      </c>
      <c r="B50" s="273"/>
      <c r="C50" s="273"/>
      <c r="D50" s="124"/>
      <c r="E50" s="165"/>
      <c r="F50" s="129"/>
      <c r="G50" s="13"/>
      <c r="H50" s="7"/>
      <c r="I50" s="7"/>
      <c r="J50" s="278"/>
      <c r="K50" s="278"/>
    </row>
    <row r="51" spans="1:11" ht="15.75" customHeight="1">
      <c r="A51" s="161" t="s">
        <v>530</v>
      </c>
      <c r="B51" s="273"/>
      <c r="C51" s="273"/>
      <c r="D51" s="121"/>
      <c r="E51" s="166"/>
      <c r="F51" s="167"/>
      <c r="G51" s="134"/>
      <c r="H51" s="15"/>
      <c r="I51" s="15"/>
      <c r="J51" s="279"/>
      <c r="K51" s="279"/>
    </row>
    <row r="52" spans="1:11" ht="18.75">
      <c r="A52" s="147" t="s">
        <v>531</v>
      </c>
      <c r="B52" s="274">
        <f>SUM(B41,B46)</f>
        <v>614959</v>
      </c>
      <c r="C52" s="274">
        <v>636101</v>
      </c>
      <c r="D52" s="121"/>
      <c r="E52" s="147" t="s">
        <v>532</v>
      </c>
      <c r="F52" s="148"/>
      <c r="G52" s="43"/>
      <c r="H52" s="2"/>
      <c r="I52" s="2"/>
      <c r="J52" s="275">
        <f>SUM(J53:J54)</f>
        <v>614959</v>
      </c>
      <c r="K52" s="275">
        <f>SUM(K53:K54)</f>
        <v>636101</v>
      </c>
    </row>
    <row r="53" spans="1:11" ht="15.75">
      <c r="A53" s="161" t="s">
        <v>533</v>
      </c>
      <c r="B53" s="273">
        <f>SUM(B10+B47)</f>
        <v>573459</v>
      </c>
      <c r="C53" s="273">
        <f>SUM(C10+C47)</f>
        <v>595601</v>
      </c>
      <c r="D53" s="125"/>
      <c r="E53" s="153" t="s">
        <v>534</v>
      </c>
      <c r="F53" s="154"/>
      <c r="G53" s="43"/>
      <c r="H53" s="2"/>
      <c r="I53" s="2"/>
      <c r="J53" s="276">
        <f>SUM(J10,J30)</f>
        <v>573289</v>
      </c>
      <c r="K53" s="276">
        <f>SUM(K10,K30)</f>
        <v>584152</v>
      </c>
    </row>
    <row r="54" spans="1:11" ht="15.75">
      <c r="A54" s="161" t="s">
        <v>535</v>
      </c>
      <c r="B54" s="273">
        <f>SUM(B22+B48)</f>
        <v>41500</v>
      </c>
      <c r="C54" s="273">
        <f>SUM(C22+C48)</f>
        <v>40500</v>
      </c>
      <c r="D54" s="125"/>
      <c r="E54" s="153" t="s">
        <v>536</v>
      </c>
      <c r="F54" s="154"/>
      <c r="G54" s="43"/>
      <c r="H54" s="2"/>
      <c r="I54" s="2"/>
      <c r="J54" s="276">
        <f>SUM(J22,J33,J38)</f>
        <v>41670</v>
      </c>
      <c r="K54" s="276">
        <f>SUM(K22,K33,K38)</f>
        <v>51949</v>
      </c>
    </row>
    <row r="55" spans="1:7" ht="12.75">
      <c r="A55" s="130"/>
      <c r="B55" s="130"/>
      <c r="C55" s="130"/>
      <c r="D55" s="131"/>
      <c r="E55" s="132"/>
      <c r="F55" s="131"/>
      <c r="G55" s="10"/>
    </row>
  </sheetData>
  <sheetProtection/>
  <mergeCells count="7">
    <mergeCell ref="A2:K2"/>
    <mergeCell ref="A3:K3"/>
    <mergeCell ref="A4:K4"/>
    <mergeCell ref="E7:I7"/>
    <mergeCell ref="A5:J5"/>
    <mergeCell ref="A6:C6"/>
    <mergeCell ref="E6:K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  <ignoredErrors>
    <ignoredError sqref="J30 B22:B23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N8" sqref="N8"/>
    </sheetView>
  </sheetViews>
  <sheetFormatPr defaultColWidth="9.140625" defaultRowHeight="12.75"/>
  <cols>
    <col min="8" max="8" width="17.57421875" style="0" customWidth="1"/>
    <col min="9" max="11" width="10.57421875" style="0" customWidth="1"/>
  </cols>
  <sheetData>
    <row r="1" ht="12.75">
      <c r="L1" s="87" t="s">
        <v>33</v>
      </c>
    </row>
    <row r="3" spans="1:12" ht="12.75">
      <c r="A3" s="411" t="s">
        <v>750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ht="12.75">
      <c r="A4" s="411" t="s">
        <v>437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</row>
    <row r="5" spans="1:12" ht="12.75">
      <c r="A5" s="411" t="s">
        <v>436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7" spans="1:11" ht="12.75">
      <c r="A7" s="17"/>
      <c r="B7" s="17"/>
      <c r="C7" s="17"/>
      <c r="D7" s="17"/>
      <c r="E7" s="17"/>
      <c r="F7" s="17"/>
      <c r="G7" s="17"/>
      <c r="H7" s="17"/>
      <c r="K7" s="46" t="s">
        <v>596</v>
      </c>
    </row>
    <row r="8" spans="1:12" ht="25.5">
      <c r="A8" s="448" t="s">
        <v>497</v>
      </c>
      <c r="B8" s="449"/>
      <c r="C8" s="449"/>
      <c r="D8" s="449"/>
      <c r="E8" s="449"/>
      <c r="F8" s="449"/>
      <c r="G8" s="449"/>
      <c r="H8" s="450"/>
      <c r="I8" s="179" t="s">
        <v>576</v>
      </c>
      <c r="J8" s="179" t="s">
        <v>577</v>
      </c>
      <c r="K8" s="180" t="s">
        <v>575</v>
      </c>
      <c r="L8" s="179" t="s">
        <v>578</v>
      </c>
    </row>
    <row r="9" spans="1:12" ht="12.75">
      <c r="A9" s="419" t="s">
        <v>402</v>
      </c>
      <c r="B9" s="419"/>
      <c r="C9" s="419"/>
      <c r="D9" s="419"/>
      <c r="E9" s="419"/>
      <c r="F9" s="419"/>
      <c r="G9" s="419"/>
      <c r="H9" s="419"/>
      <c r="I9" s="176">
        <f>I10+I25+I33+I41</f>
        <v>508415</v>
      </c>
      <c r="J9" s="176">
        <f>J10+J25+J33+J41</f>
        <v>530557</v>
      </c>
      <c r="K9" s="90"/>
      <c r="L9" s="90"/>
    </row>
    <row r="10" spans="1:12" ht="12.75">
      <c r="A10" s="309"/>
      <c r="B10" s="437" t="s">
        <v>642</v>
      </c>
      <c r="C10" s="437"/>
      <c r="D10" s="437"/>
      <c r="E10" s="437"/>
      <c r="F10" s="437"/>
      <c r="G10" s="437"/>
      <c r="H10" s="437"/>
      <c r="I10" s="313">
        <f>I11+I20+I21+I23+I24</f>
        <v>227011</v>
      </c>
      <c r="J10" s="176">
        <f>SUM(J11,J24,)</f>
        <v>245453</v>
      </c>
      <c r="K10" s="90"/>
      <c r="L10" s="90"/>
    </row>
    <row r="11" spans="1:12" ht="12.75">
      <c r="A11" s="137"/>
      <c r="B11" s="322"/>
      <c r="C11" s="432" t="s">
        <v>281</v>
      </c>
      <c r="D11" s="432"/>
      <c r="E11" s="432"/>
      <c r="F11" s="432"/>
      <c r="G11" s="432"/>
      <c r="H11" s="432"/>
      <c r="I11" s="313">
        <f>SUM(I12:I19)</f>
        <v>14637</v>
      </c>
      <c r="J11" s="176">
        <f>SUM(J12:J23)</f>
        <v>16421</v>
      </c>
      <c r="K11" s="90"/>
      <c r="L11" s="90"/>
    </row>
    <row r="12" spans="1:12" ht="12.75">
      <c r="A12" s="137"/>
      <c r="B12" s="42"/>
      <c r="C12" s="421" t="s">
        <v>403</v>
      </c>
      <c r="D12" s="421"/>
      <c r="E12" s="421"/>
      <c r="F12" s="421"/>
      <c r="G12" s="421"/>
      <c r="H12" s="421"/>
      <c r="I12" s="90"/>
      <c r="J12" s="90"/>
      <c r="K12" s="90"/>
      <c r="L12" s="90"/>
    </row>
    <row r="13" spans="1:12" ht="12.75">
      <c r="A13" s="137"/>
      <c r="B13" s="42"/>
      <c r="C13" s="438" t="s">
        <v>404</v>
      </c>
      <c r="D13" s="421"/>
      <c r="E13" s="421"/>
      <c r="F13" s="421"/>
      <c r="G13" s="421"/>
      <c r="H13" s="421"/>
      <c r="I13" s="90">
        <v>3615</v>
      </c>
      <c r="J13" s="90">
        <v>3615</v>
      </c>
      <c r="K13" s="90"/>
      <c r="L13" s="90"/>
    </row>
    <row r="14" spans="1:12" ht="12.75">
      <c r="A14" s="137"/>
      <c r="B14" s="42"/>
      <c r="C14" s="421" t="s">
        <v>405</v>
      </c>
      <c r="D14" s="421"/>
      <c r="E14" s="421"/>
      <c r="F14" s="421"/>
      <c r="G14" s="421"/>
      <c r="H14" s="421"/>
      <c r="I14" s="90">
        <v>857</v>
      </c>
      <c r="J14" s="90">
        <v>857</v>
      </c>
      <c r="K14" s="90"/>
      <c r="L14" s="90"/>
    </row>
    <row r="15" spans="1:12" ht="12.75">
      <c r="A15" s="137"/>
      <c r="B15" s="42"/>
      <c r="C15" s="421" t="s">
        <v>406</v>
      </c>
      <c r="D15" s="421"/>
      <c r="E15" s="421"/>
      <c r="F15" s="421"/>
      <c r="G15" s="421"/>
      <c r="H15" s="421"/>
      <c r="I15" s="90"/>
      <c r="J15" s="90"/>
      <c r="K15" s="90"/>
      <c r="L15" s="90"/>
    </row>
    <row r="16" spans="1:12" ht="12.75">
      <c r="A16" s="137"/>
      <c r="B16" s="42"/>
      <c r="C16" s="440" t="s">
        <v>15</v>
      </c>
      <c r="D16" s="428"/>
      <c r="E16" s="428"/>
      <c r="F16" s="428"/>
      <c r="G16" s="428"/>
      <c r="H16" s="428"/>
      <c r="I16" s="90">
        <v>1511</v>
      </c>
      <c r="J16" s="90">
        <v>1511</v>
      </c>
      <c r="K16" s="90"/>
      <c r="L16" s="90"/>
    </row>
    <row r="17" spans="1:12" ht="12.75">
      <c r="A17" s="137"/>
      <c r="B17" s="42"/>
      <c r="C17" s="432" t="s">
        <v>30</v>
      </c>
      <c r="D17" s="421"/>
      <c r="E17" s="421"/>
      <c r="F17" s="421"/>
      <c r="G17" s="421"/>
      <c r="H17" s="421"/>
      <c r="I17" s="90"/>
      <c r="J17" s="90"/>
      <c r="K17" s="90"/>
      <c r="L17" s="90"/>
    </row>
    <row r="18" spans="1:12" ht="12.75" customHeight="1">
      <c r="A18" s="137"/>
      <c r="B18" s="42"/>
      <c r="C18" s="441" t="s">
        <v>31</v>
      </c>
      <c r="D18" s="442"/>
      <c r="E18" s="442"/>
      <c r="F18" s="442"/>
      <c r="G18" s="442"/>
      <c r="H18" s="443"/>
      <c r="I18" s="181">
        <v>580</v>
      </c>
      <c r="J18" s="181">
        <v>580</v>
      </c>
      <c r="K18" s="181"/>
      <c r="L18" s="181"/>
    </row>
    <row r="19" spans="1:12" ht="25.5" customHeight="1">
      <c r="A19" s="137"/>
      <c r="B19" s="42"/>
      <c r="C19" s="444" t="s">
        <v>627</v>
      </c>
      <c r="D19" s="421"/>
      <c r="E19" s="421"/>
      <c r="F19" s="421"/>
      <c r="G19" s="421"/>
      <c r="H19" s="421"/>
      <c r="I19" s="181">
        <v>8074</v>
      </c>
      <c r="J19" s="181">
        <v>8074</v>
      </c>
      <c r="K19" s="181"/>
      <c r="L19" s="181"/>
    </row>
    <row r="20" spans="1:12" ht="12.75" customHeight="1">
      <c r="A20" s="137"/>
      <c r="B20" s="42"/>
      <c r="C20" s="425" t="s">
        <v>0</v>
      </c>
      <c r="D20" s="426"/>
      <c r="E20" s="426"/>
      <c r="F20" s="426"/>
      <c r="G20" s="426"/>
      <c r="H20" s="427"/>
      <c r="I20" s="181"/>
      <c r="J20" s="181"/>
      <c r="K20" s="181"/>
      <c r="L20" s="181"/>
    </row>
    <row r="21" spans="1:12" ht="12.75" customHeight="1">
      <c r="A21" s="137"/>
      <c r="B21" s="42"/>
      <c r="C21" s="425" t="s">
        <v>644</v>
      </c>
      <c r="D21" s="426"/>
      <c r="E21" s="426"/>
      <c r="F21" s="426"/>
      <c r="G21" s="426"/>
      <c r="H21" s="427"/>
      <c r="I21" s="181"/>
      <c r="J21" s="181"/>
      <c r="K21" s="181"/>
      <c r="L21" s="181"/>
    </row>
    <row r="22" spans="1:12" ht="12.75">
      <c r="A22" s="137"/>
      <c r="B22" s="42"/>
      <c r="C22" s="451" t="s">
        <v>738</v>
      </c>
      <c r="D22" s="452"/>
      <c r="E22" s="452"/>
      <c r="F22" s="452"/>
      <c r="G22" s="452"/>
      <c r="H22" s="453"/>
      <c r="I22" s="181"/>
      <c r="J22" s="181">
        <v>1784</v>
      </c>
      <c r="K22" s="181"/>
      <c r="L22" s="181"/>
    </row>
    <row r="23" spans="1:12" ht="12.75" customHeight="1">
      <c r="A23" s="137"/>
      <c r="B23" s="42"/>
      <c r="C23" s="425" t="s">
        <v>645</v>
      </c>
      <c r="D23" s="426"/>
      <c r="E23" s="426"/>
      <c r="F23" s="426"/>
      <c r="G23" s="426"/>
      <c r="H23" s="427"/>
      <c r="I23" s="181"/>
      <c r="J23" s="181"/>
      <c r="K23" s="181"/>
      <c r="L23" s="181"/>
    </row>
    <row r="24" spans="1:12" ht="12.75" customHeight="1">
      <c r="A24" s="137"/>
      <c r="B24" s="16"/>
      <c r="C24" s="425" t="s">
        <v>1</v>
      </c>
      <c r="D24" s="426"/>
      <c r="E24" s="426"/>
      <c r="F24" s="426"/>
      <c r="G24" s="426"/>
      <c r="H24" s="427"/>
      <c r="I24" s="181">
        <v>212374</v>
      </c>
      <c r="J24" s="181">
        <v>229032</v>
      </c>
      <c r="K24" s="181"/>
      <c r="L24" s="181"/>
    </row>
    <row r="25" spans="1:12" ht="12.75">
      <c r="A25" s="309"/>
      <c r="B25" s="437" t="s">
        <v>639</v>
      </c>
      <c r="C25" s="437"/>
      <c r="D25" s="437"/>
      <c r="E25" s="437"/>
      <c r="F25" s="437"/>
      <c r="G25" s="437"/>
      <c r="H25" s="437"/>
      <c r="I25" s="313">
        <f>SUM(I26:I32)</f>
        <v>206067</v>
      </c>
      <c r="J25" s="90">
        <f>SUM(J26:J32)</f>
        <v>206067</v>
      </c>
      <c r="K25" s="90"/>
      <c r="L25" s="90"/>
    </row>
    <row r="26" spans="1:12" ht="12.75">
      <c r="A26" s="137"/>
      <c r="B26" s="11"/>
      <c r="C26" s="421" t="s">
        <v>57</v>
      </c>
      <c r="D26" s="421"/>
      <c r="E26" s="421"/>
      <c r="F26" s="421"/>
      <c r="G26" s="421"/>
      <c r="H26" s="421"/>
      <c r="I26" s="90">
        <v>203947</v>
      </c>
      <c r="J26" s="90">
        <v>203947</v>
      </c>
      <c r="K26" s="90"/>
      <c r="L26" s="90"/>
    </row>
    <row r="27" spans="1:12" ht="12.75">
      <c r="A27" s="137"/>
      <c r="B27" s="42"/>
      <c r="C27" s="454" t="s">
        <v>425</v>
      </c>
      <c r="D27" s="454"/>
      <c r="E27" s="454"/>
      <c r="F27" s="454"/>
      <c r="G27" s="454"/>
      <c r="H27" s="454"/>
      <c r="I27" s="90"/>
      <c r="J27" s="90"/>
      <c r="K27" s="90"/>
      <c r="L27" s="90"/>
    </row>
    <row r="28" spans="1:12" ht="12.75">
      <c r="A28" s="137"/>
      <c r="B28" s="42"/>
      <c r="C28" s="421" t="s">
        <v>407</v>
      </c>
      <c r="D28" s="421"/>
      <c r="E28" s="421"/>
      <c r="F28" s="421"/>
      <c r="G28" s="421"/>
      <c r="H28" s="421"/>
      <c r="I28" s="90"/>
      <c r="J28" s="90"/>
      <c r="K28" s="90"/>
      <c r="L28" s="90"/>
    </row>
    <row r="29" spans="1:12" ht="12.75">
      <c r="A29" s="137"/>
      <c r="B29" s="42"/>
      <c r="C29" s="432" t="s">
        <v>619</v>
      </c>
      <c r="D29" s="421"/>
      <c r="E29" s="421"/>
      <c r="F29" s="421"/>
      <c r="G29" s="421"/>
      <c r="H29" s="421"/>
      <c r="I29" s="90"/>
      <c r="J29" s="90"/>
      <c r="K29" s="90"/>
      <c r="L29" s="90"/>
    </row>
    <row r="30" spans="1:12" ht="12.75">
      <c r="A30" s="137"/>
      <c r="B30" s="42"/>
      <c r="C30" s="421" t="s">
        <v>306</v>
      </c>
      <c r="D30" s="421"/>
      <c r="E30" s="421"/>
      <c r="F30" s="421"/>
      <c r="G30" s="421"/>
      <c r="H30" s="421"/>
      <c r="I30" s="90">
        <v>1670</v>
      </c>
      <c r="J30" s="90">
        <v>1670</v>
      </c>
      <c r="K30" s="90"/>
      <c r="L30" s="90"/>
    </row>
    <row r="31" spans="1:12" ht="12.75">
      <c r="A31" s="137"/>
      <c r="B31" s="42"/>
      <c r="C31" s="421" t="s">
        <v>408</v>
      </c>
      <c r="D31" s="421"/>
      <c r="E31" s="421"/>
      <c r="F31" s="421"/>
      <c r="G31" s="421"/>
      <c r="H31" s="421"/>
      <c r="I31" s="90">
        <v>450</v>
      </c>
      <c r="J31" s="90">
        <v>450</v>
      </c>
      <c r="K31" s="90"/>
      <c r="L31" s="90"/>
    </row>
    <row r="32" spans="1:12" ht="12.75">
      <c r="A32" s="137"/>
      <c r="B32" s="16"/>
      <c r="C32" s="421" t="s">
        <v>409</v>
      </c>
      <c r="D32" s="421"/>
      <c r="E32" s="421"/>
      <c r="F32" s="421"/>
      <c r="G32" s="421"/>
      <c r="H32" s="421"/>
      <c r="I32" s="90"/>
      <c r="J32" s="90"/>
      <c r="K32" s="90"/>
      <c r="L32" s="90"/>
    </row>
    <row r="33" spans="1:12" ht="12.75">
      <c r="A33" s="309"/>
      <c r="B33" s="437" t="s">
        <v>640</v>
      </c>
      <c r="C33" s="437"/>
      <c r="D33" s="437"/>
      <c r="E33" s="437"/>
      <c r="F33" s="437"/>
      <c r="G33" s="437"/>
      <c r="H33" s="437"/>
      <c r="I33" s="313">
        <f>SUM(I34:I40)</f>
        <v>72491</v>
      </c>
      <c r="J33" s="313">
        <f>SUM(J35:J40)</f>
        <v>78191</v>
      </c>
      <c r="K33" s="313"/>
      <c r="L33" s="313"/>
    </row>
    <row r="34" spans="1:12" ht="12.75">
      <c r="A34" s="137"/>
      <c r="B34" s="11"/>
      <c r="C34" s="428" t="s">
        <v>416</v>
      </c>
      <c r="D34" s="428"/>
      <c r="E34" s="428"/>
      <c r="F34" s="428"/>
      <c r="G34" s="428"/>
      <c r="H34" s="428"/>
      <c r="I34" s="90"/>
      <c r="J34" s="90"/>
      <c r="K34" s="90"/>
      <c r="L34" s="90"/>
    </row>
    <row r="35" spans="1:12" ht="12.75">
      <c r="A35" s="137"/>
      <c r="B35" s="42"/>
      <c r="C35" s="428" t="s">
        <v>415</v>
      </c>
      <c r="D35" s="428"/>
      <c r="E35" s="428"/>
      <c r="F35" s="428"/>
      <c r="G35" s="428"/>
      <c r="H35" s="428"/>
      <c r="I35" s="90">
        <v>38838</v>
      </c>
      <c r="J35" s="90">
        <v>38838</v>
      </c>
      <c r="K35" s="90"/>
      <c r="L35" s="90"/>
    </row>
    <row r="36" spans="1:12" ht="12.75">
      <c r="A36" s="137"/>
      <c r="B36" s="42"/>
      <c r="C36" s="428" t="s">
        <v>414</v>
      </c>
      <c r="D36" s="428"/>
      <c r="E36" s="428"/>
      <c r="F36" s="428"/>
      <c r="G36" s="428"/>
      <c r="H36" s="428"/>
      <c r="I36" s="90">
        <v>3300</v>
      </c>
      <c r="J36" s="90">
        <v>10500</v>
      </c>
      <c r="K36" s="90"/>
      <c r="L36" s="90"/>
    </row>
    <row r="37" spans="1:12" ht="12.75">
      <c r="A37" s="137"/>
      <c r="B37" s="42"/>
      <c r="C37" s="421" t="s">
        <v>413</v>
      </c>
      <c r="D37" s="421"/>
      <c r="E37" s="421"/>
      <c r="F37" s="421"/>
      <c r="G37" s="421"/>
      <c r="H37" s="421"/>
      <c r="I37" s="90">
        <v>12517</v>
      </c>
      <c r="J37" s="90">
        <v>12517</v>
      </c>
      <c r="K37" s="90"/>
      <c r="L37" s="90"/>
    </row>
    <row r="38" spans="1:12" ht="12.75">
      <c r="A38" s="137"/>
      <c r="B38" s="42"/>
      <c r="C38" s="421" t="s">
        <v>412</v>
      </c>
      <c r="D38" s="421"/>
      <c r="E38" s="421"/>
      <c r="F38" s="421"/>
      <c r="G38" s="421"/>
      <c r="H38" s="421"/>
      <c r="I38" s="90">
        <v>2963</v>
      </c>
      <c r="J38" s="90">
        <v>2963</v>
      </c>
      <c r="K38" s="90"/>
      <c r="L38" s="90"/>
    </row>
    <row r="39" spans="1:12" ht="12.75">
      <c r="A39" s="137"/>
      <c r="B39" s="42"/>
      <c r="C39" s="421" t="s">
        <v>411</v>
      </c>
      <c r="D39" s="421"/>
      <c r="E39" s="421"/>
      <c r="F39" s="421"/>
      <c r="G39" s="421"/>
      <c r="H39" s="421"/>
      <c r="I39" s="90">
        <v>12870</v>
      </c>
      <c r="J39" s="90">
        <v>12870</v>
      </c>
      <c r="K39" s="90"/>
      <c r="L39" s="90"/>
    </row>
    <row r="40" spans="1:12" ht="12.75">
      <c r="A40" s="137"/>
      <c r="B40" s="16"/>
      <c r="C40" s="421" t="s">
        <v>410</v>
      </c>
      <c r="D40" s="421"/>
      <c r="E40" s="421"/>
      <c r="F40" s="421"/>
      <c r="G40" s="421"/>
      <c r="H40" s="421"/>
      <c r="I40" s="90">
        <v>2003</v>
      </c>
      <c r="J40" s="90">
        <v>503</v>
      </c>
      <c r="K40" s="90"/>
      <c r="L40" s="90"/>
    </row>
    <row r="41" spans="1:12" ht="12.75">
      <c r="A41" s="309"/>
      <c r="B41" s="437" t="s">
        <v>641</v>
      </c>
      <c r="C41" s="437"/>
      <c r="D41" s="437"/>
      <c r="E41" s="437"/>
      <c r="F41" s="437"/>
      <c r="G41" s="437"/>
      <c r="H41" s="437"/>
      <c r="I41" s="313">
        <f>SUM(I42:I44)</f>
        <v>2846</v>
      </c>
      <c r="J41" s="176">
        <f>SUM(J42:J43)</f>
        <v>846</v>
      </c>
      <c r="K41" s="90"/>
      <c r="L41" s="90"/>
    </row>
    <row r="42" spans="1:12" ht="12.75">
      <c r="A42" s="137"/>
      <c r="B42" s="321"/>
      <c r="C42" s="425" t="s">
        <v>3</v>
      </c>
      <c r="D42" s="435"/>
      <c r="E42" s="435"/>
      <c r="F42" s="435"/>
      <c r="G42" s="435"/>
      <c r="H42" s="436"/>
      <c r="I42" s="177"/>
      <c r="J42" s="90"/>
      <c r="K42" s="90"/>
      <c r="L42" s="90"/>
    </row>
    <row r="43" spans="1:12" ht="12.75">
      <c r="A43" s="137"/>
      <c r="B43" s="327"/>
      <c r="C43" s="425" t="s">
        <v>4</v>
      </c>
      <c r="D43" s="435"/>
      <c r="E43" s="435"/>
      <c r="F43" s="435"/>
      <c r="G43" s="435"/>
      <c r="H43" s="436"/>
      <c r="I43" s="177">
        <v>2846</v>
      </c>
      <c r="J43" s="177">
        <v>846</v>
      </c>
      <c r="K43" s="90"/>
      <c r="L43" s="90"/>
    </row>
    <row r="44" spans="1:12" ht="12.75">
      <c r="A44" s="137"/>
      <c r="B44" s="327"/>
      <c r="C44" s="425" t="s">
        <v>5</v>
      </c>
      <c r="D44" s="435"/>
      <c r="E44" s="435"/>
      <c r="F44" s="435"/>
      <c r="G44" s="435"/>
      <c r="H44" s="436"/>
      <c r="I44" s="177"/>
      <c r="J44" s="90"/>
      <c r="K44" s="90"/>
      <c r="L44" s="90"/>
    </row>
    <row r="45" spans="1:12" ht="12.75">
      <c r="A45" s="429"/>
      <c r="B45" s="430"/>
      <c r="C45" s="430"/>
      <c r="D45" s="430"/>
      <c r="E45" s="430"/>
      <c r="F45" s="430"/>
      <c r="G45" s="430"/>
      <c r="H45" s="431"/>
      <c r="I45" s="90"/>
      <c r="J45" s="90"/>
      <c r="K45" s="90"/>
      <c r="L45" s="90"/>
    </row>
    <row r="46" spans="1:12" ht="12.75">
      <c r="A46" s="419" t="s">
        <v>417</v>
      </c>
      <c r="B46" s="419"/>
      <c r="C46" s="419"/>
      <c r="D46" s="419"/>
      <c r="E46" s="419"/>
      <c r="F46" s="419"/>
      <c r="G46" s="419"/>
      <c r="H46" s="419"/>
      <c r="I46" s="176">
        <f>I47+I51+I64</f>
        <v>7755</v>
      </c>
      <c r="J46" s="176">
        <f>SUM(J47,J64,)</f>
        <v>6755</v>
      </c>
      <c r="K46" s="90"/>
      <c r="L46" s="90"/>
    </row>
    <row r="47" spans="1:12" ht="12.75">
      <c r="A47" s="39"/>
      <c r="B47" s="437" t="s">
        <v>418</v>
      </c>
      <c r="C47" s="437"/>
      <c r="D47" s="437"/>
      <c r="E47" s="437"/>
      <c r="F47" s="437"/>
      <c r="G47" s="437"/>
      <c r="H47" s="437"/>
      <c r="I47" s="176">
        <f>SUM(I48:I50)</f>
        <v>7039</v>
      </c>
      <c r="J47" s="176">
        <v>6039</v>
      </c>
      <c r="K47" s="90"/>
      <c r="L47" s="90"/>
    </row>
    <row r="48" spans="1:12" ht="12.75">
      <c r="A48" s="137"/>
      <c r="B48" s="11"/>
      <c r="C48" s="421" t="s">
        <v>419</v>
      </c>
      <c r="D48" s="421"/>
      <c r="E48" s="421"/>
      <c r="F48" s="421"/>
      <c r="G48" s="421"/>
      <c r="H48" s="421"/>
      <c r="I48" s="90"/>
      <c r="J48" s="90"/>
      <c r="K48" s="90"/>
      <c r="L48" s="90"/>
    </row>
    <row r="49" spans="1:12" ht="12.75">
      <c r="A49" s="137"/>
      <c r="B49" s="42"/>
      <c r="C49" s="421" t="s">
        <v>426</v>
      </c>
      <c r="D49" s="421"/>
      <c r="E49" s="421"/>
      <c r="F49" s="421"/>
      <c r="G49" s="421"/>
      <c r="H49" s="421"/>
      <c r="I49" s="90"/>
      <c r="J49" s="90"/>
      <c r="K49" s="90"/>
      <c r="L49" s="90"/>
    </row>
    <row r="50" spans="1:12" ht="12.75">
      <c r="A50" s="137"/>
      <c r="B50" s="16"/>
      <c r="C50" s="439" t="s">
        <v>305</v>
      </c>
      <c r="D50" s="426"/>
      <c r="E50" s="426"/>
      <c r="F50" s="426"/>
      <c r="G50" s="426"/>
      <c r="H50" s="427"/>
      <c r="I50" s="90">
        <v>7039</v>
      </c>
      <c r="J50" s="90">
        <v>6039</v>
      </c>
      <c r="K50" s="90"/>
      <c r="L50" s="90"/>
    </row>
    <row r="51" spans="1:12" ht="12.75">
      <c r="A51" s="309"/>
      <c r="B51" s="437" t="s">
        <v>643</v>
      </c>
      <c r="C51" s="437"/>
      <c r="D51" s="437"/>
      <c r="E51" s="437"/>
      <c r="F51" s="437"/>
      <c r="G51" s="437"/>
      <c r="H51" s="437"/>
      <c r="I51" s="313">
        <f>I52+I61+I62+I63</f>
        <v>0</v>
      </c>
      <c r="J51" s="90"/>
      <c r="K51" s="90"/>
      <c r="L51" s="90"/>
    </row>
    <row r="52" spans="1:12" ht="12.75">
      <c r="A52" s="137"/>
      <c r="B52" s="322"/>
      <c r="C52" s="425" t="s">
        <v>281</v>
      </c>
      <c r="D52" s="435"/>
      <c r="E52" s="435"/>
      <c r="F52" s="435"/>
      <c r="G52" s="435"/>
      <c r="H52" s="436"/>
      <c r="I52" s="177">
        <f>SUM(I53:I60)</f>
        <v>0</v>
      </c>
      <c r="J52" s="90"/>
      <c r="K52" s="90"/>
      <c r="L52" s="90"/>
    </row>
    <row r="53" spans="1:12" ht="12.75">
      <c r="A53" s="137"/>
      <c r="B53" s="42"/>
      <c r="C53" s="421" t="s">
        <v>403</v>
      </c>
      <c r="D53" s="421"/>
      <c r="E53" s="421"/>
      <c r="F53" s="421"/>
      <c r="G53" s="421"/>
      <c r="H53" s="421"/>
      <c r="I53" s="90"/>
      <c r="J53" s="90"/>
      <c r="K53" s="90"/>
      <c r="L53" s="90"/>
    </row>
    <row r="54" spans="1:12" ht="12.75">
      <c r="A54" s="137"/>
      <c r="B54" s="42"/>
      <c r="C54" s="438" t="s">
        <v>404</v>
      </c>
      <c r="D54" s="421"/>
      <c r="E54" s="421"/>
      <c r="F54" s="421"/>
      <c r="G54" s="421"/>
      <c r="H54" s="421"/>
      <c r="I54" s="90"/>
      <c r="J54" s="90"/>
      <c r="K54" s="90"/>
      <c r="L54" s="90"/>
    </row>
    <row r="55" spans="1:12" ht="12.75">
      <c r="A55" s="137"/>
      <c r="B55" s="42"/>
      <c r="C55" s="421" t="s">
        <v>405</v>
      </c>
      <c r="D55" s="421"/>
      <c r="E55" s="421"/>
      <c r="F55" s="421"/>
      <c r="G55" s="421"/>
      <c r="H55" s="421"/>
      <c r="I55" s="90"/>
      <c r="J55" s="90"/>
      <c r="K55" s="90"/>
      <c r="L55" s="90"/>
    </row>
    <row r="56" spans="1:12" ht="12.75">
      <c r="A56" s="137"/>
      <c r="B56" s="42"/>
      <c r="C56" s="421" t="s">
        <v>406</v>
      </c>
      <c r="D56" s="421"/>
      <c r="E56" s="421"/>
      <c r="F56" s="421"/>
      <c r="G56" s="421"/>
      <c r="H56" s="421"/>
      <c r="I56" s="90"/>
      <c r="J56" s="90"/>
      <c r="K56" s="90"/>
      <c r="L56" s="90"/>
    </row>
    <row r="57" spans="1:12" ht="12.75">
      <c r="A57" s="137"/>
      <c r="B57" s="42"/>
      <c r="C57" s="440" t="s">
        <v>15</v>
      </c>
      <c r="D57" s="428"/>
      <c r="E57" s="428"/>
      <c r="F57" s="428"/>
      <c r="G57" s="428"/>
      <c r="H57" s="428"/>
      <c r="I57" s="90"/>
      <c r="J57" s="90"/>
      <c r="K57" s="90"/>
      <c r="L57" s="90"/>
    </row>
    <row r="58" spans="1:12" ht="12.75">
      <c r="A58" s="137"/>
      <c r="B58" s="42"/>
      <c r="C58" s="432" t="s">
        <v>30</v>
      </c>
      <c r="D58" s="421"/>
      <c r="E58" s="421"/>
      <c r="F58" s="421"/>
      <c r="G58" s="421"/>
      <c r="H58" s="421"/>
      <c r="I58" s="90"/>
      <c r="J58" s="90"/>
      <c r="K58" s="90"/>
      <c r="L58" s="90"/>
    </row>
    <row r="59" spans="1:12" ht="12.75" customHeight="1">
      <c r="A59" s="137"/>
      <c r="B59" s="42"/>
      <c r="C59" s="445" t="s">
        <v>31</v>
      </c>
      <c r="D59" s="446"/>
      <c r="E59" s="446"/>
      <c r="F59" s="446"/>
      <c r="G59" s="446"/>
      <c r="H59" s="447"/>
      <c r="I59" s="181"/>
      <c r="J59" s="181"/>
      <c r="K59" s="181"/>
      <c r="L59" s="181"/>
    </row>
    <row r="60" spans="1:12" ht="25.5" customHeight="1">
      <c r="A60" s="137"/>
      <c r="B60" s="42"/>
      <c r="C60" s="444" t="s">
        <v>627</v>
      </c>
      <c r="D60" s="421"/>
      <c r="E60" s="421"/>
      <c r="F60" s="421"/>
      <c r="G60" s="421"/>
      <c r="H60" s="421"/>
      <c r="I60" s="181"/>
      <c r="J60" s="181"/>
      <c r="K60" s="181"/>
      <c r="L60" s="181"/>
    </row>
    <row r="61" spans="1:12" ht="12.75" customHeight="1">
      <c r="A61" s="137"/>
      <c r="B61" s="42"/>
      <c r="C61" s="434" t="s">
        <v>0</v>
      </c>
      <c r="D61" s="426"/>
      <c r="E61" s="426"/>
      <c r="F61" s="426"/>
      <c r="G61" s="426"/>
      <c r="H61" s="427"/>
      <c r="I61" s="181"/>
      <c r="J61" s="181"/>
      <c r="K61" s="181"/>
      <c r="L61" s="181"/>
    </row>
    <row r="62" spans="1:12" ht="12.75" customHeight="1">
      <c r="A62" s="137"/>
      <c r="B62" s="42"/>
      <c r="C62" s="434" t="s">
        <v>644</v>
      </c>
      <c r="D62" s="426"/>
      <c r="E62" s="426"/>
      <c r="F62" s="426"/>
      <c r="G62" s="426"/>
      <c r="H62" s="427"/>
      <c r="I62" s="181"/>
      <c r="J62" s="181"/>
      <c r="K62" s="181"/>
      <c r="L62" s="181"/>
    </row>
    <row r="63" spans="1:12" ht="12.75" customHeight="1">
      <c r="A63" s="137"/>
      <c r="B63" s="16"/>
      <c r="C63" s="434" t="s">
        <v>2</v>
      </c>
      <c r="D63" s="426"/>
      <c r="E63" s="426"/>
      <c r="F63" s="426"/>
      <c r="G63" s="426"/>
      <c r="H63" s="427"/>
      <c r="I63" s="181"/>
      <c r="J63" s="181"/>
      <c r="K63" s="181"/>
      <c r="L63" s="181"/>
    </row>
    <row r="64" spans="1:12" ht="12.75">
      <c r="A64" s="309"/>
      <c r="B64" s="437" t="s">
        <v>420</v>
      </c>
      <c r="C64" s="421"/>
      <c r="D64" s="421"/>
      <c r="E64" s="421"/>
      <c r="F64" s="421"/>
      <c r="G64" s="421"/>
      <c r="H64" s="421"/>
      <c r="I64" s="313">
        <f>SUM(I65:I67)</f>
        <v>716</v>
      </c>
      <c r="J64" s="90">
        <f>SUM(J66)</f>
        <v>716</v>
      </c>
      <c r="K64" s="90"/>
      <c r="L64" s="90"/>
    </row>
    <row r="65" spans="1:12" ht="12.75">
      <c r="A65" s="137"/>
      <c r="B65" s="321"/>
      <c r="C65" s="425" t="s">
        <v>3</v>
      </c>
      <c r="D65" s="435"/>
      <c r="E65" s="435"/>
      <c r="F65" s="435"/>
      <c r="G65" s="435"/>
      <c r="H65" s="436"/>
      <c r="I65" s="90"/>
      <c r="J65" s="90"/>
      <c r="K65" s="90"/>
      <c r="L65" s="90"/>
    </row>
    <row r="66" spans="1:12" ht="12.75">
      <c r="A66" s="137"/>
      <c r="B66" s="327"/>
      <c r="C66" s="425" t="s">
        <v>4</v>
      </c>
      <c r="D66" s="435"/>
      <c r="E66" s="435"/>
      <c r="F66" s="435"/>
      <c r="G66" s="435"/>
      <c r="H66" s="436"/>
      <c r="I66" s="90">
        <v>716</v>
      </c>
      <c r="J66" s="90">
        <v>716</v>
      </c>
      <c r="K66" s="90"/>
      <c r="L66" s="90"/>
    </row>
    <row r="67" spans="1:12" ht="12.75">
      <c r="A67" s="137"/>
      <c r="B67" s="327"/>
      <c r="C67" s="425" t="s">
        <v>5</v>
      </c>
      <c r="D67" s="435"/>
      <c r="E67" s="435"/>
      <c r="F67" s="435"/>
      <c r="G67" s="435"/>
      <c r="H67" s="436"/>
      <c r="I67" s="90"/>
      <c r="J67" s="90"/>
      <c r="K67" s="90"/>
      <c r="L67" s="90"/>
    </row>
    <row r="68" spans="1:12" ht="12.75">
      <c r="A68" s="429"/>
      <c r="B68" s="430"/>
      <c r="C68" s="430"/>
      <c r="D68" s="430"/>
      <c r="E68" s="430"/>
      <c r="F68" s="430"/>
      <c r="G68" s="430"/>
      <c r="H68" s="431"/>
      <c r="I68" s="90"/>
      <c r="J68" s="90"/>
      <c r="K68" s="90"/>
      <c r="L68" s="90"/>
    </row>
    <row r="69" spans="1:12" ht="12.75">
      <c r="A69" s="419" t="s">
        <v>6</v>
      </c>
      <c r="B69" s="419"/>
      <c r="C69" s="419"/>
      <c r="D69" s="419"/>
      <c r="E69" s="419"/>
      <c r="F69" s="419"/>
      <c r="G69" s="419"/>
      <c r="H69" s="419"/>
      <c r="I69" s="176">
        <f>I9+I46</f>
        <v>516170</v>
      </c>
      <c r="J69" s="176">
        <f>J9+J46</f>
        <v>537312</v>
      </c>
      <c r="K69" s="90"/>
      <c r="L69" s="90"/>
    </row>
    <row r="70" spans="1:12" ht="12.75">
      <c r="A70" s="422"/>
      <c r="B70" s="423"/>
      <c r="C70" s="423"/>
      <c r="D70" s="423"/>
      <c r="E70" s="423"/>
      <c r="F70" s="423"/>
      <c r="G70" s="423"/>
      <c r="H70" s="424"/>
      <c r="I70" s="176"/>
      <c r="J70" s="90"/>
      <c r="K70" s="90"/>
      <c r="L70" s="90"/>
    </row>
    <row r="71" spans="1:12" ht="25.5" customHeight="1">
      <c r="A71" s="433" t="s">
        <v>32</v>
      </c>
      <c r="B71" s="421"/>
      <c r="C71" s="421"/>
      <c r="D71" s="421"/>
      <c r="E71" s="421"/>
      <c r="F71" s="421"/>
      <c r="G71" s="421"/>
      <c r="H71" s="421"/>
      <c r="I71" s="183">
        <f>SUM(I72:I73)</f>
        <v>98789</v>
      </c>
      <c r="J71" s="183">
        <f>SUM(J72:J73)</f>
        <v>98789</v>
      </c>
      <c r="K71" s="181"/>
      <c r="L71" s="181"/>
    </row>
    <row r="72" spans="1:12" ht="12.75">
      <c r="A72" s="39"/>
      <c r="B72" s="421" t="s">
        <v>421</v>
      </c>
      <c r="C72" s="421"/>
      <c r="D72" s="421"/>
      <c r="E72" s="421"/>
      <c r="F72" s="421"/>
      <c r="G72" s="421"/>
      <c r="H72" s="421"/>
      <c r="I72" s="90">
        <v>65044</v>
      </c>
      <c r="J72" s="90">
        <v>65044</v>
      </c>
      <c r="K72" s="90"/>
      <c r="L72" s="90"/>
    </row>
    <row r="73" spans="1:12" ht="12.75">
      <c r="A73" s="309"/>
      <c r="B73" s="421" t="s">
        <v>422</v>
      </c>
      <c r="C73" s="421"/>
      <c r="D73" s="421"/>
      <c r="E73" s="421"/>
      <c r="F73" s="421"/>
      <c r="G73" s="421"/>
      <c r="H73" s="421"/>
      <c r="I73" s="90">
        <v>33745</v>
      </c>
      <c r="J73" s="90">
        <v>33745</v>
      </c>
      <c r="K73" s="90"/>
      <c r="L73" s="90"/>
    </row>
    <row r="74" spans="1:12" ht="12.75">
      <c r="A74" s="420"/>
      <c r="B74" s="421"/>
      <c r="C74" s="421"/>
      <c r="D74" s="421"/>
      <c r="E74" s="421"/>
      <c r="F74" s="421"/>
      <c r="G74" s="421"/>
      <c r="H74" s="421"/>
      <c r="I74" s="90"/>
      <c r="J74" s="90"/>
      <c r="K74" s="90"/>
      <c r="L74" s="90"/>
    </row>
    <row r="75" spans="1:12" ht="12.75">
      <c r="A75" s="419" t="s">
        <v>7</v>
      </c>
      <c r="B75" s="419"/>
      <c r="C75" s="419"/>
      <c r="D75" s="419"/>
      <c r="E75" s="419"/>
      <c r="F75" s="419"/>
      <c r="G75" s="419"/>
      <c r="H75" s="419"/>
      <c r="I75" s="90"/>
      <c r="J75" s="90"/>
      <c r="K75" s="90"/>
      <c r="L75" s="90"/>
    </row>
    <row r="76" spans="1:12" ht="12.75">
      <c r="A76" s="39"/>
      <c r="B76" s="421" t="s">
        <v>423</v>
      </c>
      <c r="C76" s="421"/>
      <c r="D76" s="421"/>
      <c r="E76" s="421"/>
      <c r="F76" s="421"/>
      <c r="G76" s="421"/>
      <c r="H76" s="421"/>
      <c r="I76" s="90"/>
      <c r="J76" s="90"/>
      <c r="K76" s="90"/>
      <c r="L76" s="90"/>
    </row>
    <row r="77" spans="1:12" ht="12.75">
      <c r="A77" s="137"/>
      <c r="B77" s="312"/>
      <c r="C77" s="425" t="s">
        <v>10</v>
      </c>
      <c r="D77" s="426"/>
      <c r="E77" s="426"/>
      <c r="F77" s="426"/>
      <c r="G77" s="426"/>
      <c r="H77" s="427"/>
      <c r="I77" s="90"/>
      <c r="J77" s="90"/>
      <c r="K77" s="90"/>
      <c r="L77" s="90"/>
    </row>
    <row r="78" spans="1:12" ht="12.75">
      <c r="A78" s="137"/>
      <c r="B78" s="326"/>
      <c r="C78" s="425" t="s">
        <v>11</v>
      </c>
      <c r="D78" s="426"/>
      <c r="E78" s="426"/>
      <c r="F78" s="426"/>
      <c r="G78" s="426"/>
      <c r="H78" s="427"/>
      <c r="I78" s="90"/>
      <c r="J78" s="90"/>
      <c r="K78" s="90"/>
      <c r="L78" s="90"/>
    </row>
    <row r="79" spans="1:12" ht="12.75">
      <c r="A79" s="137"/>
      <c r="B79" s="326"/>
      <c r="C79" s="425" t="s">
        <v>12</v>
      </c>
      <c r="D79" s="426"/>
      <c r="E79" s="426"/>
      <c r="F79" s="426"/>
      <c r="G79" s="426"/>
      <c r="H79" s="427"/>
      <c r="I79" s="90"/>
      <c r="J79" s="90"/>
      <c r="K79" s="90"/>
      <c r="L79" s="90"/>
    </row>
    <row r="80" spans="1:12" ht="12.75">
      <c r="A80" s="137"/>
      <c r="B80" s="326"/>
      <c r="C80" s="425" t="s">
        <v>13</v>
      </c>
      <c r="D80" s="426"/>
      <c r="E80" s="426"/>
      <c r="F80" s="426"/>
      <c r="G80" s="426"/>
      <c r="H80" s="427"/>
      <c r="I80" s="90"/>
      <c r="J80" s="90"/>
      <c r="K80" s="90"/>
      <c r="L80" s="90"/>
    </row>
    <row r="81" spans="1:12" ht="12.75">
      <c r="A81" s="137"/>
      <c r="B81" s="310"/>
      <c r="C81" s="425" t="s">
        <v>14</v>
      </c>
      <c r="D81" s="426"/>
      <c r="E81" s="426"/>
      <c r="F81" s="426"/>
      <c r="G81" s="426"/>
      <c r="H81" s="427"/>
      <c r="I81" s="90"/>
      <c r="J81" s="90"/>
      <c r="K81" s="90"/>
      <c r="L81" s="90"/>
    </row>
    <row r="82" spans="1:12" ht="12.75">
      <c r="A82" s="309"/>
      <c r="B82" s="428" t="s">
        <v>424</v>
      </c>
      <c r="C82" s="428"/>
      <c r="D82" s="428"/>
      <c r="E82" s="428"/>
      <c r="F82" s="428"/>
      <c r="G82" s="428"/>
      <c r="H82" s="428"/>
      <c r="I82" s="90"/>
      <c r="J82" s="90"/>
      <c r="K82" s="90"/>
      <c r="L82" s="90"/>
    </row>
    <row r="83" spans="1:12" ht="12.75">
      <c r="A83" s="137"/>
      <c r="B83" s="376"/>
      <c r="C83" s="425" t="s">
        <v>10</v>
      </c>
      <c r="D83" s="426"/>
      <c r="E83" s="426"/>
      <c r="F83" s="426"/>
      <c r="G83" s="426"/>
      <c r="H83" s="427"/>
      <c r="I83" s="90"/>
      <c r="J83" s="90"/>
      <c r="K83" s="90"/>
      <c r="L83" s="90"/>
    </row>
    <row r="84" spans="1:12" ht="12.75">
      <c r="A84" s="137"/>
      <c r="B84" s="377"/>
      <c r="C84" s="425" t="s">
        <v>11</v>
      </c>
      <c r="D84" s="426"/>
      <c r="E84" s="426"/>
      <c r="F84" s="426"/>
      <c r="G84" s="426"/>
      <c r="H84" s="427"/>
      <c r="I84" s="90"/>
      <c r="J84" s="90"/>
      <c r="K84" s="90"/>
      <c r="L84" s="90"/>
    </row>
    <row r="85" spans="1:12" ht="12.75">
      <c r="A85" s="137"/>
      <c r="B85" s="377"/>
      <c r="C85" s="425" t="s">
        <v>12</v>
      </c>
      <c r="D85" s="426"/>
      <c r="E85" s="426"/>
      <c r="F85" s="426"/>
      <c r="G85" s="426"/>
      <c r="H85" s="427"/>
      <c r="I85" s="90"/>
      <c r="J85" s="90"/>
      <c r="K85" s="90"/>
      <c r="L85" s="90"/>
    </row>
    <row r="86" spans="1:12" ht="12.75">
      <c r="A86" s="137"/>
      <c r="B86" s="377"/>
      <c r="C86" s="425" t="s">
        <v>13</v>
      </c>
      <c r="D86" s="426"/>
      <c r="E86" s="426"/>
      <c r="F86" s="426"/>
      <c r="G86" s="426"/>
      <c r="H86" s="427"/>
      <c r="I86" s="90"/>
      <c r="J86" s="90"/>
      <c r="K86" s="90"/>
      <c r="L86" s="90"/>
    </row>
    <row r="87" spans="1:12" ht="12.75">
      <c r="A87" s="137"/>
      <c r="B87" s="377"/>
      <c r="C87" s="425" t="s">
        <v>14</v>
      </c>
      <c r="D87" s="426"/>
      <c r="E87" s="426"/>
      <c r="F87" s="426"/>
      <c r="G87" s="426"/>
      <c r="H87" s="427"/>
      <c r="I87" s="90"/>
      <c r="J87" s="90"/>
      <c r="K87" s="90"/>
      <c r="L87" s="90"/>
    </row>
    <row r="88" spans="1:12" ht="12.75">
      <c r="A88" s="420"/>
      <c r="B88" s="420"/>
      <c r="C88" s="421"/>
      <c r="D88" s="421"/>
      <c r="E88" s="421"/>
      <c r="F88" s="421"/>
      <c r="G88" s="421"/>
      <c r="H88" s="421"/>
      <c r="I88" s="90"/>
      <c r="J88" s="90"/>
      <c r="K88" s="90"/>
      <c r="L88" s="90"/>
    </row>
    <row r="89" spans="1:12" ht="12.75">
      <c r="A89" s="419" t="s">
        <v>8</v>
      </c>
      <c r="B89" s="419"/>
      <c r="C89" s="419"/>
      <c r="D89" s="419"/>
      <c r="E89" s="419"/>
      <c r="F89" s="419"/>
      <c r="G89" s="419"/>
      <c r="H89" s="419"/>
      <c r="I89" s="90"/>
      <c r="J89" s="90"/>
      <c r="K89" s="90"/>
      <c r="L89" s="90"/>
    </row>
    <row r="90" spans="1:12" ht="12.75">
      <c r="A90" s="422"/>
      <c r="B90" s="423"/>
      <c r="C90" s="423"/>
      <c r="D90" s="423"/>
      <c r="E90" s="423"/>
      <c r="F90" s="423"/>
      <c r="G90" s="423"/>
      <c r="H90" s="424"/>
      <c r="I90" s="90"/>
      <c r="J90" s="90"/>
      <c r="K90" s="90"/>
      <c r="L90" s="90"/>
    </row>
    <row r="91" spans="1:12" ht="12.75">
      <c r="A91" s="419" t="s">
        <v>9</v>
      </c>
      <c r="B91" s="419"/>
      <c r="C91" s="419"/>
      <c r="D91" s="419"/>
      <c r="E91" s="419"/>
      <c r="F91" s="419"/>
      <c r="G91" s="419"/>
      <c r="H91" s="419"/>
      <c r="I91" s="176">
        <f>I9+I46+I71+I75+I89</f>
        <v>614959</v>
      </c>
      <c r="J91" s="176">
        <f>J9+J46+J71+J75+J89</f>
        <v>636101</v>
      </c>
      <c r="K91" s="90"/>
      <c r="L91" s="90"/>
    </row>
  </sheetData>
  <sheetProtection/>
  <mergeCells count="87">
    <mergeCell ref="C22:H22"/>
    <mergeCell ref="C29:H29"/>
    <mergeCell ref="C57:H57"/>
    <mergeCell ref="B64:H64"/>
    <mergeCell ref="C61:H61"/>
    <mergeCell ref="C24:H24"/>
    <mergeCell ref="C27:H27"/>
    <mergeCell ref="C32:H32"/>
    <mergeCell ref="C28:H28"/>
    <mergeCell ref="A45:H45"/>
    <mergeCell ref="C21:H21"/>
    <mergeCell ref="C23:H23"/>
    <mergeCell ref="B33:H33"/>
    <mergeCell ref="C26:H26"/>
    <mergeCell ref="B25:H25"/>
    <mergeCell ref="A3:L3"/>
    <mergeCell ref="A4:L4"/>
    <mergeCell ref="A5:L5"/>
    <mergeCell ref="A8:H8"/>
    <mergeCell ref="C11:H11"/>
    <mergeCell ref="C12:H12"/>
    <mergeCell ref="A9:H9"/>
    <mergeCell ref="B10:H10"/>
    <mergeCell ref="C67:H67"/>
    <mergeCell ref="C59:H59"/>
    <mergeCell ref="C60:H60"/>
    <mergeCell ref="C55:H55"/>
    <mergeCell ref="C56:H56"/>
    <mergeCell ref="C13:H13"/>
    <mergeCell ref="C14:H14"/>
    <mergeCell ref="C15:H15"/>
    <mergeCell ref="C16:H16"/>
    <mergeCell ref="C30:H30"/>
    <mergeCell ref="C31:H31"/>
    <mergeCell ref="C42:H42"/>
    <mergeCell ref="C43:H43"/>
    <mergeCell ref="C17:H17"/>
    <mergeCell ref="C18:H18"/>
    <mergeCell ref="C19:H19"/>
    <mergeCell ref="C20:H20"/>
    <mergeCell ref="C34:H34"/>
    <mergeCell ref="C35:H35"/>
    <mergeCell ref="C36:H36"/>
    <mergeCell ref="C37:H37"/>
    <mergeCell ref="C44:H44"/>
    <mergeCell ref="C39:H39"/>
    <mergeCell ref="C38:H38"/>
    <mergeCell ref="C40:H40"/>
    <mergeCell ref="B41:H41"/>
    <mergeCell ref="B51:H51"/>
    <mergeCell ref="C53:H53"/>
    <mergeCell ref="C54:H54"/>
    <mergeCell ref="A46:H46"/>
    <mergeCell ref="B47:H47"/>
    <mergeCell ref="C50:H50"/>
    <mergeCell ref="C48:H48"/>
    <mergeCell ref="C49:H49"/>
    <mergeCell ref="C52:H52"/>
    <mergeCell ref="C86:H86"/>
    <mergeCell ref="C58:H58"/>
    <mergeCell ref="A71:H71"/>
    <mergeCell ref="A69:H69"/>
    <mergeCell ref="C62:H62"/>
    <mergeCell ref="C80:H80"/>
    <mergeCell ref="C81:H81"/>
    <mergeCell ref="C63:H63"/>
    <mergeCell ref="C65:H65"/>
    <mergeCell ref="C66:H66"/>
    <mergeCell ref="C83:H83"/>
    <mergeCell ref="B82:H82"/>
    <mergeCell ref="A68:H68"/>
    <mergeCell ref="B73:H73"/>
    <mergeCell ref="A75:H75"/>
    <mergeCell ref="B76:H76"/>
    <mergeCell ref="C79:H79"/>
    <mergeCell ref="C78:H78"/>
    <mergeCell ref="C77:H77"/>
    <mergeCell ref="A91:H91"/>
    <mergeCell ref="A74:H74"/>
    <mergeCell ref="A88:H88"/>
    <mergeCell ref="A70:H70"/>
    <mergeCell ref="A90:H90"/>
    <mergeCell ref="B72:H72"/>
    <mergeCell ref="C87:H87"/>
    <mergeCell ref="A89:H89"/>
    <mergeCell ref="C84:H84"/>
    <mergeCell ref="C85:H85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ht="12.75">
      <c r="M1" s="87" t="s">
        <v>34</v>
      </c>
    </row>
    <row r="3" spans="1:13" ht="12.75">
      <c r="A3" s="411" t="s">
        <v>750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</row>
    <row r="4" spans="1:13" ht="12.75">
      <c r="A4" s="411" t="s">
        <v>437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</row>
    <row r="5" spans="1:13" ht="12.75">
      <c r="A5" s="411" t="s">
        <v>36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3" ht="12.75">
      <c r="A6" s="411" t="s">
        <v>35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2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2:13" ht="12.75">
      <c r="L8" s="87"/>
      <c r="M8" s="87" t="s">
        <v>596</v>
      </c>
    </row>
    <row r="9" spans="1:13" ht="12.75">
      <c r="A9" s="458" t="s">
        <v>40</v>
      </c>
      <c r="B9" s="459"/>
      <c r="C9" s="459"/>
      <c r="D9" s="459"/>
      <c r="E9" s="459"/>
      <c r="F9" s="459"/>
      <c r="G9" s="459"/>
      <c r="H9" s="459"/>
      <c r="I9" s="459"/>
      <c r="J9" s="456" t="s">
        <v>37</v>
      </c>
      <c r="K9" s="456" t="s">
        <v>38</v>
      </c>
      <c r="L9" s="456" t="s">
        <v>39</v>
      </c>
      <c r="M9" s="455" t="s">
        <v>174</v>
      </c>
    </row>
    <row r="10" spans="1:13" ht="25.5" customHeight="1">
      <c r="A10" s="300" t="s">
        <v>41</v>
      </c>
      <c r="B10" s="460" t="s">
        <v>42</v>
      </c>
      <c r="C10" s="461"/>
      <c r="D10" s="461"/>
      <c r="E10" s="461"/>
      <c r="F10" s="461"/>
      <c r="G10" s="461"/>
      <c r="H10" s="461"/>
      <c r="I10" s="461"/>
      <c r="J10" s="457"/>
      <c r="K10" s="457"/>
      <c r="L10" s="457"/>
      <c r="M10" s="455"/>
    </row>
    <row r="11" spans="1:13" ht="12.75">
      <c r="A11" s="383" t="s">
        <v>679</v>
      </c>
      <c r="B11" s="421" t="s">
        <v>439</v>
      </c>
      <c r="C11" s="421"/>
      <c r="D11" s="421"/>
      <c r="E11" s="421"/>
      <c r="F11" s="421"/>
      <c r="G11" s="421"/>
      <c r="H11" s="421"/>
      <c r="I11" s="421"/>
      <c r="J11" s="90"/>
      <c r="K11" s="90"/>
      <c r="L11" s="90"/>
      <c r="M11" s="90">
        <f>SUM(J11:L11)</f>
        <v>0</v>
      </c>
    </row>
    <row r="12" spans="1:13" ht="12.75">
      <c r="A12" s="383" t="s">
        <v>646</v>
      </c>
      <c r="B12" s="439" t="s">
        <v>18</v>
      </c>
      <c r="C12" s="426"/>
      <c r="D12" s="426"/>
      <c r="E12" s="426"/>
      <c r="F12" s="426"/>
      <c r="G12" s="426"/>
      <c r="H12" s="426"/>
      <c r="I12" s="427"/>
      <c r="J12" s="90">
        <v>5304</v>
      </c>
      <c r="K12" s="90"/>
      <c r="L12" s="90"/>
      <c r="M12" s="90">
        <f aca="true" t="shared" si="0" ref="M12:M73">SUM(J12:L12)</f>
        <v>5304</v>
      </c>
    </row>
    <row r="13" spans="1:13" ht="12.75">
      <c r="A13" s="383" t="s">
        <v>647</v>
      </c>
      <c r="B13" s="439" t="s">
        <v>19</v>
      </c>
      <c r="C13" s="426"/>
      <c r="D13" s="426"/>
      <c r="E13" s="426"/>
      <c r="F13" s="426"/>
      <c r="G13" s="426"/>
      <c r="H13" s="426"/>
      <c r="I13" s="427"/>
      <c r="J13" s="90">
        <v>11239</v>
      </c>
      <c r="K13" s="90"/>
      <c r="L13" s="90"/>
      <c r="M13" s="90">
        <f t="shared" si="0"/>
        <v>11239</v>
      </c>
    </row>
    <row r="14" spans="1:13" ht="12.75">
      <c r="A14" s="25">
        <v>900080</v>
      </c>
      <c r="B14" s="425" t="s">
        <v>702</v>
      </c>
      <c r="C14" s="426"/>
      <c r="D14" s="426"/>
      <c r="E14" s="426"/>
      <c r="F14" s="426"/>
      <c r="G14" s="426"/>
      <c r="H14" s="426"/>
      <c r="I14" s="427"/>
      <c r="J14" s="90"/>
      <c r="K14" s="90">
        <v>2519</v>
      </c>
      <c r="L14" s="90"/>
      <c r="M14" s="90">
        <f t="shared" si="0"/>
        <v>2519</v>
      </c>
    </row>
    <row r="15" spans="1:13" ht="12.75">
      <c r="A15" s="25">
        <v>900080</v>
      </c>
      <c r="B15" s="425" t="s">
        <v>703</v>
      </c>
      <c r="C15" s="426"/>
      <c r="D15" s="426"/>
      <c r="E15" s="426"/>
      <c r="F15" s="426"/>
      <c r="G15" s="426"/>
      <c r="H15" s="426"/>
      <c r="I15" s="427"/>
      <c r="J15" s="90"/>
      <c r="K15" s="90">
        <v>13255</v>
      </c>
      <c r="L15" s="90"/>
      <c r="M15" s="90">
        <f t="shared" si="0"/>
        <v>13255</v>
      </c>
    </row>
    <row r="16" spans="1:13" ht="12.75">
      <c r="A16" s="392" t="s">
        <v>657</v>
      </c>
      <c r="B16" s="432" t="s">
        <v>434</v>
      </c>
      <c r="C16" s="421"/>
      <c r="D16" s="421"/>
      <c r="E16" s="421"/>
      <c r="F16" s="421"/>
      <c r="G16" s="421"/>
      <c r="H16" s="421"/>
      <c r="I16" s="421"/>
      <c r="J16" s="90"/>
      <c r="K16" s="90">
        <v>120</v>
      </c>
      <c r="L16" s="90"/>
      <c r="M16" s="90">
        <f t="shared" si="0"/>
        <v>120</v>
      </c>
    </row>
    <row r="17" spans="1:13" ht="12.75">
      <c r="A17" s="383" t="s">
        <v>680</v>
      </c>
      <c r="B17" s="421" t="s">
        <v>682</v>
      </c>
      <c r="C17" s="421"/>
      <c r="D17" s="421"/>
      <c r="E17" s="421"/>
      <c r="F17" s="421"/>
      <c r="G17" s="421"/>
      <c r="H17" s="421"/>
      <c r="I17" s="421"/>
      <c r="J17" s="90">
        <v>600</v>
      </c>
      <c r="K17" s="90"/>
      <c r="L17" s="90"/>
      <c r="M17" s="90">
        <f t="shared" si="0"/>
        <v>600</v>
      </c>
    </row>
    <row r="18" spans="1:13" ht="12.75">
      <c r="A18" s="383" t="s">
        <v>680</v>
      </c>
      <c r="B18" s="421" t="s">
        <v>683</v>
      </c>
      <c r="C18" s="421"/>
      <c r="D18" s="421"/>
      <c r="E18" s="421"/>
      <c r="F18" s="421"/>
      <c r="G18" s="421"/>
      <c r="H18" s="421"/>
      <c r="I18" s="421"/>
      <c r="J18" s="90"/>
      <c r="K18" s="90"/>
      <c r="L18" s="90"/>
      <c r="M18" s="90">
        <f t="shared" si="0"/>
        <v>0</v>
      </c>
    </row>
    <row r="19" spans="1:13" ht="12.75">
      <c r="A19" s="383" t="s">
        <v>681</v>
      </c>
      <c r="B19" s="421" t="s">
        <v>440</v>
      </c>
      <c r="C19" s="421"/>
      <c r="D19" s="421"/>
      <c r="E19" s="421"/>
      <c r="F19" s="421"/>
      <c r="G19" s="421"/>
      <c r="H19" s="421"/>
      <c r="I19" s="421"/>
      <c r="J19" s="90"/>
      <c r="K19" s="90"/>
      <c r="L19" s="90"/>
      <c r="M19" s="90">
        <f t="shared" si="0"/>
        <v>0</v>
      </c>
    </row>
    <row r="20" spans="1:13" ht="12.75">
      <c r="A20" s="392" t="s">
        <v>653</v>
      </c>
      <c r="B20" s="432" t="s">
        <v>717</v>
      </c>
      <c r="C20" s="432"/>
      <c r="D20" s="432"/>
      <c r="E20" s="432"/>
      <c r="F20" s="432"/>
      <c r="G20" s="432"/>
      <c r="H20" s="432"/>
      <c r="I20" s="432"/>
      <c r="J20" s="90"/>
      <c r="K20" s="90"/>
      <c r="L20" s="90"/>
      <c r="M20" s="90">
        <f t="shared" si="0"/>
        <v>0</v>
      </c>
    </row>
    <row r="21" spans="1:13" ht="12.75">
      <c r="A21" s="392" t="s">
        <v>653</v>
      </c>
      <c r="B21" s="432" t="s">
        <v>718</v>
      </c>
      <c r="C21" s="432"/>
      <c r="D21" s="432"/>
      <c r="E21" s="432"/>
      <c r="F21" s="432"/>
      <c r="G21" s="432"/>
      <c r="H21" s="432"/>
      <c r="I21" s="432"/>
      <c r="J21" s="90">
        <v>215</v>
      </c>
      <c r="K21" s="90">
        <v>76</v>
      </c>
      <c r="L21" s="90"/>
      <c r="M21" s="90">
        <f t="shared" si="0"/>
        <v>291</v>
      </c>
    </row>
    <row r="22" spans="1:13" ht="12.75">
      <c r="A22" s="392" t="s">
        <v>653</v>
      </c>
      <c r="B22" s="432" t="s">
        <v>718</v>
      </c>
      <c r="C22" s="432"/>
      <c r="D22" s="432"/>
      <c r="E22" s="432"/>
      <c r="F22" s="432"/>
      <c r="G22" s="432"/>
      <c r="H22" s="432"/>
      <c r="I22" s="432"/>
      <c r="J22" s="90"/>
      <c r="K22" s="90"/>
      <c r="L22" s="90"/>
      <c r="M22" s="90">
        <f t="shared" si="0"/>
        <v>0</v>
      </c>
    </row>
    <row r="23" spans="1:13" ht="12.75">
      <c r="A23" s="392" t="s">
        <v>655</v>
      </c>
      <c r="B23" s="432" t="s">
        <v>684</v>
      </c>
      <c r="C23" s="421"/>
      <c r="D23" s="421"/>
      <c r="E23" s="421"/>
      <c r="F23" s="421"/>
      <c r="G23" s="421"/>
      <c r="H23" s="421"/>
      <c r="I23" s="421"/>
      <c r="J23" s="90"/>
      <c r="K23" s="90"/>
      <c r="L23" s="90"/>
      <c r="M23" s="90">
        <f t="shared" si="0"/>
        <v>0</v>
      </c>
    </row>
    <row r="24" spans="1:13" ht="24.75" customHeight="1">
      <c r="A24" s="398" t="s">
        <v>741</v>
      </c>
      <c r="B24" s="462" t="s">
        <v>740</v>
      </c>
      <c r="C24" s="463"/>
      <c r="D24" s="463"/>
      <c r="E24" s="463"/>
      <c r="F24" s="463"/>
      <c r="G24" s="463"/>
      <c r="H24" s="463"/>
      <c r="I24" s="464"/>
      <c r="J24" s="90">
        <v>1784</v>
      </c>
      <c r="K24" s="90"/>
      <c r="L24" s="90"/>
      <c r="M24" s="90">
        <f>SUM(J24:L24)</f>
        <v>1784</v>
      </c>
    </row>
    <row r="25" spans="1:13" ht="12.75">
      <c r="A25" s="392" t="s">
        <v>685</v>
      </c>
      <c r="B25" s="432" t="s">
        <v>59</v>
      </c>
      <c r="C25" s="421"/>
      <c r="D25" s="421"/>
      <c r="E25" s="421"/>
      <c r="F25" s="421"/>
      <c r="G25" s="421"/>
      <c r="H25" s="421"/>
      <c r="I25" s="421"/>
      <c r="J25" s="90"/>
      <c r="K25" s="90"/>
      <c r="L25" s="90"/>
      <c r="M25" s="90">
        <f t="shared" si="0"/>
        <v>0</v>
      </c>
    </row>
    <row r="26" spans="1:13" ht="12.75">
      <c r="A26" s="392" t="s">
        <v>685</v>
      </c>
      <c r="B26" s="432" t="s">
        <v>59</v>
      </c>
      <c r="C26" s="421"/>
      <c r="D26" s="421"/>
      <c r="E26" s="421"/>
      <c r="F26" s="421"/>
      <c r="G26" s="421"/>
      <c r="H26" s="421"/>
      <c r="I26" s="421"/>
      <c r="J26" s="90">
        <v>5250</v>
      </c>
      <c r="K26" s="90"/>
      <c r="L26" s="90"/>
      <c r="M26" s="90">
        <f t="shared" si="0"/>
        <v>5250</v>
      </c>
    </row>
    <row r="27" spans="1:13" ht="12.75">
      <c r="A27" s="383" t="s">
        <v>686</v>
      </c>
      <c r="B27" s="421" t="s">
        <v>487</v>
      </c>
      <c r="C27" s="421"/>
      <c r="D27" s="421"/>
      <c r="E27" s="421"/>
      <c r="F27" s="421"/>
      <c r="G27" s="421"/>
      <c r="H27" s="421"/>
      <c r="I27" s="421"/>
      <c r="J27" s="90"/>
      <c r="K27" s="90"/>
      <c r="L27" s="90"/>
      <c r="M27" s="90">
        <f t="shared" si="0"/>
        <v>0</v>
      </c>
    </row>
    <row r="28" spans="1:13" ht="12.75">
      <c r="A28" s="383" t="s">
        <v>687</v>
      </c>
      <c r="B28" s="421" t="s">
        <v>185</v>
      </c>
      <c r="C28" s="421"/>
      <c r="D28" s="421"/>
      <c r="E28" s="421"/>
      <c r="F28" s="421"/>
      <c r="G28" s="421"/>
      <c r="H28" s="421"/>
      <c r="I28" s="421"/>
      <c r="J28" s="90">
        <v>107654</v>
      </c>
      <c r="K28" s="90"/>
      <c r="L28" s="90"/>
      <c r="M28" s="90">
        <f t="shared" si="0"/>
        <v>107654</v>
      </c>
    </row>
    <row r="29" spans="1:13" ht="12.75">
      <c r="A29" s="383" t="s">
        <v>687</v>
      </c>
      <c r="B29" s="421" t="s">
        <v>185</v>
      </c>
      <c r="C29" s="421"/>
      <c r="D29" s="421"/>
      <c r="E29" s="421"/>
      <c r="F29" s="421"/>
      <c r="G29" s="421"/>
      <c r="H29" s="421"/>
      <c r="I29" s="421"/>
      <c r="J29" s="90"/>
      <c r="K29" s="90"/>
      <c r="L29" s="90"/>
      <c r="M29" s="90">
        <f t="shared" si="0"/>
        <v>0</v>
      </c>
    </row>
    <row r="30" spans="1:13" ht="12.75">
      <c r="A30" s="383" t="s">
        <v>687</v>
      </c>
      <c r="B30" s="421" t="s">
        <v>185</v>
      </c>
      <c r="C30" s="421"/>
      <c r="D30" s="421"/>
      <c r="E30" s="421"/>
      <c r="F30" s="421"/>
      <c r="G30" s="421"/>
      <c r="H30" s="421"/>
      <c r="I30" s="421"/>
      <c r="J30" s="90">
        <v>105</v>
      </c>
      <c r="K30" s="90"/>
      <c r="L30" s="90"/>
      <c r="M30" s="90">
        <f t="shared" si="0"/>
        <v>105</v>
      </c>
    </row>
    <row r="31" spans="1:13" ht="12.75">
      <c r="A31" s="392" t="s">
        <v>688</v>
      </c>
      <c r="B31" s="432" t="s">
        <v>689</v>
      </c>
      <c r="C31" s="421"/>
      <c r="D31" s="421"/>
      <c r="E31" s="421"/>
      <c r="F31" s="421"/>
      <c r="G31" s="421"/>
      <c r="H31" s="421"/>
      <c r="I31" s="421"/>
      <c r="J31" s="90">
        <v>441173</v>
      </c>
      <c r="K31" s="90"/>
      <c r="L31" s="90"/>
      <c r="M31" s="90">
        <f t="shared" si="0"/>
        <v>441173</v>
      </c>
    </row>
    <row r="32" spans="1:13" ht="12.75">
      <c r="A32" s="392" t="s">
        <v>649</v>
      </c>
      <c r="B32" s="432" t="s">
        <v>690</v>
      </c>
      <c r="C32" s="421"/>
      <c r="D32" s="421"/>
      <c r="E32" s="421"/>
      <c r="F32" s="421"/>
      <c r="G32" s="421"/>
      <c r="H32" s="421"/>
      <c r="I32" s="421"/>
      <c r="J32" s="90"/>
      <c r="K32" s="90"/>
      <c r="L32" s="90"/>
      <c r="M32" s="90">
        <f t="shared" si="0"/>
        <v>0</v>
      </c>
    </row>
    <row r="33" spans="1:13" ht="12.75">
      <c r="A33" s="392" t="s">
        <v>691</v>
      </c>
      <c r="B33" s="421" t="s">
        <v>489</v>
      </c>
      <c r="C33" s="421"/>
      <c r="D33" s="421"/>
      <c r="E33" s="421"/>
      <c r="F33" s="421"/>
      <c r="G33" s="421"/>
      <c r="H33" s="421"/>
      <c r="I33" s="421"/>
      <c r="J33" s="90">
        <v>1139</v>
      </c>
      <c r="K33" s="90"/>
      <c r="L33" s="90"/>
      <c r="M33" s="90">
        <f t="shared" si="0"/>
        <v>1139</v>
      </c>
    </row>
    <row r="34" spans="1:13" ht="12.75">
      <c r="A34" s="392" t="s">
        <v>692</v>
      </c>
      <c r="B34" s="421" t="s">
        <v>443</v>
      </c>
      <c r="C34" s="421"/>
      <c r="D34" s="421"/>
      <c r="E34" s="421"/>
      <c r="F34" s="421"/>
      <c r="G34" s="421"/>
      <c r="H34" s="421"/>
      <c r="I34" s="421"/>
      <c r="J34" s="90"/>
      <c r="K34" s="90"/>
      <c r="L34" s="90"/>
      <c r="M34" s="90">
        <f t="shared" si="0"/>
        <v>0</v>
      </c>
    </row>
    <row r="35" spans="1:13" ht="12.75">
      <c r="A35" s="392" t="s">
        <v>693</v>
      </c>
      <c r="B35" s="421" t="s">
        <v>490</v>
      </c>
      <c r="C35" s="421"/>
      <c r="D35" s="421"/>
      <c r="E35" s="421"/>
      <c r="F35" s="421"/>
      <c r="G35" s="421"/>
      <c r="H35" s="421"/>
      <c r="I35" s="421"/>
      <c r="J35" s="90">
        <v>721</v>
      </c>
      <c r="K35" s="90"/>
      <c r="L35" s="90"/>
      <c r="M35" s="90">
        <f t="shared" si="0"/>
        <v>721</v>
      </c>
    </row>
    <row r="36" spans="1:13" ht="12.75">
      <c r="A36" s="392" t="s">
        <v>693</v>
      </c>
      <c r="B36" s="421" t="s">
        <v>490</v>
      </c>
      <c r="C36" s="421"/>
      <c r="D36" s="421"/>
      <c r="E36" s="421"/>
      <c r="F36" s="421"/>
      <c r="G36" s="421"/>
      <c r="H36" s="421"/>
      <c r="I36" s="421"/>
      <c r="J36" s="90"/>
      <c r="K36" s="90"/>
      <c r="L36" s="90"/>
      <c r="M36" s="90">
        <f t="shared" si="0"/>
        <v>0</v>
      </c>
    </row>
    <row r="37" spans="1:13" ht="12.75">
      <c r="A37" s="392" t="s">
        <v>693</v>
      </c>
      <c r="B37" s="421" t="s">
        <v>490</v>
      </c>
      <c r="C37" s="421"/>
      <c r="D37" s="421"/>
      <c r="E37" s="421"/>
      <c r="F37" s="421"/>
      <c r="G37" s="421"/>
      <c r="H37" s="421"/>
      <c r="I37" s="421"/>
      <c r="J37" s="90"/>
      <c r="K37" s="90">
        <v>437</v>
      </c>
      <c r="L37" s="90"/>
      <c r="M37" s="90">
        <f t="shared" si="0"/>
        <v>437</v>
      </c>
    </row>
    <row r="38" spans="1:13" ht="12.75">
      <c r="A38" s="392" t="s">
        <v>694</v>
      </c>
      <c r="B38" s="421" t="s">
        <v>444</v>
      </c>
      <c r="C38" s="421"/>
      <c r="D38" s="421"/>
      <c r="E38" s="421"/>
      <c r="F38" s="421"/>
      <c r="G38" s="421"/>
      <c r="H38" s="421"/>
      <c r="I38" s="421"/>
      <c r="J38" s="90"/>
      <c r="K38" s="90"/>
      <c r="L38" s="90"/>
      <c r="M38" s="90">
        <f t="shared" si="0"/>
        <v>0</v>
      </c>
    </row>
    <row r="39" spans="1:13" ht="12.75">
      <c r="A39" s="392" t="s">
        <v>695</v>
      </c>
      <c r="B39" s="421" t="s">
        <v>445</v>
      </c>
      <c r="C39" s="421"/>
      <c r="D39" s="421"/>
      <c r="E39" s="421"/>
      <c r="F39" s="421"/>
      <c r="G39" s="421"/>
      <c r="H39" s="421"/>
      <c r="I39" s="421"/>
      <c r="J39" s="90"/>
      <c r="K39" s="90"/>
      <c r="L39" s="90"/>
      <c r="M39" s="90">
        <f t="shared" si="0"/>
        <v>0</v>
      </c>
    </row>
    <row r="40" spans="1:13" ht="12.75">
      <c r="A40" s="392" t="s">
        <v>695</v>
      </c>
      <c r="B40" s="421" t="s">
        <v>445</v>
      </c>
      <c r="C40" s="421"/>
      <c r="D40" s="421"/>
      <c r="E40" s="421"/>
      <c r="F40" s="421"/>
      <c r="G40" s="421"/>
      <c r="H40" s="421"/>
      <c r="I40" s="421"/>
      <c r="J40" s="90"/>
      <c r="K40" s="90">
        <v>315</v>
      </c>
      <c r="L40" s="90"/>
      <c r="M40" s="90">
        <f t="shared" si="0"/>
        <v>315</v>
      </c>
    </row>
    <row r="41" spans="1:13" ht="12.75">
      <c r="A41" s="392" t="s">
        <v>696</v>
      </c>
      <c r="B41" s="421" t="s">
        <v>446</v>
      </c>
      <c r="C41" s="421"/>
      <c r="D41" s="421"/>
      <c r="E41" s="421"/>
      <c r="F41" s="421"/>
      <c r="G41" s="421"/>
      <c r="H41" s="421"/>
      <c r="I41" s="421"/>
      <c r="J41" s="90"/>
      <c r="K41" s="90"/>
      <c r="L41" s="90"/>
      <c r="M41" s="90">
        <f t="shared" si="0"/>
        <v>0</v>
      </c>
    </row>
    <row r="42" spans="1:13" ht="12.75">
      <c r="A42" s="392" t="s">
        <v>696</v>
      </c>
      <c r="B42" s="421" t="s">
        <v>446</v>
      </c>
      <c r="C42" s="421"/>
      <c r="D42" s="421"/>
      <c r="E42" s="421"/>
      <c r="F42" s="421"/>
      <c r="G42" s="421"/>
      <c r="H42" s="421"/>
      <c r="I42" s="421"/>
      <c r="J42" s="90">
        <v>3615</v>
      </c>
      <c r="K42" s="90"/>
      <c r="L42" s="90"/>
      <c r="M42" s="90">
        <f t="shared" si="0"/>
        <v>3615</v>
      </c>
    </row>
    <row r="43" spans="1:13" ht="12.75">
      <c r="A43" s="392" t="s">
        <v>698</v>
      </c>
      <c r="B43" s="432" t="s">
        <v>699</v>
      </c>
      <c r="C43" s="421"/>
      <c r="D43" s="421"/>
      <c r="E43" s="421"/>
      <c r="F43" s="421"/>
      <c r="G43" s="421"/>
      <c r="H43" s="421"/>
      <c r="I43" s="421"/>
      <c r="J43" s="90"/>
      <c r="K43" s="90"/>
      <c r="L43" s="90"/>
      <c r="M43" s="90">
        <f t="shared" si="0"/>
        <v>0</v>
      </c>
    </row>
    <row r="44" spans="1:13" ht="12.75">
      <c r="A44" s="25">
        <v>106020</v>
      </c>
      <c r="B44" s="432" t="s">
        <v>700</v>
      </c>
      <c r="C44" s="421"/>
      <c r="D44" s="421"/>
      <c r="E44" s="421"/>
      <c r="F44" s="421"/>
      <c r="G44" s="421"/>
      <c r="H44" s="421"/>
      <c r="I44" s="421"/>
      <c r="J44" s="90"/>
      <c r="K44" s="90"/>
      <c r="L44" s="90"/>
      <c r="M44" s="90">
        <f t="shared" si="0"/>
        <v>0</v>
      </c>
    </row>
    <row r="45" spans="1:13" ht="12.75">
      <c r="A45" s="25">
        <v>101150</v>
      </c>
      <c r="B45" s="432" t="s">
        <v>704</v>
      </c>
      <c r="C45" s="421"/>
      <c r="D45" s="421"/>
      <c r="E45" s="421"/>
      <c r="F45" s="421"/>
      <c r="G45" s="421"/>
      <c r="H45" s="421"/>
      <c r="I45" s="421"/>
      <c r="J45" s="90"/>
      <c r="K45" s="90"/>
      <c r="L45" s="90"/>
      <c r="M45" s="90">
        <f t="shared" si="0"/>
        <v>0</v>
      </c>
    </row>
    <row r="46" spans="1:13" ht="12.75">
      <c r="A46" s="282">
        <v>101231</v>
      </c>
      <c r="B46" s="432" t="s">
        <v>701</v>
      </c>
      <c r="C46" s="421"/>
      <c r="D46" s="421"/>
      <c r="E46" s="421"/>
      <c r="F46" s="421"/>
      <c r="G46" s="421"/>
      <c r="H46" s="421"/>
      <c r="I46" s="421"/>
      <c r="J46" s="90"/>
      <c r="K46" s="90"/>
      <c r="L46" s="90"/>
      <c r="M46" s="90">
        <f t="shared" si="0"/>
        <v>0</v>
      </c>
    </row>
    <row r="47" spans="1:13" ht="12.75">
      <c r="A47" s="25">
        <v>104051</v>
      </c>
      <c r="B47" s="432" t="s">
        <v>719</v>
      </c>
      <c r="C47" s="421"/>
      <c r="D47" s="421"/>
      <c r="E47" s="421"/>
      <c r="F47" s="421"/>
      <c r="G47" s="421"/>
      <c r="H47" s="421"/>
      <c r="I47" s="421"/>
      <c r="J47" s="90"/>
      <c r="K47" s="90"/>
      <c r="L47" s="90"/>
      <c r="M47" s="90">
        <f t="shared" si="0"/>
        <v>0</v>
      </c>
    </row>
    <row r="48" spans="1:13" ht="12.75">
      <c r="A48" s="25">
        <v>104051</v>
      </c>
      <c r="B48" s="432" t="s">
        <v>719</v>
      </c>
      <c r="C48" s="421"/>
      <c r="D48" s="421"/>
      <c r="E48" s="421"/>
      <c r="F48" s="421"/>
      <c r="G48" s="421"/>
      <c r="H48" s="421"/>
      <c r="I48" s="421"/>
      <c r="J48" s="90">
        <v>580</v>
      </c>
      <c r="K48" s="90"/>
      <c r="L48" s="90"/>
      <c r="M48" s="90">
        <f t="shared" si="0"/>
        <v>580</v>
      </c>
    </row>
    <row r="49" spans="1:13" ht="12.75">
      <c r="A49" s="25">
        <v>104051</v>
      </c>
      <c r="B49" s="432" t="s">
        <v>720</v>
      </c>
      <c r="C49" s="421"/>
      <c r="D49" s="421"/>
      <c r="E49" s="421"/>
      <c r="F49" s="421"/>
      <c r="G49" s="421"/>
      <c r="H49" s="421"/>
      <c r="I49" s="421"/>
      <c r="J49" s="90"/>
      <c r="K49" s="90"/>
      <c r="L49" s="90"/>
      <c r="M49" s="90">
        <f t="shared" si="0"/>
        <v>0</v>
      </c>
    </row>
    <row r="50" spans="1:13" ht="12.75">
      <c r="A50" s="25">
        <v>107060</v>
      </c>
      <c r="B50" s="432" t="s">
        <v>721</v>
      </c>
      <c r="C50" s="421"/>
      <c r="D50" s="421"/>
      <c r="E50" s="421"/>
      <c r="F50" s="421"/>
      <c r="G50" s="421"/>
      <c r="H50" s="421"/>
      <c r="I50" s="421"/>
      <c r="J50" s="90"/>
      <c r="K50" s="90"/>
      <c r="L50" s="90"/>
      <c r="M50" s="90">
        <f t="shared" si="0"/>
        <v>0</v>
      </c>
    </row>
    <row r="51" spans="1:13" ht="12.75">
      <c r="A51" s="25">
        <v>103010</v>
      </c>
      <c r="B51" s="432" t="s">
        <v>722</v>
      </c>
      <c r="C51" s="421"/>
      <c r="D51" s="421"/>
      <c r="E51" s="421"/>
      <c r="F51" s="421"/>
      <c r="G51" s="421"/>
      <c r="H51" s="421"/>
      <c r="I51" s="421"/>
      <c r="J51" s="90"/>
      <c r="K51" s="90"/>
      <c r="L51" s="90"/>
      <c r="M51" s="90">
        <f t="shared" si="0"/>
        <v>0</v>
      </c>
    </row>
    <row r="52" spans="1:13" ht="12.75">
      <c r="A52" s="25">
        <v>104051</v>
      </c>
      <c r="B52" s="432" t="s">
        <v>723</v>
      </c>
      <c r="C52" s="421"/>
      <c r="D52" s="421"/>
      <c r="E52" s="421"/>
      <c r="F52" s="421"/>
      <c r="G52" s="421"/>
      <c r="H52" s="421"/>
      <c r="I52" s="421"/>
      <c r="J52" s="90"/>
      <c r="K52" s="90"/>
      <c r="L52" s="90"/>
      <c r="M52" s="90">
        <f t="shared" si="0"/>
        <v>0</v>
      </c>
    </row>
    <row r="53" spans="1:13" ht="12.75">
      <c r="A53" s="25">
        <v>104051</v>
      </c>
      <c r="B53" s="432" t="s">
        <v>723</v>
      </c>
      <c r="C53" s="421"/>
      <c r="D53" s="421"/>
      <c r="E53" s="421"/>
      <c r="F53" s="421"/>
      <c r="G53" s="421"/>
      <c r="H53" s="421"/>
      <c r="I53" s="421"/>
      <c r="J53" s="90"/>
      <c r="K53" s="90">
        <v>1200</v>
      </c>
      <c r="L53" s="90"/>
      <c r="M53" s="90">
        <f t="shared" si="0"/>
        <v>1200</v>
      </c>
    </row>
    <row r="54" spans="1:13" ht="12.75">
      <c r="A54" s="25">
        <v>101150</v>
      </c>
      <c r="B54" s="421" t="s">
        <v>448</v>
      </c>
      <c r="C54" s="421"/>
      <c r="D54" s="421"/>
      <c r="E54" s="421"/>
      <c r="F54" s="421"/>
      <c r="G54" s="421"/>
      <c r="H54" s="421"/>
      <c r="I54" s="421"/>
      <c r="J54" s="90">
        <v>846</v>
      </c>
      <c r="K54" s="90"/>
      <c r="L54" s="90"/>
      <c r="M54" s="90">
        <f t="shared" si="0"/>
        <v>846</v>
      </c>
    </row>
    <row r="55" spans="1:13" ht="12.75">
      <c r="A55" s="25">
        <v>101150</v>
      </c>
      <c r="B55" s="432" t="s">
        <v>705</v>
      </c>
      <c r="C55" s="421"/>
      <c r="D55" s="421"/>
      <c r="E55" s="421"/>
      <c r="F55" s="421"/>
      <c r="G55" s="421"/>
      <c r="H55" s="421"/>
      <c r="I55" s="421"/>
      <c r="J55" s="90"/>
      <c r="K55" s="90"/>
      <c r="L55" s="90"/>
      <c r="M55" s="90">
        <f t="shared" si="0"/>
        <v>0</v>
      </c>
    </row>
    <row r="56" spans="1:13" ht="12.75">
      <c r="A56" s="25">
        <v>107051</v>
      </c>
      <c r="B56" s="421" t="s">
        <v>449</v>
      </c>
      <c r="C56" s="421"/>
      <c r="D56" s="421"/>
      <c r="E56" s="421"/>
      <c r="F56" s="421"/>
      <c r="G56" s="421"/>
      <c r="H56" s="421"/>
      <c r="I56" s="421"/>
      <c r="J56" s="90">
        <v>21517</v>
      </c>
      <c r="K56" s="90"/>
      <c r="L56" s="90"/>
      <c r="M56" s="90">
        <f t="shared" si="0"/>
        <v>21517</v>
      </c>
    </row>
    <row r="57" spans="1:13" ht="12.75">
      <c r="A57" s="25">
        <v>107052</v>
      </c>
      <c r="B57" s="421" t="s">
        <v>492</v>
      </c>
      <c r="C57" s="421"/>
      <c r="D57" s="421"/>
      <c r="E57" s="421"/>
      <c r="F57" s="421"/>
      <c r="G57" s="421"/>
      <c r="H57" s="421"/>
      <c r="I57" s="421"/>
      <c r="J57" s="90"/>
      <c r="K57" s="90"/>
      <c r="L57" s="90"/>
      <c r="M57" s="90">
        <f t="shared" si="0"/>
        <v>0</v>
      </c>
    </row>
    <row r="58" spans="1:13" ht="12.75">
      <c r="A58" s="25">
        <v>107053</v>
      </c>
      <c r="B58" s="421" t="s">
        <v>450</v>
      </c>
      <c r="C58" s="421"/>
      <c r="D58" s="421"/>
      <c r="E58" s="421"/>
      <c r="F58" s="421"/>
      <c r="G58" s="421"/>
      <c r="H58" s="421"/>
      <c r="I58" s="421"/>
      <c r="J58" s="90"/>
      <c r="K58" s="90"/>
      <c r="L58" s="90"/>
      <c r="M58" s="90">
        <f t="shared" si="0"/>
        <v>0</v>
      </c>
    </row>
    <row r="59" spans="1:13" ht="12.75">
      <c r="A59" s="25">
        <v>107054</v>
      </c>
      <c r="B59" s="421" t="s">
        <v>493</v>
      </c>
      <c r="C59" s="421"/>
      <c r="D59" s="421"/>
      <c r="E59" s="421"/>
      <c r="F59" s="421"/>
      <c r="G59" s="421"/>
      <c r="H59" s="421"/>
      <c r="I59" s="421"/>
      <c r="J59" s="90">
        <v>1511</v>
      </c>
      <c r="K59" s="90"/>
      <c r="L59" s="90"/>
      <c r="M59" s="90">
        <f t="shared" si="0"/>
        <v>1511</v>
      </c>
    </row>
    <row r="60" spans="1:13" ht="12.75">
      <c r="A60" s="392" t="s">
        <v>706</v>
      </c>
      <c r="B60" s="432" t="s">
        <v>707</v>
      </c>
      <c r="C60" s="421"/>
      <c r="D60" s="421"/>
      <c r="E60" s="421"/>
      <c r="F60" s="421"/>
      <c r="G60" s="421"/>
      <c r="H60" s="421"/>
      <c r="I60" s="421"/>
      <c r="J60" s="90"/>
      <c r="K60" s="90">
        <v>488</v>
      </c>
      <c r="L60" s="90"/>
      <c r="M60" s="90">
        <f t="shared" si="0"/>
        <v>488</v>
      </c>
    </row>
    <row r="61" spans="1:13" ht="12.75">
      <c r="A61" s="392" t="s">
        <v>706</v>
      </c>
      <c r="B61" s="432" t="s">
        <v>708</v>
      </c>
      <c r="C61" s="421"/>
      <c r="D61" s="421"/>
      <c r="E61" s="421"/>
      <c r="F61" s="421"/>
      <c r="G61" s="421"/>
      <c r="H61" s="421"/>
      <c r="I61" s="421"/>
      <c r="J61" s="90"/>
      <c r="K61" s="90">
        <v>231</v>
      </c>
      <c r="L61" s="90"/>
      <c r="M61" s="90">
        <f t="shared" si="0"/>
        <v>231</v>
      </c>
    </row>
    <row r="62" spans="1:13" ht="12.75">
      <c r="A62" s="392" t="s">
        <v>709</v>
      </c>
      <c r="B62" s="421" t="s">
        <v>453</v>
      </c>
      <c r="C62" s="421"/>
      <c r="D62" s="421"/>
      <c r="E62" s="421"/>
      <c r="F62" s="421"/>
      <c r="G62" s="421"/>
      <c r="H62" s="421"/>
      <c r="I62" s="421"/>
      <c r="J62" s="90"/>
      <c r="K62" s="90">
        <v>2000</v>
      </c>
      <c r="L62" s="90"/>
      <c r="M62" s="90">
        <f t="shared" si="0"/>
        <v>2000</v>
      </c>
    </row>
    <row r="63" spans="1:13" ht="12.75">
      <c r="A63" s="392" t="s">
        <v>724</v>
      </c>
      <c r="B63" s="432" t="s">
        <v>725</v>
      </c>
      <c r="C63" s="421"/>
      <c r="D63" s="421"/>
      <c r="E63" s="421"/>
      <c r="F63" s="421"/>
      <c r="G63" s="421"/>
      <c r="H63" s="421"/>
      <c r="I63" s="421"/>
      <c r="J63" s="90"/>
      <c r="K63" s="90"/>
      <c r="L63" s="90"/>
      <c r="M63" s="90">
        <f t="shared" si="0"/>
        <v>0</v>
      </c>
    </row>
    <row r="64" spans="1:13" ht="12.75">
      <c r="A64" s="392" t="s">
        <v>724</v>
      </c>
      <c r="B64" s="432" t="s">
        <v>725</v>
      </c>
      <c r="C64" s="421"/>
      <c r="D64" s="421"/>
      <c r="E64" s="421"/>
      <c r="F64" s="421"/>
      <c r="G64" s="421"/>
      <c r="H64" s="421"/>
      <c r="I64" s="421"/>
      <c r="J64" s="90">
        <v>1624</v>
      </c>
      <c r="K64" s="90"/>
      <c r="L64" s="90"/>
      <c r="M64" s="90">
        <f t="shared" si="0"/>
        <v>1624</v>
      </c>
    </row>
    <row r="65" spans="1:13" ht="12.75">
      <c r="A65" s="392" t="s">
        <v>710</v>
      </c>
      <c r="B65" s="432" t="s">
        <v>726</v>
      </c>
      <c r="C65" s="421"/>
      <c r="D65" s="421"/>
      <c r="E65" s="421"/>
      <c r="F65" s="421"/>
      <c r="G65" s="421"/>
      <c r="H65" s="421"/>
      <c r="I65" s="421"/>
      <c r="J65" s="90"/>
      <c r="K65" s="90"/>
      <c r="L65" s="90"/>
      <c r="M65" s="90">
        <f t="shared" si="0"/>
        <v>0</v>
      </c>
    </row>
    <row r="66" spans="1:13" ht="12.75">
      <c r="A66" s="392" t="s">
        <v>659</v>
      </c>
      <c r="B66" s="432" t="s">
        <v>435</v>
      </c>
      <c r="C66" s="421"/>
      <c r="D66" s="421"/>
      <c r="E66" s="421"/>
      <c r="F66" s="421"/>
      <c r="G66" s="421"/>
      <c r="H66" s="421"/>
      <c r="I66" s="421"/>
      <c r="J66" s="90"/>
      <c r="K66" s="90"/>
      <c r="L66" s="90"/>
      <c r="M66" s="90">
        <f t="shared" si="0"/>
        <v>0</v>
      </c>
    </row>
    <row r="67" spans="1:13" ht="12.75">
      <c r="A67" s="392" t="s">
        <v>711</v>
      </c>
      <c r="B67" s="432" t="s">
        <v>60</v>
      </c>
      <c r="C67" s="421"/>
      <c r="D67" s="421"/>
      <c r="E67" s="421"/>
      <c r="F67" s="421"/>
      <c r="G67" s="421"/>
      <c r="H67" s="421"/>
      <c r="I67" s="421"/>
      <c r="J67" s="90"/>
      <c r="K67" s="90">
        <v>3000</v>
      </c>
      <c r="L67" s="90"/>
      <c r="M67" s="90">
        <f t="shared" si="0"/>
        <v>3000</v>
      </c>
    </row>
    <row r="68" spans="1:13" ht="12.75">
      <c r="A68" s="392" t="s">
        <v>712</v>
      </c>
      <c r="B68" s="432" t="s">
        <v>713</v>
      </c>
      <c r="C68" s="421"/>
      <c r="D68" s="421"/>
      <c r="E68" s="421"/>
      <c r="F68" s="421"/>
      <c r="G68" s="421"/>
      <c r="H68" s="421"/>
      <c r="I68" s="421"/>
      <c r="J68" s="90"/>
      <c r="K68" s="90">
        <v>5800</v>
      </c>
      <c r="L68" s="90"/>
      <c r="M68" s="90">
        <f t="shared" si="0"/>
        <v>5800</v>
      </c>
    </row>
    <row r="69" spans="1:13" ht="12.75">
      <c r="A69" s="392" t="s">
        <v>714</v>
      </c>
      <c r="B69" s="421" t="s">
        <v>454</v>
      </c>
      <c r="C69" s="421"/>
      <c r="D69" s="421"/>
      <c r="E69" s="421"/>
      <c r="F69" s="421"/>
      <c r="G69" s="421"/>
      <c r="H69" s="421"/>
      <c r="I69" s="421"/>
      <c r="J69" s="90"/>
      <c r="K69" s="90"/>
      <c r="L69" s="90"/>
      <c r="M69" s="90">
        <f t="shared" si="0"/>
        <v>0</v>
      </c>
    </row>
    <row r="70" spans="1:13" ht="12.75">
      <c r="A70" s="392" t="s">
        <v>714</v>
      </c>
      <c r="B70" s="421" t="s">
        <v>454</v>
      </c>
      <c r="C70" s="421"/>
      <c r="D70" s="421"/>
      <c r="E70" s="421"/>
      <c r="F70" s="421"/>
      <c r="G70" s="421"/>
      <c r="H70" s="421"/>
      <c r="I70" s="421"/>
      <c r="J70" s="90"/>
      <c r="K70" s="90"/>
      <c r="L70" s="90"/>
      <c r="M70" s="90">
        <f t="shared" si="0"/>
        <v>0</v>
      </c>
    </row>
    <row r="71" spans="1:13" ht="12.75">
      <c r="A71" s="392" t="s">
        <v>715</v>
      </c>
      <c r="B71" s="421" t="s">
        <v>441</v>
      </c>
      <c r="C71" s="421"/>
      <c r="D71" s="421"/>
      <c r="E71" s="421"/>
      <c r="F71" s="421"/>
      <c r="G71" s="421"/>
      <c r="H71" s="421"/>
      <c r="I71" s="421"/>
      <c r="J71" s="90"/>
      <c r="K71" s="90">
        <v>908</v>
      </c>
      <c r="L71" s="90"/>
      <c r="M71" s="90">
        <f t="shared" si="0"/>
        <v>908</v>
      </c>
    </row>
    <row r="72" spans="1:13" ht="12.75">
      <c r="A72" s="392" t="s">
        <v>716</v>
      </c>
      <c r="B72" s="421" t="s">
        <v>442</v>
      </c>
      <c r="C72" s="421"/>
      <c r="D72" s="421"/>
      <c r="E72" s="421"/>
      <c r="F72" s="421"/>
      <c r="G72" s="421"/>
      <c r="H72" s="421"/>
      <c r="I72" s="421"/>
      <c r="J72" s="90">
        <v>875</v>
      </c>
      <c r="K72" s="90"/>
      <c r="L72" s="90"/>
      <c r="M72" s="90">
        <f t="shared" si="0"/>
        <v>875</v>
      </c>
    </row>
    <row r="73" spans="1:13" ht="12.75">
      <c r="A73" s="465" t="s">
        <v>43</v>
      </c>
      <c r="B73" s="466"/>
      <c r="C73" s="466"/>
      <c r="D73" s="466"/>
      <c r="E73" s="466"/>
      <c r="F73" s="466"/>
      <c r="G73" s="466"/>
      <c r="H73" s="466"/>
      <c r="I73" s="467"/>
      <c r="J73" s="176">
        <f>SUM(J11:J72)</f>
        <v>605752</v>
      </c>
      <c r="K73" s="176">
        <f>SUM(K11:K72)</f>
        <v>30349</v>
      </c>
      <c r="L73" s="176">
        <f>SUM(L11:L72)</f>
        <v>0</v>
      </c>
      <c r="M73" s="176">
        <f t="shared" si="0"/>
        <v>636101</v>
      </c>
    </row>
    <row r="75" ht="12.75">
      <c r="J75" s="205"/>
    </row>
  </sheetData>
  <sheetProtection/>
  <mergeCells count="73">
    <mergeCell ref="B12:I12"/>
    <mergeCell ref="B13:I13"/>
    <mergeCell ref="B14:I14"/>
    <mergeCell ref="B15:I15"/>
    <mergeCell ref="B59:I59"/>
    <mergeCell ref="B21:I21"/>
    <mergeCell ref="B33:I33"/>
    <mergeCell ref="B34:I34"/>
    <mergeCell ref="B39:I39"/>
    <mergeCell ref="B40:I40"/>
    <mergeCell ref="A73:I73"/>
    <mergeCell ref="B63:I63"/>
    <mergeCell ref="B64:I64"/>
    <mergeCell ref="B65:I65"/>
    <mergeCell ref="B66:I66"/>
    <mergeCell ref="B67:I67"/>
    <mergeCell ref="B68:I68"/>
    <mergeCell ref="B69:I69"/>
    <mergeCell ref="B72:I72"/>
    <mergeCell ref="B70:I70"/>
    <mergeCell ref="B11:I11"/>
    <mergeCell ref="B16:I16"/>
    <mergeCell ref="B17:I17"/>
    <mergeCell ref="B18:I18"/>
    <mergeCell ref="B61:I61"/>
    <mergeCell ref="B62:I62"/>
    <mergeCell ref="B51:I51"/>
    <mergeCell ref="B52:I52"/>
    <mergeCell ref="B55:I55"/>
    <mergeCell ref="B56:I56"/>
    <mergeCell ref="B19:I19"/>
    <mergeCell ref="B20:I20"/>
    <mergeCell ref="B22:I22"/>
    <mergeCell ref="B53:I53"/>
    <mergeCell ref="B54:I54"/>
    <mergeCell ref="B23:I23"/>
    <mergeCell ref="B24:I24"/>
    <mergeCell ref="B30:I30"/>
    <mergeCell ref="B31:I31"/>
    <mergeCell ref="B41:I41"/>
    <mergeCell ref="B71:I71"/>
    <mergeCell ref="B57:I57"/>
    <mergeCell ref="B58:I58"/>
    <mergeCell ref="B60:I60"/>
    <mergeCell ref="B49:I49"/>
    <mergeCell ref="B50:I50"/>
    <mergeCell ref="B47:I47"/>
    <mergeCell ref="B48:I48"/>
    <mergeCell ref="A3:M3"/>
    <mergeCell ref="J9:J10"/>
    <mergeCell ref="K9:K10"/>
    <mergeCell ref="L9:L10"/>
    <mergeCell ref="A9:I9"/>
    <mergeCell ref="B10:I10"/>
    <mergeCell ref="B25:I25"/>
    <mergeCell ref="B42:I42"/>
    <mergeCell ref="M9:M10"/>
    <mergeCell ref="A6:M6"/>
    <mergeCell ref="A5:M5"/>
    <mergeCell ref="A4:M4"/>
    <mergeCell ref="B45:I45"/>
    <mergeCell ref="B44:I44"/>
    <mergeCell ref="B35:I35"/>
    <mergeCell ref="B36:I36"/>
    <mergeCell ref="B37:I37"/>
    <mergeCell ref="B38:I38"/>
    <mergeCell ref="B46:I46"/>
    <mergeCell ref="B27:I27"/>
    <mergeCell ref="B32:I32"/>
    <mergeCell ref="B28:I28"/>
    <mergeCell ref="B29:I29"/>
    <mergeCell ref="B26:I26"/>
    <mergeCell ref="B43:I4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5" width="17.57421875" style="0" customWidth="1"/>
    <col min="6" max="8" width="10.57421875" style="0" customWidth="1"/>
  </cols>
  <sheetData>
    <row r="1" spans="8:11" ht="12.75">
      <c r="H1" s="46"/>
      <c r="I1" s="87" t="s">
        <v>44</v>
      </c>
      <c r="J1" s="46"/>
      <c r="K1" s="46"/>
    </row>
    <row r="4" spans="1:11" ht="12.75">
      <c r="A4" s="411" t="s">
        <v>750</v>
      </c>
      <c r="B4" s="411"/>
      <c r="C4" s="411"/>
      <c r="D4" s="411"/>
      <c r="E4" s="411"/>
      <c r="F4" s="411"/>
      <c r="G4" s="412"/>
      <c r="H4" s="412"/>
      <c r="I4" s="412"/>
      <c r="J4" s="19"/>
      <c r="K4" s="19"/>
    </row>
    <row r="5" spans="1:11" ht="12.75">
      <c r="A5" s="411" t="s">
        <v>538</v>
      </c>
      <c r="B5" s="411"/>
      <c r="C5" s="411"/>
      <c r="D5" s="411"/>
      <c r="E5" s="411"/>
      <c r="F5" s="411"/>
      <c r="G5" s="412"/>
      <c r="H5" s="412"/>
      <c r="I5" s="412"/>
      <c r="J5" s="19"/>
      <c r="K5" s="19"/>
    </row>
    <row r="6" spans="1:11" ht="12.75">
      <c r="A6" s="411" t="s">
        <v>540</v>
      </c>
      <c r="B6" s="411"/>
      <c r="C6" s="411"/>
      <c r="D6" s="411"/>
      <c r="E6" s="411"/>
      <c r="F6" s="411"/>
      <c r="G6" s="412"/>
      <c r="H6" s="412"/>
      <c r="I6" s="412"/>
      <c r="J6" s="19"/>
      <c r="K6" s="19"/>
    </row>
    <row r="7" spans="1:1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ht="12.75">
      <c r="A9" s="9" t="s">
        <v>473</v>
      </c>
    </row>
    <row r="10" ht="12.75">
      <c r="A10" s="9"/>
    </row>
    <row r="11" spans="1:8" ht="12.75">
      <c r="A11" s="17"/>
      <c r="B11" s="17"/>
      <c r="C11" s="17"/>
      <c r="D11" s="17"/>
      <c r="E11" s="17"/>
      <c r="H11" s="46" t="s">
        <v>596</v>
      </c>
    </row>
    <row r="12" spans="1:9" ht="25.5">
      <c r="A12" s="448" t="s">
        <v>497</v>
      </c>
      <c r="B12" s="468"/>
      <c r="C12" s="468"/>
      <c r="D12" s="468"/>
      <c r="E12" s="468"/>
      <c r="F12" s="179" t="s">
        <v>576</v>
      </c>
      <c r="G12" s="179" t="s">
        <v>577</v>
      </c>
      <c r="H12" s="180" t="s">
        <v>575</v>
      </c>
      <c r="I12" s="179" t="s">
        <v>578</v>
      </c>
    </row>
    <row r="13" spans="1:9" ht="12.75">
      <c r="A13" s="112" t="s">
        <v>466</v>
      </c>
      <c r="B13" s="43"/>
      <c r="C13" s="43"/>
      <c r="D13" s="43"/>
      <c r="E13" s="43"/>
      <c r="F13" s="176">
        <f>SUM(F14:F18)</f>
        <v>543289</v>
      </c>
      <c r="G13" s="176">
        <f>SUM(G14:G18)</f>
        <v>558013</v>
      </c>
      <c r="H13" s="176"/>
      <c r="I13" s="185"/>
    </row>
    <row r="14" spans="1:9" ht="12.75">
      <c r="A14" s="137"/>
      <c r="B14" s="32" t="s">
        <v>607</v>
      </c>
      <c r="C14" s="2"/>
      <c r="D14" s="43"/>
      <c r="E14" s="43"/>
      <c r="F14" s="90">
        <v>141044</v>
      </c>
      <c r="G14" s="90">
        <v>142828</v>
      </c>
      <c r="H14" s="90"/>
      <c r="I14" s="184"/>
    </row>
    <row r="15" spans="1:9" ht="12.75">
      <c r="A15" s="137"/>
      <c r="B15" s="32" t="s">
        <v>307</v>
      </c>
      <c r="C15" s="43"/>
      <c r="D15" s="43"/>
      <c r="E15" s="43"/>
      <c r="F15" s="90">
        <v>38843</v>
      </c>
      <c r="G15" s="90">
        <v>38843</v>
      </c>
      <c r="H15" s="90"/>
      <c r="I15" s="184"/>
    </row>
    <row r="16" spans="1:9" ht="12.75">
      <c r="A16" s="137"/>
      <c r="B16" s="32" t="s">
        <v>608</v>
      </c>
      <c r="C16" s="43"/>
      <c r="D16" s="43"/>
      <c r="E16" s="43"/>
      <c r="F16" s="90">
        <v>214630</v>
      </c>
      <c r="G16" s="90">
        <v>222270</v>
      </c>
      <c r="H16" s="90"/>
      <c r="I16" s="184"/>
    </row>
    <row r="17" spans="1:9" ht="12.75">
      <c r="A17" s="137"/>
      <c r="B17" s="32" t="s">
        <v>314</v>
      </c>
      <c r="C17" s="43"/>
      <c r="D17" s="43"/>
      <c r="E17" s="43"/>
      <c r="F17" s="90">
        <v>41137</v>
      </c>
      <c r="G17" s="90">
        <v>41137</v>
      </c>
      <c r="H17" s="90"/>
      <c r="I17" s="184"/>
    </row>
    <row r="18" spans="1:9" ht="12.75">
      <c r="A18" s="137"/>
      <c r="B18" s="32" t="s">
        <v>609</v>
      </c>
      <c r="C18" s="43"/>
      <c r="D18" s="43"/>
      <c r="E18" s="43"/>
      <c r="F18" s="90">
        <v>107635</v>
      </c>
      <c r="G18" s="90">
        <v>112935</v>
      </c>
      <c r="H18" s="90"/>
      <c r="I18" s="184"/>
    </row>
    <row r="19" spans="1:9" ht="12.75">
      <c r="A19" s="5" t="s">
        <v>468</v>
      </c>
      <c r="B19" s="43"/>
      <c r="C19" s="43"/>
      <c r="D19" s="43"/>
      <c r="E19" s="43"/>
      <c r="F19" s="176">
        <f>SUM(F20:F24)</f>
        <v>40170</v>
      </c>
      <c r="G19" s="176">
        <f>SUM(G20:G24)</f>
        <v>50449</v>
      </c>
      <c r="H19" s="176"/>
      <c r="I19" s="185"/>
    </row>
    <row r="20" spans="1:9" ht="12.75">
      <c r="A20" s="137"/>
      <c r="B20" s="32" t="s">
        <v>308</v>
      </c>
      <c r="C20" s="43"/>
      <c r="D20" s="43"/>
      <c r="E20" s="43"/>
      <c r="F20" s="90">
        <v>27050</v>
      </c>
      <c r="G20" s="90">
        <v>18446</v>
      </c>
      <c r="H20" s="90"/>
      <c r="I20" s="184"/>
    </row>
    <row r="21" spans="1:9" ht="12.75">
      <c r="A21" s="137"/>
      <c r="B21" s="32" t="s">
        <v>469</v>
      </c>
      <c r="C21" s="43"/>
      <c r="D21" s="43"/>
      <c r="E21" s="43"/>
      <c r="F21" s="90">
        <v>13120</v>
      </c>
      <c r="G21" s="90">
        <v>32003</v>
      </c>
      <c r="H21" s="90"/>
      <c r="I21" s="184"/>
    </row>
    <row r="22" spans="1:9" ht="12.75">
      <c r="A22" s="137"/>
      <c r="B22" s="32" t="s">
        <v>309</v>
      </c>
      <c r="C22" s="2"/>
      <c r="D22" s="2"/>
      <c r="E22" s="2"/>
      <c r="F22" s="90"/>
      <c r="G22" s="90"/>
      <c r="H22" s="90"/>
      <c r="I22" s="184"/>
    </row>
    <row r="23" spans="1:9" ht="12.75">
      <c r="A23" s="137"/>
      <c r="B23" s="32" t="s">
        <v>470</v>
      </c>
      <c r="C23" s="2"/>
      <c r="D23" s="2"/>
      <c r="E23" s="2"/>
      <c r="F23" s="90"/>
      <c r="G23" s="90"/>
      <c r="H23" s="90"/>
      <c r="I23" s="184"/>
    </row>
    <row r="24" spans="1:9" ht="12.75">
      <c r="A24" s="137"/>
      <c r="B24" s="32" t="s">
        <v>471</v>
      </c>
      <c r="C24" s="2"/>
      <c r="D24" s="2"/>
      <c r="E24" s="2"/>
      <c r="F24" s="90"/>
      <c r="G24" s="90"/>
      <c r="H24" s="90"/>
      <c r="I24" s="184"/>
    </row>
    <row r="25" spans="1:9" ht="12.75">
      <c r="A25" s="5" t="s">
        <v>472</v>
      </c>
      <c r="B25" s="2"/>
      <c r="C25" s="2"/>
      <c r="D25" s="2"/>
      <c r="E25" s="2"/>
      <c r="F25" s="176">
        <f>F26+F29</f>
        <v>1500</v>
      </c>
      <c r="G25" s="176">
        <f>G26+G29</f>
        <v>1500</v>
      </c>
      <c r="H25" s="176"/>
      <c r="I25" s="185"/>
    </row>
    <row r="26" spans="1:9" ht="12.75">
      <c r="A26" s="314"/>
      <c r="B26" s="2" t="s">
        <v>312</v>
      </c>
      <c r="C26" s="2"/>
      <c r="D26" s="2"/>
      <c r="E26" s="2"/>
      <c r="F26" s="177"/>
      <c r="G26" s="177"/>
      <c r="H26" s="176"/>
      <c r="I26" s="185"/>
    </row>
    <row r="27" spans="1:9" ht="12.75">
      <c r="A27" s="12"/>
      <c r="B27" s="11"/>
      <c r="C27" s="1" t="s">
        <v>310</v>
      </c>
      <c r="D27" s="2"/>
      <c r="E27" s="2"/>
      <c r="F27" s="177">
        <v>0</v>
      </c>
      <c r="G27" s="177">
        <v>0</v>
      </c>
      <c r="H27" s="176"/>
      <c r="I27" s="185"/>
    </row>
    <row r="28" spans="1:9" ht="12.75">
      <c r="A28" s="12"/>
      <c r="B28" s="16"/>
      <c r="C28" s="1" t="s">
        <v>311</v>
      </c>
      <c r="D28" s="2"/>
      <c r="E28" s="2"/>
      <c r="F28" s="176"/>
      <c r="G28" s="176"/>
      <c r="H28" s="176"/>
      <c r="I28" s="185"/>
    </row>
    <row r="29" spans="1:9" ht="12.75">
      <c r="A29" s="12"/>
      <c r="B29" s="1" t="s">
        <v>313</v>
      </c>
      <c r="C29" s="2"/>
      <c r="D29" s="2"/>
      <c r="E29" s="2"/>
      <c r="F29" s="177">
        <f>SUM(F30:F31)</f>
        <v>1500</v>
      </c>
      <c r="G29" s="177">
        <f>SUM(G30:G31)</f>
        <v>1500</v>
      </c>
      <c r="H29" s="176"/>
      <c r="I29" s="185"/>
    </row>
    <row r="30" spans="1:9" ht="12.75">
      <c r="A30" s="12"/>
      <c r="B30" s="7"/>
      <c r="C30" s="1" t="s">
        <v>310</v>
      </c>
      <c r="D30" s="2"/>
      <c r="E30" s="2"/>
      <c r="F30" s="177">
        <v>1500</v>
      </c>
      <c r="G30" s="177">
        <v>1500</v>
      </c>
      <c r="H30" s="176"/>
      <c r="I30" s="185"/>
    </row>
    <row r="31" spans="1:9" ht="12.75">
      <c r="A31" s="106"/>
      <c r="B31" s="15"/>
      <c r="C31" s="1" t="s">
        <v>311</v>
      </c>
      <c r="D31" s="2"/>
      <c r="E31" s="2"/>
      <c r="F31" s="177"/>
      <c r="G31" s="176"/>
      <c r="H31" s="176"/>
      <c r="I31" s="185"/>
    </row>
    <row r="32" spans="1:9" ht="12.75">
      <c r="A32" s="5" t="s">
        <v>315</v>
      </c>
      <c r="B32" s="2"/>
      <c r="C32" s="2"/>
      <c r="D32" s="2"/>
      <c r="E32" s="2"/>
      <c r="F32" s="176">
        <f>F33+F36</f>
        <v>30000</v>
      </c>
      <c r="G32" s="176">
        <f>SUM(G33)</f>
        <v>26139</v>
      </c>
      <c r="H32" s="176"/>
      <c r="I32" s="185"/>
    </row>
    <row r="33" spans="1:9" ht="12.75">
      <c r="A33" s="319"/>
      <c r="B33" s="32" t="s">
        <v>513</v>
      </c>
      <c r="C33" s="43"/>
      <c r="D33" s="43"/>
      <c r="E33" s="43"/>
      <c r="F33" s="177">
        <f>SUM(F34:F35)</f>
        <v>30000</v>
      </c>
      <c r="G33" s="177">
        <v>26139</v>
      </c>
      <c r="H33" s="176"/>
      <c r="I33" s="185"/>
    </row>
    <row r="34" spans="1:9" ht="12.75">
      <c r="A34" s="317"/>
      <c r="B34" s="133"/>
      <c r="C34" s="32" t="s">
        <v>167</v>
      </c>
      <c r="D34" s="43"/>
      <c r="E34" s="43"/>
      <c r="F34" s="177">
        <v>30000</v>
      </c>
      <c r="G34" s="177">
        <v>26139</v>
      </c>
      <c r="H34" s="176"/>
      <c r="I34" s="185"/>
    </row>
    <row r="35" spans="1:9" ht="12.75">
      <c r="A35" s="317"/>
      <c r="B35" s="316"/>
      <c r="C35" s="32" t="s">
        <v>316</v>
      </c>
      <c r="D35" s="43"/>
      <c r="E35" s="43"/>
      <c r="F35" s="177"/>
      <c r="G35" s="176"/>
      <c r="H35" s="176"/>
      <c r="I35" s="185"/>
    </row>
    <row r="36" spans="1:9" ht="12.75">
      <c r="A36" s="318"/>
      <c r="B36" s="32" t="s">
        <v>317</v>
      </c>
      <c r="C36" s="43"/>
      <c r="D36" s="43"/>
      <c r="E36" s="43"/>
      <c r="F36" s="177">
        <v>0</v>
      </c>
      <c r="G36" s="176"/>
      <c r="H36" s="176"/>
      <c r="I36" s="185"/>
    </row>
    <row r="37" spans="1:9" ht="12.75">
      <c r="A37" s="317"/>
      <c r="B37" s="133"/>
      <c r="C37" s="32" t="s">
        <v>167</v>
      </c>
      <c r="D37" s="43"/>
      <c r="E37" s="43"/>
      <c r="F37" s="177">
        <v>0</v>
      </c>
      <c r="G37" s="176"/>
      <c r="H37" s="176"/>
      <c r="I37" s="185"/>
    </row>
    <row r="38" spans="1:9" ht="12.75">
      <c r="A38" s="315"/>
      <c r="B38" s="316"/>
      <c r="C38" s="32" t="s">
        <v>316</v>
      </c>
      <c r="D38" s="43"/>
      <c r="E38" s="43"/>
      <c r="F38" s="177"/>
      <c r="G38" s="176"/>
      <c r="H38" s="176"/>
      <c r="I38" s="185"/>
    </row>
    <row r="39" spans="1:9" ht="12.75">
      <c r="A39" s="5" t="s">
        <v>318</v>
      </c>
      <c r="B39" s="2"/>
      <c r="C39" s="2"/>
      <c r="D39" s="2"/>
      <c r="E39" s="2"/>
      <c r="F39" s="176">
        <f>F13+F19+F25+F32</f>
        <v>614959</v>
      </c>
      <c r="G39" s="176">
        <f>G13+G19+G25+G32</f>
        <v>636101</v>
      </c>
      <c r="H39" s="176"/>
      <c r="I39" s="185"/>
    </row>
    <row r="40" spans="1:9" ht="12.75">
      <c r="A40" s="5" t="s">
        <v>319</v>
      </c>
      <c r="B40" s="2"/>
      <c r="C40" s="2"/>
      <c r="D40" s="2"/>
      <c r="E40" s="2"/>
      <c r="F40" s="176">
        <f>SUM(F41:F42)</f>
        <v>0</v>
      </c>
      <c r="G40" s="176"/>
      <c r="H40" s="176"/>
      <c r="I40" s="185"/>
    </row>
    <row r="41" spans="1:9" ht="12.75">
      <c r="A41" s="26"/>
      <c r="B41" s="1" t="s">
        <v>320</v>
      </c>
      <c r="C41" s="2"/>
      <c r="D41" s="2"/>
      <c r="E41" s="2"/>
      <c r="F41" s="176"/>
      <c r="G41" s="176"/>
      <c r="H41" s="176"/>
      <c r="I41" s="185"/>
    </row>
    <row r="42" spans="1:9" ht="12.75">
      <c r="A42" s="106"/>
      <c r="B42" s="1" t="s">
        <v>321</v>
      </c>
      <c r="C42" s="2"/>
      <c r="D42" s="2"/>
      <c r="E42" s="2"/>
      <c r="F42" s="176"/>
      <c r="G42" s="176"/>
      <c r="H42" s="176"/>
      <c r="I42" s="185"/>
    </row>
    <row r="43" spans="1:9" ht="12.75">
      <c r="A43" s="5" t="s">
        <v>322</v>
      </c>
      <c r="B43" s="2"/>
      <c r="C43" s="2"/>
      <c r="D43" s="2"/>
      <c r="E43" s="2"/>
      <c r="F43" s="176">
        <v>0</v>
      </c>
      <c r="G43" s="176"/>
      <c r="H43" s="176"/>
      <c r="I43" s="186"/>
    </row>
    <row r="44" spans="1:9" ht="12.75">
      <c r="A44" s="5" t="s">
        <v>323</v>
      </c>
      <c r="B44" s="2"/>
      <c r="C44" s="2"/>
      <c r="D44" s="2"/>
      <c r="E44" s="2"/>
      <c r="F44" s="176">
        <f>F39+F40+F43</f>
        <v>614959</v>
      </c>
      <c r="G44" s="176">
        <f>G39+G40+G43</f>
        <v>636101</v>
      </c>
      <c r="H44" s="176"/>
      <c r="I44" s="185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ht="12.75">
      <c r="A53" s="9"/>
    </row>
    <row r="55" spans="1:8" ht="12.75">
      <c r="A55" s="111"/>
      <c r="B55" s="10"/>
      <c r="C55" s="10"/>
      <c r="D55" s="10"/>
      <c r="E55" s="10"/>
      <c r="H55" s="9"/>
    </row>
    <row r="56" spans="4:5" ht="12.75">
      <c r="D56" s="10"/>
      <c r="E56" s="10"/>
    </row>
    <row r="57" spans="2:5" ht="12.75">
      <c r="B57" s="10"/>
      <c r="C57" s="10"/>
      <c r="D57" s="10"/>
      <c r="E57" s="10"/>
    </row>
    <row r="58" spans="2:5" ht="12.75">
      <c r="B58" s="10"/>
      <c r="C58" s="10"/>
      <c r="D58" s="10"/>
      <c r="E58" s="10"/>
    </row>
    <row r="59" spans="2:5" ht="12.75">
      <c r="B59" s="10"/>
      <c r="C59" s="10"/>
      <c r="D59" s="10"/>
      <c r="E59" s="10"/>
    </row>
    <row r="60" spans="2:5" ht="12.75">
      <c r="B60" s="10"/>
      <c r="C60" s="10"/>
      <c r="D60" s="10"/>
      <c r="E60" s="10"/>
    </row>
    <row r="61" spans="2:5" ht="12.75">
      <c r="B61" s="10"/>
      <c r="C61" s="10"/>
      <c r="D61" s="10"/>
      <c r="E61" s="10"/>
    </row>
    <row r="62" spans="2:5" ht="12.75">
      <c r="B62" s="10"/>
      <c r="C62" s="10"/>
      <c r="D62" s="10"/>
      <c r="E62" s="10"/>
    </row>
    <row r="63" spans="2:5" ht="12.75">
      <c r="B63" s="10"/>
      <c r="C63" s="10"/>
      <c r="D63" s="10"/>
      <c r="E63" s="10"/>
    </row>
    <row r="64" spans="2:5" ht="12.75">
      <c r="B64" s="10"/>
      <c r="C64" s="10"/>
      <c r="D64" s="10"/>
      <c r="E64" s="10"/>
    </row>
    <row r="65" spans="2:5" ht="12.75">
      <c r="B65" s="10"/>
      <c r="C65" s="10"/>
      <c r="D65" s="10"/>
      <c r="E65" s="10"/>
    </row>
    <row r="66" spans="2:5" ht="12.75">
      <c r="B66" s="10"/>
      <c r="C66" s="10"/>
      <c r="D66" s="10"/>
      <c r="E66" s="10"/>
    </row>
    <row r="67" spans="1:8" ht="12.75">
      <c r="A67" s="9"/>
      <c r="B67" s="10"/>
      <c r="C67" s="10"/>
      <c r="D67" s="10"/>
      <c r="E67" s="10"/>
      <c r="H67" s="9"/>
    </row>
    <row r="68" spans="2:5" ht="12.75">
      <c r="B68" s="10"/>
      <c r="C68" s="10"/>
      <c r="D68" s="10"/>
      <c r="E68" s="10"/>
    </row>
    <row r="69" spans="2:5" ht="12.75">
      <c r="B69" s="10"/>
      <c r="C69" s="10"/>
      <c r="D69" s="10"/>
      <c r="E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spans="1:8" ht="12.75">
      <c r="A77" s="9"/>
      <c r="H77" s="9"/>
    </row>
    <row r="78" ht="12.75">
      <c r="A78" s="9"/>
    </row>
    <row r="79" ht="12.75">
      <c r="H79" s="9"/>
    </row>
    <row r="81" spans="1:6" ht="12.75">
      <c r="A81" s="7"/>
      <c r="B81" s="7"/>
      <c r="C81" s="7"/>
      <c r="D81" s="7"/>
      <c r="E81" s="7"/>
      <c r="F81" s="7"/>
    </row>
  </sheetData>
  <sheetProtection/>
  <mergeCells count="4">
    <mergeCell ref="A12:E12"/>
    <mergeCell ref="A4:I4"/>
    <mergeCell ref="A5:I5"/>
    <mergeCell ref="A6:I6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5" r:id="rId1"/>
  <ignoredErrors>
    <ignoredError sqref="F19 F29 F4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U75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spans="8:13" ht="12.75">
      <c r="H1" s="46"/>
      <c r="M1" s="87" t="s">
        <v>45</v>
      </c>
    </row>
    <row r="3" spans="1:13" ht="12.75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3" ht="12.75">
      <c r="A4" s="411" t="s">
        <v>538</v>
      </c>
      <c r="B4" s="411"/>
      <c r="C4" s="411"/>
      <c r="D4" s="411"/>
      <c r="E4" s="411"/>
      <c r="F4" s="411"/>
      <c r="G4" s="412"/>
      <c r="H4" s="412"/>
      <c r="I4" s="412"/>
      <c r="J4" s="412"/>
      <c r="K4" s="412"/>
      <c r="L4" s="412"/>
      <c r="M4" s="412"/>
    </row>
    <row r="5" spans="1:13" ht="12.75">
      <c r="A5" s="411" t="s">
        <v>46</v>
      </c>
      <c r="B5" s="411"/>
      <c r="C5" s="411"/>
      <c r="D5" s="411"/>
      <c r="E5" s="411"/>
      <c r="F5" s="411"/>
      <c r="G5" s="412"/>
      <c r="H5" s="412"/>
      <c r="I5" s="412"/>
      <c r="J5" s="412"/>
      <c r="K5" s="412"/>
      <c r="L5" s="412"/>
      <c r="M5" s="412"/>
    </row>
    <row r="6" spans="1:13" ht="12.75">
      <c r="A6" s="411" t="s">
        <v>35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2"/>
    </row>
    <row r="8" ht="12.75">
      <c r="M8" s="87" t="s">
        <v>596</v>
      </c>
    </row>
    <row r="9" spans="1:13" ht="12.75">
      <c r="A9" s="458" t="s">
        <v>40</v>
      </c>
      <c r="B9" s="459"/>
      <c r="C9" s="459"/>
      <c r="D9" s="459"/>
      <c r="E9" s="459"/>
      <c r="F9" s="459"/>
      <c r="G9" s="459"/>
      <c r="H9" s="459"/>
      <c r="I9" s="459"/>
      <c r="J9" s="456" t="s">
        <v>37</v>
      </c>
      <c r="K9" s="456" t="s">
        <v>38</v>
      </c>
      <c r="L9" s="456" t="s">
        <v>39</v>
      </c>
      <c r="M9" s="455" t="s">
        <v>174</v>
      </c>
    </row>
    <row r="10" spans="1:13" ht="25.5" customHeight="1">
      <c r="A10" s="300" t="s">
        <v>41</v>
      </c>
      <c r="B10" s="460" t="s">
        <v>42</v>
      </c>
      <c r="C10" s="461"/>
      <c r="D10" s="461"/>
      <c r="E10" s="461"/>
      <c r="F10" s="461"/>
      <c r="G10" s="461"/>
      <c r="H10" s="461"/>
      <c r="I10" s="461"/>
      <c r="J10" s="457"/>
      <c r="K10" s="457"/>
      <c r="L10" s="457"/>
      <c r="M10" s="455"/>
    </row>
    <row r="11" spans="1:13" ht="12.75">
      <c r="A11" s="383" t="s">
        <v>679</v>
      </c>
      <c r="B11" s="439" t="s">
        <v>439</v>
      </c>
      <c r="C11" s="426"/>
      <c r="D11" s="426"/>
      <c r="E11" s="426"/>
      <c r="F11" s="426"/>
      <c r="G11" s="426"/>
      <c r="H11" s="426"/>
      <c r="I11" s="427"/>
      <c r="J11" s="90">
        <v>10169</v>
      </c>
      <c r="K11" s="90"/>
      <c r="L11" s="90"/>
      <c r="M11" s="210">
        <f>SUM(J11:L11)</f>
        <v>10169</v>
      </c>
    </row>
    <row r="12" spans="1:13" ht="12.75">
      <c r="A12" s="383" t="s">
        <v>646</v>
      </c>
      <c r="B12" s="439" t="s">
        <v>18</v>
      </c>
      <c r="C12" s="426"/>
      <c r="D12" s="426"/>
      <c r="E12" s="426"/>
      <c r="F12" s="426"/>
      <c r="G12" s="426"/>
      <c r="H12" s="426"/>
      <c r="I12" s="427"/>
      <c r="J12" s="90">
        <v>16095</v>
      </c>
      <c r="K12" s="90"/>
      <c r="L12" s="90"/>
      <c r="M12" s="210">
        <f>SUM(J12:L12)</f>
        <v>16095</v>
      </c>
    </row>
    <row r="13" spans="1:13" ht="12.75">
      <c r="A13" s="383" t="s">
        <v>647</v>
      </c>
      <c r="B13" s="439" t="s">
        <v>19</v>
      </c>
      <c r="C13" s="426"/>
      <c r="D13" s="426"/>
      <c r="E13" s="426"/>
      <c r="F13" s="426"/>
      <c r="G13" s="426"/>
      <c r="H13" s="426"/>
      <c r="I13" s="427"/>
      <c r="J13" s="90">
        <v>28479</v>
      </c>
      <c r="K13" s="90"/>
      <c r="L13" s="90"/>
      <c r="M13" s="210">
        <f>SUM(J13:L13)</f>
        <v>28479</v>
      </c>
    </row>
    <row r="14" spans="1:13" ht="12.75">
      <c r="A14" s="25">
        <v>900080</v>
      </c>
      <c r="B14" s="425" t="s">
        <v>702</v>
      </c>
      <c r="C14" s="426"/>
      <c r="D14" s="426"/>
      <c r="E14" s="426"/>
      <c r="F14" s="426"/>
      <c r="G14" s="426"/>
      <c r="H14" s="426"/>
      <c r="I14" s="427"/>
      <c r="J14" s="90"/>
      <c r="K14" s="90">
        <v>2930</v>
      </c>
      <c r="L14" s="90"/>
      <c r="M14" s="210">
        <f>SUM(J14:L14)</f>
        <v>2930</v>
      </c>
    </row>
    <row r="15" spans="1:13" ht="12.75">
      <c r="A15" s="25">
        <v>900080</v>
      </c>
      <c r="B15" s="425" t="s">
        <v>703</v>
      </c>
      <c r="C15" s="426"/>
      <c r="D15" s="426"/>
      <c r="E15" s="426"/>
      <c r="F15" s="426"/>
      <c r="G15" s="426"/>
      <c r="H15" s="426"/>
      <c r="I15" s="427"/>
      <c r="J15" s="90"/>
      <c r="K15" s="90">
        <v>8653</v>
      </c>
      <c r="L15" s="90"/>
      <c r="M15" s="210">
        <f>SUM(J15:L15)</f>
        <v>8653</v>
      </c>
    </row>
    <row r="16" spans="1:13" ht="12.75">
      <c r="A16" s="392" t="s">
        <v>657</v>
      </c>
      <c r="B16" s="425" t="s">
        <v>434</v>
      </c>
      <c r="C16" s="435"/>
      <c r="D16" s="435"/>
      <c r="E16" s="435"/>
      <c r="F16" s="435"/>
      <c r="G16" s="435"/>
      <c r="H16" s="435"/>
      <c r="I16" s="436"/>
      <c r="J16" s="90"/>
      <c r="K16" s="90">
        <v>3752</v>
      </c>
      <c r="L16" s="90"/>
      <c r="M16" s="210">
        <f aca="true" t="shared" si="0" ref="M16:M73">SUM(J16:L16)</f>
        <v>3752</v>
      </c>
    </row>
    <row r="17" spans="1:13" ht="12.75">
      <c r="A17" s="383" t="s">
        <v>680</v>
      </c>
      <c r="B17" s="421" t="s">
        <v>682</v>
      </c>
      <c r="C17" s="421"/>
      <c r="D17" s="421"/>
      <c r="E17" s="421"/>
      <c r="F17" s="421"/>
      <c r="G17" s="421"/>
      <c r="H17" s="421"/>
      <c r="I17" s="421"/>
      <c r="J17" s="90">
        <v>1000</v>
      </c>
      <c r="K17" s="90"/>
      <c r="L17" s="90"/>
      <c r="M17" s="210">
        <f t="shared" si="0"/>
        <v>1000</v>
      </c>
    </row>
    <row r="18" spans="1:13" ht="12.75">
      <c r="A18" s="383" t="s">
        <v>680</v>
      </c>
      <c r="B18" s="421" t="s">
        <v>683</v>
      </c>
      <c r="C18" s="421"/>
      <c r="D18" s="421"/>
      <c r="E18" s="421"/>
      <c r="F18" s="421"/>
      <c r="G18" s="421"/>
      <c r="H18" s="421"/>
      <c r="I18" s="421"/>
      <c r="J18" s="90"/>
      <c r="K18" s="90">
        <v>19032</v>
      </c>
      <c r="L18" s="90"/>
      <c r="M18" s="210">
        <f t="shared" si="0"/>
        <v>19032</v>
      </c>
    </row>
    <row r="19" spans="1:13" ht="12.75">
      <c r="A19" s="383" t="s">
        <v>681</v>
      </c>
      <c r="B19" s="439" t="s">
        <v>440</v>
      </c>
      <c r="C19" s="426"/>
      <c r="D19" s="426"/>
      <c r="E19" s="426"/>
      <c r="F19" s="426"/>
      <c r="G19" s="426"/>
      <c r="H19" s="426"/>
      <c r="I19" s="427"/>
      <c r="J19" s="90">
        <v>7640</v>
      </c>
      <c r="K19" s="90"/>
      <c r="L19" s="90"/>
      <c r="M19" s="210">
        <f t="shared" si="0"/>
        <v>7640</v>
      </c>
    </row>
    <row r="20" spans="1:13" ht="12.75">
      <c r="A20" s="392" t="s">
        <v>653</v>
      </c>
      <c r="B20" s="432" t="s">
        <v>717</v>
      </c>
      <c r="C20" s="432"/>
      <c r="D20" s="432"/>
      <c r="E20" s="432"/>
      <c r="F20" s="432"/>
      <c r="G20" s="432"/>
      <c r="H20" s="432"/>
      <c r="I20" s="432"/>
      <c r="J20" s="90">
        <v>11240</v>
      </c>
      <c r="K20" s="90"/>
      <c r="L20" s="90"/>
      <c r="M20" s="210">
        <f t="shared" si="0"/>
        <v>11240</v>
      </c>
    </row>
    <row r="21" spans="1:13" ht="12.75">
      <c r="A21" s="392" t="s">
        <v>653</v>
      </c>
      <c r="B21" s="432" t="s">
        <v>718</v>
      </c>
      <c r="C21" s="432"/>
      <c r="D21" s="432"/>
      <c r="E21" s="432"/>
      <c r="F21" s="432"/>
      <c r="G21" s="432"/>
      <c r="H21" s="432"/>
      <c r="I21" s="432"/>
      <c r="J21" s="90">
        <v>17413</v>
      </c>
      <c r="K21" s="90"/>
      <c r="L21" s="90"/>
      <c r="M21" s="210">
        <f t="shared" si="0"/>
        <v>17413</v>
      </c>
    </row>
    <row r="22" spans="1:13" ht="12.75">
      <c r="A22" s="392" t="s">
        <v>653</v>
      </c>
      <c r="B22" s="432" t="s">
        <v>718</v>
      </c>
      <c r="C22" s="432"/>
      <c r="D22" s="432"/>
      <c r="E22" s="432"/>
      <c r="F22" s="432"/>
      <c r="G22" s="432"/>
      <c r="H22" s="432"/>
      <c r="I22" s="432"/>
      <c r="J22" s="90">
        <v>73026</v>
      </c>
      <c r="K22" s="90"/>
      <c r="L22" s="90"/>
      <c r="M22" s="210">
        <f t="shared" si="0"/>
        <v>73026</v>
      </c>
    </row>
    <row r="23" spans="1:13" ht="12.75">
      <c r="A23" s="392" t="s">
        <v>655</v>
      </c>
      <c r="B23" s="432" t="s">
        <v>684</v>
      </c>
      <c r="C23" s="421"/>
      <c r="D23" s="421"/>
      <c r="E23" s="421"/>
      <c r="F23" s="421"/>
      <c r="G23" s="421"/>
      <c r="H23" s="421"/>
      <c r="I23" s="421"/>
      <c r="J23" s="177">
        <v>11909</v>
      </c>
      <c r="K23" s="90"/>
      <c r="L23" s="90"/>
      <c r="M23" s="210">
        <f t="shared" si="0"/>
        <v>11909</v>
      </c>
    </row>
    <row r="24" spans="1:16" ht="25.5" customHeight="1">
      <c r="A24" s="397" t="s">
        <v>739</v>
      </c>
      <c r="B24" s="472" t="s">
        <v>740</v>
      </c>
      <c r="C24" s="472"/>
      <c r="D24" s="472"/>
      <c r="E24" s="472"/>
      <c r="F24" s="472"/>
      <c r="G24" s="472"/>
      <c r="H24" s="472"/>
      <c r="I24" s="473"/>
      <c r="J24" s="223">
        <v>1785</v>
      </c>
      <c r="K24" s="225"/>
      <c r="L24" s="225"/>
      <c r="M24" s="210">
        <f t="shared" si="0"/>
        <v>1785</v>
      </c>
      <c r="N24" s="346"/>
      <c r="O24" s="346"/>
      <c r="P24" s="346"/>
    </row>
    <row r="25" spans="1:13" ht="12.75">
      <c r="A25" s="392" t="s">
        <v>685</v>
      </c>
      <c r="B25" s="432" t="s">
        <v>59</v>
      </c>
      <c r="C25" s="421"/>
      <c r="D25" s="421"/>
      <c r="E25" s="421"/>
      <c r="F25" s="421"/>
      <c r="G25" s="421"/>
      <c r="H25" s="421"/>
      <c r="I25" s="421"/>
      <c r="J25" s="90">
        <v>6735</v>
      </c>
      <c r="K25" s="90"/>
      <c r="L25" s="90"/>
      <c r="M25" s="210">
        <f t="shared" si="0"/>
        <v>6735</v>
      </c>
    </row>
    <row r="26" spans="1:13" ht="12.75">
      <c r="A26" s="392" t="s">
        <v>685</v>
      </c>
      <c r="B26" s="432" t="s">
        <v>59</v>
      </c>
      <c r="C26" s="421"/>
      <c r="D26" s="421"/>
      <c r="E26" s="421"/>
      <c r="F26" s="421"/>
      <c r="G26" s="421"/>
      <c r="H26" s="421"/>
      <c r="I26" s="421"/>
      <c r="J26" s="90"/>
      <c r="K26" s="90"/>
      <c r="L26" s="90"/>
      <c r="M26" s="210">
        <f t="shared" si="0"/>
        <v>0</v>
      </c>
    </row>
    <row r="27" spans="1:13" ht="12.75">
      <c r="A27" s="383" t="s">
        <v>686</v>
      </c>
      <c r="B27" s="421" t="s">
        <v>487</v>
      </c>
      <c r="C27" s="421"/>
      <c r="D27" s="421"/>
      <c r="E27" s="421"/>
      <c r="F27" s="421"/>
      <c r="G27" s="421"/>
      <c r="H27" s="421"/>
      <c r="I27" s="421"/>
      <c r="J27" s="90">
        <v>20240</v>
      </c>
      <c r="K27" s="90"/>
      <c r="L27" s="90"/>
      <c r="M27" s="210">
        <f t="shared" si="0"/>
        <v>20240</v>
      </c>
    </row>
    <row r="28" spans="1:13" ht="12.75">
      <c r="A28" s="383" t="s">
        <v>687</v>
      </c>
      <c r="B28" s="421" t="s">
        <v>185</v>
      </c>
      <c r="C28" s="421"/>
      <c r="D28" s="421"/>
      <c r="E28" s="421"/>
      <c r="F28" s="421"/>
      <c r="G28" s="421"/>
      <c r="H28" s="421"/>
      <c r="I28" s="421"/>
      <c r="J28" s="90">
        <v>81830</v>
      </c>
      <c r="K28" s="90">
        <v>3100</v>
      </c>
      <c r="L28" s="90"/>
      <c r="M28" s="210">
        <f t="shared" si="0"/>
        <v>84930</v>
      </c>
    </row>
    <row r="29" spans="1:13" ht="12.75">
      <c r="A29" s="383" t="s">
        <v>687</v>
      </c>
      <c r="B29" s="421" t="s">
        <v>185</v>
      </c>
      <c r="C29" s="421"/>
      <c r="D29" s="421"/>
      <c r="E29" s="421"/>
      <c r="F29" s="421"/>
      <c r="G29" s="421"/>
      <c r="H29" s="421"/>
      <c r="I29" s="421"/>
      <c r="J29" s="90">
        <v>79100</v>
      </c>
      <c r="K29" s="90"/>
      <c r="L29" s="90"/>
      <c r="M29" s="210">
        <f t="shared" si="0"/>
        <v>79100</v>
      </c>
    </row>
    <row r="30" spans="1:13" ht="12.75">
      <c r="A30" s="383" t="s">
        <v>687</v>
      </c>
      <c r="B30" s="421" t="s">
        <v>185</v>
      </c>
      <c r="C30" s="421"/>
      <c r="D30" s="421"/>
      <c r="E30" s="421"/>
      <c r="F30" s="421"/>
      <c r="G30" s="421"/>
      <c r="H30" s="421"/>
      <c r="I30" s="421"/>
      <c r="J30" s="90">
        <v>1825</v>
      </c>
      <c r="K30" s="90"/>
      <c r="L30" s="90"/>
      <c r="M30" s="210">
        <f t="shared" si="0"/>
        <v>1825</v>
      </c>
    </row>
    <row r="31" spans="1:13" s="7" customFormat="1" ht="12.75">
      <c r="A31" s="392" t="s">
        <v>688</v>
      </c>
      <c r="B31" s="432" t="s">
        <v>689</v>
      </c>
      <c r="C31" s="421"/>
      <c r="D31" s="421"/>
      <c r="E31" s="421"/>
      <c r="F31" s="421"/>
      <c r="G31" s="421"/>
      <c r="H31" s="421"/>
      <c r="I31" s="421"/>
      <c r="J31" s="90">
        <v>10200</v>
      </c>
      <c r="K31" s="90"/>
      <c r="L31" s="90"/>
      <c r="M31" s="409">
        <f t="shared" si="0"/>
        <v>10200</v>
      </c>
    </row>
    <row r="32" spans="1:255" s="7" customFormat="1" ht="12.75">
      <c r="A32" s="383" t="s">
        <v>648</v>
      </c>
      <c r="B32" s="469" t="s">
        <v>479</v>
      </c>
      <c r="C32" s="470"/>
      <c r="D32" s="470"/>
      <c r="E32" s="470"/>
      <c r="F32" s="470"/>
      <c r="G32" s="470"/>
      <c r="H32" s="470"/>
      <c r="I32" s="471"/>
      <c r="J32" s="192">
        <v>49611</v>
      </c>
      <c r="K32" s="383"/>
      <c r="L32" s="29"/>
      <c r="M32" s="409">
        <f t="shared" si="0"/>
        <v>49611</v>
      </c>
      <c r="O32" s="410"/>
      <c r="Q32" s="410"/>
      <c r="S32" s="410"/>
      <c r="U32" s="410"/>
      <c r="W32" s="410"/>
      <c r="Y32" s="410"/>
      <c r="AA32" s="410"/>
      <c r="AC32" s="410"/>
      <c r="AE32" s="410"/>
      <c r="AG32" s="410"/>
      <c r="AI32" s="410"/>
      <c r="AK32" s="410"/>
      <c r="AM32" s="410"/>
      <c r="AO32" s="410"/>
      <c r="AQ32" s="410"/>
      <c r="AS32" s="410"/>
      <c r="AU32" s="410"/>
      <c r="AW32" s="410"/>
      <c r="AY32" s="410"/>
      <c r="BA32" s="410"/>
      <c r="BC32" s="410"/>
      <c r="BE32" s="410"/>
      <c r="BG32" s="410"/>
      <c r="BI32" s="410"/>
      <c r="BK32" s="410"/>
      <c r="BM32" s="410"/>
      <c r="BO32" s="410"/>
      <c r="BQ32" s="410"/>
      <c r="BS32" s="410"/>
      <c r="BU32" s="410"/>
      <c r="BW32" s="410"/>
      <c r="BY32" s="410"/>
      <c r="CA32" s="410"/>
      <c r="CC32" s="410"/>
      <c r="CE32" s="410"/>
      <c r="CG32" s="410"/>
      <c r="CI32" s="410"/>
      <c r="CK32" s="410"/>
      <c r="CM32" s="410"/>
      <c r="CO32" s="410"/>
      <c r="CQ32" s="410"/>
      <c r="CS32" s="410"/>
      <c r="CU32" s="410"/>
      <c r="CW32" s="410"/>
      <c r="CY32" s="410"/>
      <c r="DA32" s="410"/>
      <c r="DC32" s="410"/>
      <c r="DE32" s="410"/>
      <c r="DG32" s="410"/>
      <c r="DI32" s="410"/>
      <c r="DK32" s="410"/>
      <c r="DM32" s="410"/>
      <c r="DO32" s="410"/>
      <c r="DQ32" s="410"/>
      <c r="DS32" s="410"/>
      <c r="DU32" s="410"/>
      <c r="DW32" s="410"/>
      <c r="DY32" s="410"/>
      <c r="EA32" s="410"/>
      <c r="EC32" s="410"/>
      <c r="EE32" s="410"/>
      <c r="EG32" s="410"/>
      <c r="EI32" s="410"/>
      <c r="EK32" s="410"/>
      <c r="EM32" s="410"/>
      <c r="EO32" s="410"/>
      <c r="EQ32" s="410"/>
      <c r="ES32" s="410"/>
      <c r="EU32" s="410"/>
      <c r="EW32" s="410"/>
      <c r="EY32" s="410"/>
      <c r="FA32" s="410"/>
      <c r="FC32" s="410"/>
      <c r="FE32" s="410"/>
      <c r="FG32" s="410"/>
      <c r="FI32" s="410"/>
      <c r="FK32" s="410"/>
      <c r="FM32" s="410"/>
      <c r="FO32" s="410"/>
      <c r="FQ32" s="410"/>
      <c r="FS32" s="410"/>
      <c r="FU32" s="410"/>
      <c r="FW32" s="410"/>
      <c r="FY32" s="410"/>
      <c r="GA32" s="410"/>
      <c r="GC32" s="410"/>
      <c r="GE32" s="410"/>
      <c r="GG32" s="410"/>
      <c r="GI32" s="410"/>
      <c r="GK32" s="410"/>
      <c r="GM32" s="410"/>
      <c r="GO32" s="410"/>
      <c r="GQ32" s="410"/>
      <c r="GS32" s="410"/>
      <c r="GU32" s="410"/>
      <c r="GW32" s="410"/>
      <c r="GY32" s="410"/>
      <c r="HA32" s="410"/>
      <c r="HC32" s="410"/>
      <c r="HE32" s="410"/>
      <c r="HG32" s="410"/>
      <c r="HI32" s="410"/>
      <c r="HK32" s="410"/>
      <c r="HM32" s="410"/>
      <c r="HO32" s="410"/>
      <c r="HQ32" s="410"/>
      <c r="HS32" s="410"/>
      <c r="HU32" s="410"/>
      <c r="HW32" s="410"/>
      <c r="HY32" s="410"/>
      <c r="IA32" s="410"/>
      <c r="IC32" s="410"/>
      <c r="IE32" s="410"/>
      <c r="IG32" s="410"/>
      <c r="II32" s="410"/>
      <c r="IK32" s="410"/>
      <c r="IM32" s="410"/>
      <c r="IO32" s="410"/>
      <c r="IQ32" s="410"/>
      <c r="IS32" s="410"/>
      <c r="IU32" s="410"/>
    </row>
    <row r="33" spans="1:13" ht="12.75">
      <c r="A33" s="392" t="s">
        <v>691</v>
      </c>
      <c r="B33" s="439" t="s">
        <v>489</v>
      </c>
      <c r="C33" s="426"/>
      <c r="D33" s="426"/>
      <c r="E33" s="426"/>
      <c r="F33" s="426"/>
      <c r="G33" s="426"/>
      <c r="H33" s="426"/>
      <c r="I33" s="427"/>
      <c r="J33" s="90">
        <v>6735</v>
      </c>
      <c r="K33" s="90"/>
      <c r="L33" s="90"/>
      <c r="M33" s="210">
        <f t="shared" si="0"/>
        <v>6735</v>
      </c>
    </row>
    <row r="34" spans="1:13" ht="12.75">
      <c r="A34" s="392" t="s">
        <v>692</v>
      </c>
      <c r="B34" s="439" t="s">
        <v>443</v>
      </c>
      <c r="C34" s="426"/>
      <c r="D34" s="426"/>
      <c r="E34" s="426"/>
      <c r="F34" s="426"/>
      <c r="G34" s="426"/>
      <c r="H34" s="426"/>
      <c r="I34" s="427"/>
      <c r="J34" s="90"/>
      <c r="K34" s="90">
        <v>3923</v>
      </c>
      <c r="L34" s="90"/>
      <c r="M34" s="210">
        <f t="shared" si="0"/>
        <v>3923</v>
      </c>
    </row>
    <row r="35" spans="1:13" ht="12.75">
      <c r="A35" s="392" t="s">
        <v>693</v>
      </c>
      <c r="B35" s="439" t="s">
        <v>490</v>
      </c>
      <c r="C35" s="426"/>
      <c r="D35" s="426"/>
      <c r="E35" s="426"/>
      <c r="F35" s="426"/>
      <c r="G35" s="426"/>
      <c r="H35" s="426"/>
      <c r="I35" s="427"/>
      <c r="J35" s="90"/>
      <c r="K35" s="90">
        <v>153</v>
      </c>
      <c r="L35" s="90"/>
      <c r="M35" s="210">
        <f t="shared" si="0"/>
        <v>153</v>
      </c>
    </row>
    <row r="36" spans="1:13" ht="12.75">
      <c r="A36" s="392" t="s">
        <v>693</v>
      </c>
      <c r="B36" s="439" t="s">
        <v>490</v>
      </c>
      <c r="C36" s="426"/>
      <c r="D36" s="426"/>
      <c r="E36" s="426"/>
      <c r="F36" s="426"/>
      <c r="G36" s="426"/>
      <c r="H36" s="426"/>
      <c r="I36" s="427"/>
      <c r="J36" s="90"/>
      <c r="K36" s="90">
        <v>970</v>
      </c>
      <c r="L36" s="90"/>
      <c r="M36" s="210">
        <f t="shared" si="0"/>
        <v>970</v>
      </c>
    </row>
    <row r="37" spans="1:13" ht="12.75">
      <c r="A37" s="392" t="s">
        <v>693</v>
      </c>
      <c r="B37" s="439" t="s">
        <v>490</v>
      </c>
      <c r="C37" s="426"/>
      <c r="D37" s="426"/>
      <c r="E37" s="426"/>
      <c r="F37" s="426"/>
      <c r="G37" s="426"/>
      <c r="H37" s="426"/>
      <c r="I37" s="427"/>
      <c r="J37" s="90"/>
      <c r="K37" s="90"/>
      <c r="L37" s="90"/>
      <c r="M37" s="210">
        <f t="shared" si="0"/>
        <v>0</v>
      </c>
    </row>
    <row r="38" spans="1:13" ht="12.75">
      <c r="A38" s="392" t="s">
        <v>694</v>
      </c>
      <c r="B38" s="439" t="s">
        <v>444</v>
      </c>
      <c r="C38" s="426"/>
      <c r="D38" s="426"/>
      <c r="E38" s="426"/>
      <c r="F38" s="426"/>
      <c r="G38" s="426"/>
      <c r="H38" s="426"/>
      <c r="I38" s="427"/>
      <c r="J38" s="90"/>
      <c r="K38" s="90">
        <v>2506</v>
      </c>
      <c r="L38" s="90"/>
      <c r="M38" s="210">
        <f t="shared" si="0"/>
        <v>2506</v>
      </c>
    </row>
    <row r="39" spans="1:13" ht="12.75">
      <c r="A39" s="392" t="s">
        <v>695</v>
      </c>
      <c r="B39" s="439" t="s">
        <v>445</v>
      </c>
      <c r="C39" s="426"/>
      <c r="D39" s="426"/>
      <c r="E39" s="426"/>
      <c r="F39" s="426"/>
      <c r="G39" s="426"/>
      <c r="H39" s="426"/>
      <c r="I39" s="427"/>
      <c r="J39" s="90"/>
      <c r="K39" s="90">
        <v>1650</v>
      </c>
      <c r="L39" s="90"/>
      <c r="M39" s="210">
        <f t="shared" si="0"/>
        <v>1650</v>
      </c>
    </row>
    <row r="40" spans="1:13" ht="12.75">
      <c r="A40" s="392" t="s">
        <v>695</v>
      </c>
      <c r="B40" s="439" t="s">
        <v>445</v>
      </c>
      <c r="C40" s="426"/>
      <c r="D40" s="426"/>
      <c r="E40" s="426"/>
      <c r="F40" s="426"/>
      <c r="G40" s="426"/>
      <c r="H40" s="426"/>
      <c r="I40" s="427"/>
      <c r="J40" s="90"/>
      <c r="K40" s="90"/>
      <c r="L40" s="90"/>
      <c r="M40" s="210">
        <f t="shared" si="0"/>
        <v>0</v>
      </c>
    </row>
    <row r="41" spans="1:13" ht="12.75">
      <c r="A41" s="392" t="s">
        <v>696</v>
      </c>
      <c r="B41" s="439" t="s">
        <v>446</v>
      </c>
      <c r="C41" s="426"/>
      <c r="D41" s="426"/>
      <c r="E41" s="426"/>
      <c r="F41" s="426"/>
      <c r="G41" s="426"/>
      <c r="H41" s="426"/>
      <c r="I41" s="427"/>
      <c r="J41" s="90">
        <v>4507</v>
      </c>
      <c r="K41" s="90"/>
      <c r="L41" s="90"/>
      <c r="M41" s="210">
        <f t="shared" si="0"/>
        <v>4507</v>
      </c>
    </row>
    <row r="42" spans="1:13" ht="12.75">
      <c r="A42" s="392" t="s">
        <v>696</v>
      </c>
      <c r="B42" s="439" t="s">
        <v>446</v>
      </c>
      <c r="C42" s="426"/>
      <c r="D42" s="426"/>
      <c r="E42" s="426"/>
      <c r="F42" s="426"/>
      <c r="G42" s="426"/>
      <c r="H42" s="426"/>
      <c r="I42" s="427"/>
      <c r="J42" s="90"/>
      <c r="K42" s="90"/>
      <c r="L42" s="90"/>
      <c r="M42" s="210">
        <f t="shared" si="0"/>
        <v>0</v>
      </c>
    </row>
    <row r="43" spans="1:13" ht="12.75">
      <c r="A43" s="392" t="s">
        <v>698</v>
      </c>
      <c r="B43" s="432" t="s">
        <v>699</v>
      </c>
      <c r="C43" s="421"/>
      <c r="D43" s="421"/>
      <c r="E43" s="421"/>
      <c r="F43" s="421"/>
      <c r="G43" s="421"/>
      <c r="H43" s="421"/>
      <c r="I43" s="421"/>
      <c r="J43" s="90">
        <v>11149</v>
      </c>
      <c r="K43" s="90"/>
      <c r="L43" s="90"/>
      <c r="M43" s="210">
        <f t="shared" si="0"/>
        <v>11149</v>
      </c>
    </row>
    <row r="44" spans="1:13" ht="12.75">
      <c r="A44" s="25">
        <v>106020</v>
      </c>
      <c r="B44" s="432" t="s">
        <v>700</v>
      </c>
      <c r="C44" s="421"/>
      <c r="D44" s="421"/>
      <c r="E44" s="421"/>
      <c r="F44" s="421"/>
      <c r="G44" s="421"/>
      <c r="H44" s="421"/>
      <c r="I44" s="421"/>
      <c r="J44" s="90">
        <v>2700</v>
      </c>
      <c r="K44" s="90"/>
      <c r="L44" s="90"/>
      <c r="M44" s="210">
        <f t="shared" si="0"/>
        <v>2700</v>
      </c>
    </row>
    <row r="45" spans="1:13" ht="12.75">
      <c r="A45" s="25">
        <v>101150</v>
      </c>
      <c r="B45" s="432" t="s">
        <v>704</v>
      </c>
      <c r="C45" s="421"/>
      <c r="D45" s="421"/>
      <c r="E45" s="421"/>
      <c r="F45" s="421"/>
      <c r="G45" s="421"/>
      <c r="H45" s="421"/>
      <c r="I45" s="421"/>
      <c r="J45" s="90">
        <v>780</v>
      </c>
      <c r="K45" s="90"/>
      <c r="L45" s="90"/>
      <c r="M45" s="210">
        <f t="shared" si="0"/>
        <v>780</v>
      </c>
    </row>
    <row r="46" spans="1:13" ht="12.75">
      <c r="A46" s="282">
        <v>101231</v>
      </c>
      <c r="B46" s="432" t="s">
        <v>701</v>
      </c>
      <c r="C46" s="421"/>
      <c r="D46" s="421"/>
      <c r="E46" s="421"/>
      <c r="F46" s="421"/>
      <c r="G46" s="421"/>
      <c r="H46" s="421"/>
      <c r="I46" s="421"/>
      <c r="J46" s="90">
        <v>850</v>
      </c>
      <c r="K46" s="90"/>
      <c r="L46" s="90"/>
      <c r="M46" s="210">
        <f t="shared" si="0"/>
        <v>850</v>
      </c>
    </row>
    <row r="47" spans="1:13" ht="12.75">
      <c r="A47" s="25">
        <v>104051</v>
      </c>
      <c r="B47" s="432" t="s">
        <v>719</v>
      </c>
      <c r="C47" s="421"/>
      <c r="D47" s="421"/>
      <c r="E47" s="421"/>
      <c r="F47" s="421"/>
      <c r="G47" s="421"/>
      <c r="H47" s="421"/>
      <c r="I47" s="421"/>
      <c r="J47" s="90">
        <v>7282</v>
      </c>
      <c r="K47" s="90"/>
      <c r="L47" s="90"/>
      <c r="M47" s="210">
        <f t="shared" si="0"/>
        <v>7282</v>
      </c>
    </row>
    <row r="48" spans="1:13" ht="12.75">
      <c r="A48" s="25">
        <v>104051</v>
      </c>
      <c r="B48" s="432" t="s">
        <v>719</v>
      </c>
      <c r="C48" s="421"/>
      <c r="D48" s="421"/>
      <c r="E48" s="421"/>
      <c r="F48" s="421"/>
      <c r="G48" s="421"/>
      <c r="H48" s="421"/>
      <c r="I48" s="421"/>
      <c r="J48" s="90"/>
      <c r="K48" s="90"/>
      <c r="L48" s="90"/>
      <c r="M48" s="210">
        <f t="shared" si="0"/>
        <v>0</v>
      </c>
    </row>
    <row r="49" spans="1:13" ht="12.75">
      <c r="A49" s="25">
        <v>104051</v>
      </c>
      <c r="B49" s="432" t="s">
        <v>720</v>
      </c>
      <c r="C49" s="421"/>
      <c r="D49" s="421"/>
      <c r="E49" s="421"/>
      <c r="F49" s="421"/>
      <c r="G49" s="421"/>
      <c r="H49" s="421"/>
      <c r="I49" s="421"/>
      <c r="J49" s="90">
        <v>20</v>
      </c>
      <c r="K49" s="90"/>
      <c r="L49" s="90"/>
      <c r="M49" s="210">
        <f t="shared" si="0"/>
        <v>20</v>
      </c>
    </row>
    <row r="50" spans="1:13" ht="12.75">
      <c r="A50" s="25">
        <v>107060</v>
      </c>
      <c r="B50" s="432" t="s">
        <v>721</v>
      </c>
      <c r="C50" s="421"/>
      <c r="D50" s="421"/>
      <c r="E50" s="421"/>
      <c r="F50" s="421"/>
      <c r="G50" s="421"/>
      <c r="H50" s="421"/>
      <c r="I50" s="421"/>
      <c r="J50" s="90">
        <v>3700</v>
      </c>
      <c r="K50" s="90"/>
      <c r="L50" s="90"/>
      <c r="M50" s="210">
        <f t="shared" si="0"/>
        <v>3700</v>
      </c>
    </row>
    <row r="51" spans="1:13" ht="12.75">
      <c r="A51" s="25">
        <v>103010</v>
      </c>
      <c r="B51" s="432" t="s">
        <v>722</v>
      </c>
      <c r="C51" s="421"/>
      <c r="D51" s="421"/>
      <c r="E51" s="421"/>
      <c r="F51" s="421"/>
      <c r="G51" s="421"/>
      <c r="H51" s="421"/>
      <c r="I51" s="421"/>
      <c r="J51" s="90">
        <v>500</v>
      </c>
      <c r="K51" s="90"/>
      <c r="L51" s="90"/>
      <c r="M51" s="210">
        <f t="shared" si="0"/>
        <v>500</v>
      </c>
    </row>
    <row r="52" spans="1:13" ht="12.75">
      <c r="A52" s="25">
        <v>104051</v>
      </c>
      <c r="B52" s="432" t="s">
        <v>723</v>
      </c>
      <c r="C52" s="421"/>
      <c r="D52" s="421"/>
      <c r="E52" s="421"/>
      <c r="F52" s="421"/>
      <c r="G52" s="421"/>
      <c r="H52" s="421"/>
      <c r="I52" s="421"/>
      <c r="J52" s="90">
        <v>1845</v>
      </c>
      <c r="K52" s="90">
        <v>5049</v>
      </c>
      <c r="L52" s="90"/>
      <c r="M52" s="210">
        <f t="shared" si="0"/>
        <v>6894</v>
      </c>
    </row>
    <row r="53" spans="1:13" ht="12.75">
      <c r="A53" s="25">
        <v>104051</v>
      </c>
      <c r="B53" s="432" t="s">
        <v>723</v>
      </c>
      <c r="C53" s="421"/>
      <c r="D53" s="421"/>
      <c r="E53" s="421"/>
      <c r="F53" s="421"/>
      <c r="G53" s="421"/>
      <c r="H53" s="421"/>
      <c r="I53" s="421"/>
      <c r="J53" s="90"/>
      <c r="K53" s="90"/>
      <c r="L53" s="90"/>
      <c r="M53" s="210">
        <f t="shared" si="0"/>
        <v>0</v>
      </c>
    </row>
    <row r="54" spans="1:13" ht="12.75">
      <c r="A54" s="25">
        <v>101150</v>
      </c>
      <c r="B54" s="425" t="s">
        <v>448</v>
      </c>
      <c r="C54" s="426"/>
      <c r="D54" s="426"/>
      <c r="E54" s="426"/>
      <c r="F54" s="426"/>
      <c r="G54" s="426"/>
      <c r="H54" s="426"/>
      <c r="I54" s="427"/>
      <c r="J54" s="90"/>
      <c r="K54" s="90"/>
      <c r="L54" s="90"/>
      <c r="M54" s="210">
        <f t="shared" si="0"/>
        <v>0</v>
      </c>
    </row>
    <row r="55" spans="1:13" ht="12.75">
      <c r="A55" s="25">
        <v>101150</v>
      </c>
      <c r="B55" s="432" t="s">
        <v>705</v>
      </c>
      <c r="C55" s="421"/>
      <c r="D55" s="421"/>
      <c r="E55" s="421"/>
      <c r="F55" s="421"/>
      <c r="G55" s="421"/>
      <c r="H55" s="421"/>
      <c r="I55" s="421"/>
      <c r="J55" s="90">
        <v>65</v>
      </c>
      <c r="K55" s="90"/>
      <c r="L55" s="90"/>
      <c r="M55" s="210">
        <f t="shared" si="0"/>
        <v>65</v>
      </c>
    </row>
    <row r="56" spans="1:13" ht="12.75">
      <c r="A56" s="25">
        <v>107051</v>
      </c>
      <c r="B56" s="421" t="s">
        <v>449</v>
      </c>
      <c r="C56" s="421"/>
      <c r="D56" s="421"/>
      <c r="E56" s="421"/>
      <c r="F56" s="421"/>
      <c r="G56" s="421"/>
      <c r="H56" s="421"/>
      <c r="I56" s="421"/>
      <c r="J56" s="90">
        <v>24849</v>
      </c>
      <c r="K56" s="90"/>
      <c r="L56" s="90"/>
      <c r="M56" s="210">
        <f t="shared" si="0"/>
        <v>24849</v>
      </c>
    </row>
    <row r="57" spans="1:13" ht="12.75">
      <c r="A57" s="25">
        <v>107052</v>
      </c>
      <c r="B57" s="421" t="s">
        <v>492</v>
      </c>
      <c r="C57" s="421"/>
      <c r="D57" s="421"/>
      <c r="E57" s="421"/>
      <c r="F57" s="421"/>
      <c r="G57" s="421"/>
      <c r="H57" s="421"/>
      <c r="I57" s="421"/>
      <c r="J57" s="90">
        <v>14733</v>
      </c>
      <c r="K57" s="90"/>
      <c r="L57" s="90"/>
      <c r="M57" s="210">
        <f t="shared" si="0"/>
        <v>14733</v>
      </c>
    </row>
    <row r="58" spans="1:13" ht="12.75">
      <c r="A58" s="25">
        <v>107053</v>
      </c>
      <c r="B58" s="421" t="s">
        <v>450</v>
      </c>
      <c r="C58" s="421"/>
      <c r="D58" s="421"/>
      <c r="E58" s="421"/>
      <c r="F58" s="421"/>
      <c r="G58" s="421"/>
      <c r="H58" s="421"/>
      <c r="I58" s="421"/>
      <c r="J58" s="90"/>
      <c r="K58" s="90">
        <v>848</v>
      </c>
      <c r="L58" s="90"/>
      <c r="M58" s="210">
        <f t="shared" si="0"/>
        <v>848</v>
      </c>
    </row>
    <row r="59" spans="1:13" ht="12.75">
      <c r="A59" s="25">
        <v>107054</v>
      </c>
      <c r="B59" s="421" t="s">
        <v>493</v>
      </c>
      <c r="C59" s="421"/>
      <c r="D59" s="421"/>
      <c r="E59" s="421"/>
      <c r="F59" s="421"/>
      <c r="G59" s="421"/>
      <c r="H59" s="421"/>
      <c r="I59" s="421"/>
      <c r="J59" s="90">
        <v>858</v>
      </c>
      <c r="K59" s="90"/>
      <c r="L59" s="90"/>
      <c r="M59" s="210">
        <f t="shared" si="0"/>
        <v>858</v>
      </c>
    </row>
    <row r="60" spans="1:13" ht="12.75">
      <c r="A60" s="392" t="s">
        <v>706</v>
      </c>
      <c r="B60" s="432" t="s">
        <v>707</v>
      </c>
      <c r="C60" s="421"/>
      <c r="D60" s="421"/>
      <c r="E60" s="421"/>
      <c r="F60" s="421"/>
      <c r="G60" s="421"/>
      <c r="H60" s="421"/>
      <c r="I60" s="421"/>
      <c r="J60" s="90"/>
      <c r="K60" s="90">
        <v>910</v>
      </c>
      <c r="L60" s="90"/>
      <c r="M60" s="210">
        <f t="shared" si="0"/>
        <v>910</v>
      </c>
    </row>
    <row r="61" spans="1:13" ht="12.75">
      <c r="A61" s="392" t="s">
        <v>706</v>
      </c>
      <c r="B61" s="432" t="s">
        <v>708</v>
      </c>
      <c r="C61" s="421"/>
      <c r="D61" s="421"/>
      <c r="E61" s="421"/>
      <c r="F61" s="421"/>
      <c r="G61" s="421"/>
      <c r="H61" s="421"/>
      <c r="I61" s="421"/>
      <c r="J61" s="90"/>
      <c r="K61" s="90">
        <v>641</v>
      </c>
      <c r="L61" s="90"/>
      <c r="M61" s="210">
        <f t="shared" si="0"/>
        <v>641</v>
      </c>
    </row>
    <row r="62" spans="1:13" ht="12.75">
      <c r="A62" s="392" t="s">
        <v>709</v>
      </c>
      <c r="B62" s="421" t="s">
        <v>453</v>
      </c>
      <c r="C62" s="421"/>
      <c r="D62" s="421"/>
      <c r="E62" s="421"/>
      <c r="F62" s="421"/>
      <c r="G62" s="421"/>
      <c r="H62" s="421"/>
      <c r="I62" s="421"/>
      <c r="J62" s="90"/>
      <c r="K62" s="90">
        <v>4315</v>
      </c>
      <c r="L62" s="90"/>
      <c r="M62" s="210">
        <f t="shared" si="0"/>
        <v>4315</v>
      </c>
    </row>
    <row r="63" spans="1:13" ht="12.75">
      <c r="A63" s="392" t="s">
        <v>724</v>
      </c>
      <c r="B63" s="432" t="s">
        <v>725</v>
      </c>
      <c r="C63" s="421"/>
      <c r="D63" s="421"/>
      <c r="E63" s="421"/>
      <c r="F63" s="421"/>
      <c r="G63" s="421"/>
      <c r="H63" s="421"/>
      <c r="I63" s="421"/>
      <c r="J63" s="90">
        <v>2611</v>
      </c>
      <c r="K63" s="90"/>
      <c r="L63" s="90"/>
      <c r="M63" s="210">
        <f t="shared" si="0"/>
        <v>2611</v>
      </c>
    </row>
    <row r="64" spans="1:13" ht="12.75">
      <c r="A64" s="392" t="s">
        <v>724</v>
      </c>
      <c r="B64" s="432" t="s">
        <v>725</v>
      </c>
      <c r="C64" s="421"/>
      <c r="D64" s="421"/>
      <c r="E64" s="421"/>
      <c r="F64" s="421"/>
      <c r="G64" s="421"/>
      <c r="H64" s="421"/>
      <c r="I64" s="421"/>
      <c r="J64" s="90"/>
      <c r="K64" s="90"/>
      <c r="L64" s="90"/>
      <c r="M64" s="210">
        <f t="shared" si="0"/>
        <v>0</v>
      </c>
    </row>
    <row r="65" spans="1:13" ht="12.75">
      <c r="A65" s="392" t="s">
        <v>710</v>
      </c>
      <c r="B65" s="432" t="s">
        <v>726</v>
      </c>
      <c r="C65" s="421"/>
      <c r="D65" s="421"/>
      <c r="E65" s="421"/>
      <c r="F65" s="421"/>
      <c r="G65" s="421"/>
      <c r="H65" s="421"/>
      <c r="I65" s="421"/>
      <c r="J65" s="90">
        <v>384</v>
      </c>
      <c r="K65" s="90"/>
      <c r="L65" s="90"/>
      <c r="M65" s="210">
        <f t="shared" si="0"/>
        <v>384</v>
      </c>
    </row>
    <row r="66" spans="1:13" ht="12.75">
      <c r="A66" s="392" t="s">
        <v>659</v>
      </c>
      <c r="B66" s="432" t="s">
        <v>435</v>
      </c>
      <c r="C66" s="421"/>
      <c r="D66" s="421"/>
      <c r="E66" s="421"/>
      <c r="F66" s="421"/>
      <c r="G66" s="421"/>
      <c r="H66" s="421"/>
      <c r="I66" s="421"/>
      <c r="J66" s="90">
        <v>2658</v>
      </c>
      <c r="K66" s="90"/>
      <c r="L66" s="90"/>
      <c r="M66" s="210">
        <f t="shared" si="0"/>
        <v>2658</v>
      </c>
    </row>
    <row r="67" spans="1:13" ht="12.75">
      <c r="A67" s="392" t="s">
        <v>711</v>
      </c>
      <c r="B67" s="432" t="s">
        <v>60</v>
      </c>
      <c r="C67" s="421"/>
      <c r="D67" s="421"/>
      <c r="E67" s="421"/>
      <c r="F67" s="421"/>
      <c r="G67" s="421"/>
      <c r="H67" s="421"/>
      <c r="I67" s="421"/>
      <c r="J67" s="90"/>
      <c r="K67" s="90">
        <v>5562</v>
      </c>
      <c r="L67" s="90"/>
      <c r="M67" s="210">
        <f t="shared" si="0"/>
        <v>5562</v>
      </c>
    </row>
    <row r="68" spans="1:16" s="351" customFormat="1" ht="16.5" customHeight="1">
      <c r="A68" s="386" t="s">
        <v>660</v>
      </c>
      <c r="B68" s="474" t="s">
        <v>661</v>
      </c>
      <c r="C68" s="474"/>
      <c r="D68" s="474"/>
      <c r="E68" s="474"/>
      <c r="F68" s="474"/>
      <c r="G68" s="474"/>
      <c r="H68" s="474"/>
      <c r="I68" s="475"/>
      <c r="J68" s="349"/>
      <c r="K68" s="348">
        <v>31443</v>
      </c>
      <c r="L68" s="349"/>
      <c r="M68" s="210">
        <f t="shared" si="0"/>
        <v>31443</v>
      </c>
      <c r="N68" s="350"/>
      <c r="O68" s="350"/>
      <c r="P68" s="350"/>
    </row>
    <row r="69" spans="1:13" ht="12.75">
      <c r="A69" s="392" t="s">
        <v>714</v>
      </c>
      <c r="B69" s="439" t="s">
        <v>454</v>
      </c>
      <c r="C69" s="426"/>
      <c r="D69" s="426"/>
      <c r="E69" s="426"/>
      <c r="F69" s="426"/>
      <c r="G69" s="426"/>
      <c r="H69" s="426"/>
      <c r="I69" s="427"/>
      <c r="J69" s="90">
        <v>1727</v>
      </c>
      <c r="K69" s="90"/>
      <c r="L69" s="90"/>
      <c r="M69" s="210">
        <f t="shared" si="0"/>
        <v>1727</v>
      </c>
    </row>
    <row r="70" spans="1:13" ht="12.75">
      <c r="A70" s="392" t="s">
        <v>714</v>
      </c>
      <c r="B70" s="439" t="s">
        <v>454</v>
      </c>
      <c r="C70" s="426"/>
      <c r="D70" s="426"/>
      <c r="E70" s="426"/>
      <c r="F70" s="426"/>
      <c r="G70" s="426"/>
      <c r="H70" s="426"/>
      <c r="I70" s="427"/>
      <c r="J70" s="90"/>
      <c r="K70" s="90">
        <v>6740</v>
      </c>
      <c r="L70" s="90"/>
      <c r="M70" s="210">
        <f t="shared" si="0"/>
        <v>6740</v>
      </c>
    </row>
    <row r="71" spans="1:13" ht="12.75">
      <c r="A71" s="392" t="s">
        <v>715</v>
      </c>
      <c r="B71" s="421" t="s">
        <v>441</v>
      </c>
      <c r="C71" s="421"/>
      <c r="D71" s="421"/>
      <c r="E71" s="421"/>
      <c r="F71" s="421"/>
      <c r="G71" s="421"/>
      <c r="H71" s="421"/>
      <c r="I71" s="421"/>
      <c r="J71" s="90"/>
      <c r="K71" s="90">
        <v>17050</v>
      </c>
      <c r="L71" s="90"/>
      <c r="M71" s="210">
        <f t="shared" si="0"/>
        <v>17050</v>
      </c>
    </row>
    <row r="72" spans="1:13" ht="12.75">
      <c r="A72" s="392" t="s">
        <v>716</v>
      </c>
      <c r="B72" s="421" t="s">
        <v>442</v>
      </c>
      <c r="C72" s="421"/>
      <c r="D72" s="421"/>
      <c r="E72" s="421"/>
      <c r="F72" s="421"/>
      <c r="G72" s="421"/>
      <c r="H72" s="421"/>
      <c r="I72" s="421"/>
      <c r="J72" s="90">
        <v>624</v>
      </c>
      <c r="K72" s="90"/>
      <c r="L72" s="90"/>
      <c r="M72" s="210">
        <f t="shared" si="0"/>
        <v>624</v>
      </c>
    </row>
    <row r="73" spans="1:13" ht="12.75">
      <c r="A73" s="465" t="s">
        <v>43</v>
      </c>
      <c r="B73" s="466"/>
      <c r="C73" s="466"/>
      <c r="D73" s="466"/>
      <c r="E73" s="466"/>
      <c r="F73" s="466"/>
      <c r="G73" s="466"/>
      <c r="H73" s="466"/>
      <c r="I73" s="467"/>
      <c r="J73" s="176">
        <f>SUM(J11:J72)</f>
        <v>516874</v>
      </c>
      <c r="K73" s="176">
        <f>SUM(K11:K72)</f>
        <v>119227</v>
      </c>
      <c r="L73" s="176">
        <f>SUM(L11:L72)</f>
        <v>0</v>
      </c>
      <c r="M73" s="378">
        <f t="shared" si="0"/>
        <v>636101</v>
      </c>
    </row>
    <row r="75" ht="12.75">
      <c r="J75" s="205"/>
    </row>
  </sheetData>
  <sheetProtection/>
  <mergeCells count="73">
    <mergeCell ref="B68:I68"/>
    <mergeCell ref="B13:I13"/>
    <mergeCell ref="B14:I14"/>
    <mergeCell ref="B10:I10"/>
    <mergeCell ref="A9:I9"/>
    <mergeCell ref="B12:I12"/>
    <mergeCell ref="B23:I23"/>
    <mergeCell ref="B25:I25"/>
    <mergeCell ref="B16:I16"/>
    <mergeCell ref="A3:M3"/>
    <mergeCell ref="A4:M4"/>
    <mergeCell ref="A5:M5"/>
    <mergeCell ref="A6:M6"/>
    <mergeCell ref="J9:J10"/>
    <mergeCell ref="K9:K10"/>
    <mergeCell ref="M9:M10"/>
    <mergeCell ref="B17:I17"/>
    <mergeCell ref="B18:I18"/>
    <mergeCell ref="B15:I15"/>
    <mergeCell ref="L9:L10"/>
    <mergeCell ref="B11:I11"/>
    <mergeCell ref="B34:I34"/>
    <mergeCell ref="B31:I31"/>
    <mergeCell ref="B32:I32"/>
    <mergeCell ref="B33:I33"/>
    <mergeCell ref="B24:I24"/>
    <mergeCell ref="B35:I35"/>
    <mergeCell ref="B26:I26"/>
    <mergeCell ref="B27:I27"/>
    <mergeCell ref="B19:I19"/>
    <mergeCell ref="B20:I20"/>
    <mergeCell ref="B21:I21"/>
    <mergeCell ref="B22:I22"/>
    <mergeCell ref="B28:I28"/>
    <mergeCell ref="B29:I29"/>
    <mergeCell ref="B30:I30"/>
    <mergeCell ref="B57:I57"/>
    <mergeCell ref="B52:I52"/>
    <mergeCell ref="B53:I53"/>
    <mergeCell ref="B54:I54"/>
    <mergeCell ref="B55:I55"/>
    <mergeCell ref="B41:I41"/>
    <mergeCell ref="B42:I42"/>
    <mergeCell ref="B49:I49"/>
    <mergeCell ref="B50:I50"/>
    <mergeCell ref="B51:I51"/>
    <mergeCell ref="B56:I56"/>
    <mergeCell ref="B36:I36"/>
    <mergeCell ref="B37:I37"/>
    <mergeCell ref="B38:I38"/>
    <mergeCell ref="B39:I39"/>
    <mergeCell ref="B40:I40"/>
    <mergeCell ref="B43:I43"/>
    <mergeCell ref="B60:I60"/>
    <mergeCell ref="B61:I61"/>
    <mergeCell ref="B62:I62"/>
    <mergeCell ref="B63:I63"/>
    <mergeCell ref="B64:I64"/>
    <mergeCell ref="B44:I44"/>
    <mergeCell ref="B45:I45"/>
    <mergeCell ref="B46:I46"/>
    <mergeCell ref="B47:I47"/>
    <mergeCell ref="B48:I48"/>
    <mergeCell ref="B58:I58"/>
    <mergeCell ref="B71:I71"/>
    <mergeCell ref="B72:I72"/>
    <mergeCell ref="A73:I73"/>
    <mergeCell ref="B67:I67"/>
    <mergeCell ref="B69:I69"/>
    <mergeCell ref="B70:I70"/>
    <mergeCell ref="B65:I65"/>
    <mergeCell ref="B66:I66"/>
    <mergeCell ref="B59:I5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17.00390625" style="0" customWidth="1"/>
    <col min="6" max="6" width="10.421875" style="0" customWidth="1"/>
    <col min="7" max="7" width="10.57421875" style="0" customWidth="1"/>
    <col min="8" max="8" width="13.00390625" style="0" customWidth="1"/>
    <col min="9" max="10" width="10.57421875" style="0" customWidth="1"/>
  </cols>
  <sheetData>
    <row r="1" ht="12.75" customHeight="1">
      <c r="L1" s="87" t="s">
        <v>602</v>
      </c>
    </row>
    <row r="2" ht="12.75" customHeight="1">
      <c r="G2" s="46"/>
    </row>
    <row r="3" spans="1:13" ht="12.75" customHeight="1">
      <c r="A3" s="411" t="s">
        <v>750</v>
      </c>
      <c r="B3" s="411"/>
      <c r="C3" s="411"/>
      <c r="D3" s="411"/>
      <c r="E3" s="411"/>
      <c r="F3" s="411"/>
      <c r="G3" s="412"/>
      <c r="H3" s="412"/>
      <c r="I3" s="412"/>
      <c r="J3" s="412"/>
      <c r="K3" s="412"/>
      <c r="L3" s="412"/>
      <c r="M3" s="412"/>
    </row>
    <row r="4" spans="1:12" ht="12.75" customHeight="1">
      <c r="A4" s="411" t="s">
        <v>603</v>
      </c>
      <c r="B4" s="411"/>
      <c r="C4" s="411"/>
      <c r="D4" s="411"/>
      <c r="E4" s="411"/>
      <c r="F4" s="411"/>
      <c r="G4" s="411"/>
      <c r="H4" s="479"/>
      <c r="I4" s="479"/>
      <c r="J4" s="479"/>
      <c r="K4" s="479"/>
      <c r="L4" s="479"/>
    </row>
    <row r="5" spans="1:12" ht="12.75" customHeight="1">
      <c r="A5" s="411" t="s">
        <v>53</v>
      </c>
      <c r="B5" s="411"/>
      <c r="C5" s="411"/>
      <c r="D5" s="411"/>
      <c r="E5" s="411"/>
      <c r="F5" s="411"/>
      <c r="G5" s="411"/>
      <c r="H5" s="479"/>
      <c r="I5" s="479"/>
      <c r="J5" s="479"/>
      <c r="K5" s="479"/>
      <c r="L5" s="479"/>
    </row>
    <row r="6" spans="1:12" ht="12.75" customHeight="1">
      <c r="A6" s="411" t="s">
        <v>604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0" ht="12.75" customHeight="1">
      <c r="A7" s="108"/>
      <c r="B7" s="109"/>
      <c r="C7" s="109"/>
      <c r="D7" s="109"/>
      <c r="E7" s="109"/>
      <c r="F7" s="109"/>
      <c r="G7" s="109"/>
      <c r="H7" s="109"/>
      <c r="I7" s="110"/>
      <c r="J7" s="110"/>
    </row>
    <row r="8" spans="1:10" ht="13.5" customHeight="1">
      <c r="A8" s="9" t="s">
        <v>54</v>
      </c>
      <c r="B8" s="136"/>
      <c r="C8" s="136"/>
      <c r="D8" s="136"/>
      <c r="E8" s="136"/>
      <c r="F8" s="136"/>
      <c r="G8" s="109"/>
      <c r="H8" s="109"/>
      <c r="I8" s="110"/>
      <c r="J8" s="110"/>
    </row>
    <row r="9" spans="1:10" ht="12.75" customHeight="1">
      <c r="A9" s="10" t="s">
        <v>429</v>
      </c>
      <c r="B9" s="136"/>
      <c r="C9" s="136"/>
      <c r="D9" s="136"/>
      <c r="E9" s="136"/>
      <c r="F9" s="136"/>
      <c r="G9" s="109"/>
      <c r="H9" s="109"/>
      <c r="I9" s="110"/>
      <c r="J9" s="110"/>
    </row>
    <row r="10" spans="1:11" ht="12.75">
      <c r="A10" s="17"/>
      <c r="B10" s="17"/>
      <c r="C10" s="17"/>
      <c r="D10" s="17"/>
      <c r="E10" s="17"/>
      <c r="F10" s="17"/>
      <c r="G10" s="17"/>
      <c r="H10" s="17"/>
      <c r="K10" s="46" t="s">
        <v>596</v>
      </c>
    </row>
    <row r="11" spans="1:12" ht="25.5">
      <c r="A11" s="448" t="s">
        <v>497</v>
      </c>
      <c r="B11" s="449"/>
      <c r="C11" s="449"/>
      <c r="D11" s="449"/>
      <c r="E11" s="449"/>
      <c r="F11" s="449"/>
      <c r="G11" s="449"/>
      <c r="H11" s="450"/>
      <c r="I11" s="179" t="s">
        <v>576</v>
      </c>
      <c r="J11" s="179" t="s">
        <v>577</v>
      </c>
      <c r="K11" s="180" t="s">
        <v>575</v>
      </c>
      <c r="L11" s="179" t="s">
        <v>578</v>
      </c>
    </row>
    <row r="12" spans="1:12" ht="12.75">
      <c r="A12" s="419" t="s">
        <v>402</v>
      </c>
      <c r="B12" s="419"/>
      <c r="C12" s="419"/>
      <c r="D12" s="419"/>
      <c r="E12" s="419"/>
      <c r="F12" s="419"/>
      <c r="G12" s="419"/>
      <c r="H12" s="419"/>
      <c r="I12" s="176">
        <f>I13+I27+I35+I43</f>
        <v>53340</v>
      </c>
      <c r="J12" s="176">
        <f>J13+J27+J35+J43</f>
        <v>53340</v>
      </c>
      <c r="K12" s="90"/>
      <c r="L12" s="90"/>
    </row>
    <row r="13" spans="1:12" ht="12.75">
      <c r="A13" s="309"/>
      <c r="B13" s="437" t="s">
        <v>642</v>
      </c>
      <c r="C13" s="437"/>
      <c r="D13" s="437"/>
      <c r="E13" s="437"/>
      <c r="F13" s="437"/>
      <c r="G13" s="437"/>
      <c r="H13" s="437"/>
      <c r="I13" s="313"/>
      <c r="J13" s="313"/>
      <c r="K13" s="90"/>
      <c r="L13" s="90"/>
    </row>
    <row r="14" spans="1:12" ht="12.75">
      <c r="A14" s="137"/>
      <c r="B14" s="322"/>
      <c r="C14" s="432" t="s">
        <v>281</v>
      </c>
      <c r="D14" s="432"/>
      <c r="E14" s="432"/>
      <c r="F14" s="432"/>
      <c r="G14" s="432"/>
      <c r="H14" s="432"/>
      <c r="I14" s="313"/>
      <c r="J14" s="313"/>
      <c r="K14" s="90"/>
      <c r="L14" s="90"/>
    </row>
    <row r="15" spans="1:12" ht="12.75">
      <c r="A15" s="137"/>
      <c r="B15" s="42"/>
      <c r="C15" s="421" t="s">
        <v>403</v>
      </c>
      <c r="D15" s="421"/>
      <c r="E15" s="421"/>
      <c r="F15" s="421"/>
      <c r="G15" s="421"/>
      <c r="H15" s="421"/>
      <c r="I15" s="90"/>
      <c r="J15" s="90"/>
      <c r="K15" s="90"/>
      <c r="L15" s="90"/>
    </row>
    <row r="16" spans="1:12" ht="12.75">
      <c r="A16" s="137"/>
      <c r="B16" s="42"/>
      <c r="C16" s="438" t="s">
        <v>404</v>
      </c>
      <c r="D16" s="421"/>
      <c r="E16" s="421"/>
      <c r="F16" s="421"/>
      <c r="G16" s="421"/>
      <c r="H16" s="421"/>
      <c r="I16" s="90"/>
      <c r="J16" s="90"/>
      <c r="K16" s="90"/>
      <c r="L16" s="90"/>
    </row>
    <row r="17" spans="1:12" ht="12.75">
      <c r="A17" s="137"/>
      <c r="B17" s="42"/>
      <c r="C17" s="421" t="s">
        <v>405</v>
      </c>
      <c r="D17" s="421"/>
      <c r="E17" s="421"/>
      <c r="F17" s="421"/>
      <c r="G17" s="421"/>
      <c r="H17" s="421"/>
      <c r="I17" s="90"/>
      <c r="J17" s="90"/>
      <c r="K17" s="90"/>
      <c r="L17" s="90"/>
    </row>
    <row r="18" spans="1:12" ht="12.75">
      <c r="A18" s="137"/>
      <c r="B18" s="42"/>
      <c r="C18" s="421" t="s">
        <v>406</v>
      </c>
      <c r="D18" s="421"/>
      <c r="E18" s="421"/>
      <c r="F18" s="421"/>
      <c r="G18" s="421"/>
      <c r="H18" s="421"/>
      <c r="I18" s="90"/>
      <c r="J18" s="90"/>
      <c r="K18" s="90"/>
      <c r="L18" s="90"/>
    </row>
    <row r="19" spans="1:12" ht="12.75">
      <c r="A19" s="137"/>
      <c r="B19" s="42"/>
      <c r="C19" s="440" t="s">
        <v>15</v>
      </c>
      <c r="D19" s="428"/>
      <c r="E19" s="428"/>
      <c r="F19" s="428"/>
      <c r="G19" s="428"/>
      <c r="H19" s="428"/>
      <c r="I19" s="90"/>
      <c r="J19" s="90"/>
      <c r="K19" s="90"/>
      <c r="L19" s="90"/>
    </row>
    <row r="20" spans="1:12" ht="12.75">
      <c r="A20" s="137"/>
      <c r="B20" s="42"/>
      <c r="C20" s="432" t="s">
        <v>30</v>
      </c>
      <c r="D20" s="421"/>
      <c r="E20" s="421"/>
      <c r="F20" s="421"/>
      <c r="G20" s="421"/>
      <c r="H20" s="421"/>
      <c r="I20" s="90"/>
      <c r="J20" s="90"/>
      <c r="K20" s="90"/>
      <c r="L20" s="90"/>
    </row>
    <row r="21" spans="1:12" ht="12.75">
      <c r="A21" s="137"/>
      <c r="B21" s="42"/>
      <c r="C21" s="441" t="s">
        <v>31</v>
      </c>
      <c r="D21" s="442"/>
      <c r="E21" s="442"/>
      <c r="F21" s="442"/>
      <c r="G21" s="442"/>
      <c r="H21" s="443"/>
      <c r="I21" s="181"/>
      <c r="J21" s="181"/>
      <c r="K21" s="181"/>
      <c r="L21" s="181"/>
    </row>
    <row r="22" spans="1:12" ht="25.5" customHeight="1">
      <c r="A22" s="137"/>
      <c r="B22" s="42"/>
      <c r="C22" s="444" t="s">
        <v>627</v>
      </c>
      <c r="D22" s="421"/>
      <c r="E22" s="421"/>
      <c r="F22" s="421"/>
      <c r="G22" s="421"/>
      <c r="H22" s="421"/>
      <c r="I22" s="181"/>
      <c r="J22" s="181"/>
      <c r="K22" s="181"/>
      <c r="L22" s="181"/>
    </row>
    <row r="23" spans="1:12" ht="12.75">
      <c r="A23" s="137"/>
      <c r="B23" s="42"/>
      <c r="C23" s="425" t="s">
        <v>0</v>
      </c>
      <c r="D23" s="426"/>
      <c r="E23" s="426"/>
      <c r="F23" s="426"/>
      <c r="G23" s="426"/>
      <c r="H23" s="427"/>
      <c r="I23" s="181"/>
      <c r="J23" s="181"/>
      <c r="K23" s="181"/>
      <c r="L23" s="181"/>
    </row>
    <row r="24" spans="1:12" ht="12.75">
      <c r="A24" s="137"/>
      <c r="B24" s="42"/>
      <c r="C24" s="425" t="s">
        <v>644</v>
      </c>
      <c r="D24" s="426"/>
      <c r="E24" s="426"/>
      <c r="F24" s="426"/>
      <c r="G24" s="426"/>
      <c r="H24" s="427"/>
      <c r="I24" s="181"/>
      <c r="J24" s="181"/>
      <c r="K24" s="181"/>
      <c r="L24" s="181"/>
    </row>
    <row r="25" spans="1:12" ht="12.75">
      <c r="A25" s="137"/>
      <c r="B25" s="42"/>
      <c r="C25" s="425" t="s">
        <v>645</v>
      </c>
      <c r="D25" s="426"/>
      <c r="E25" s="426"/>
      <c r="F25" s="426"/>
      <c r="G25" s="426"/>
      <c r="H25" s="427"/>
      <c r="I25" s="181"/>
      <c r="J25" s="181"/>
      <c r="K25" s="181"/>
      <c r="L25" s="181"/>
    </row>
    <row r="26" spans="1:12" ht="12.75">
      <c r="A26" s="137"/>
      <c r="B26" s="16"/>
      <c r="C26" s="425" t="s">
        <v>1</v>
      </c>
      <c r="D26" s="426"/>
      <c r="E26" s="426"/>
      <c r="F26" s="426"/>
      <c r="G26" s="426"/>
      <c r="H26" s="427"/>
      <c r="I26" s="181"/>
      <c r="J26" s="181"/>
      <c r="K26" s="181"/>
      <c r="L26" s="181"/>
    </row>
    <row r="27" spans="1:12" ht="12.75">
      <c r="A27" s="309"/>
      <c r="B27" s="437" t="s">
        <v>639</v>
      </c>
      <c r="C27" s="437"/>
      <c r="D27" s="437"/>
      <c r="E27" s="437"/>
      <c r="F27" s="437"/>
      <c r="G27" s="437"/>
      <c r="H27" s="437"/>
      <c r="I27" s="313"/>
      <c r="J27" s="313"/>
      <c r="K27" s="90"/>
      <c r="L27" s="90"/>
    </row>
    <row r="28" spans="1:12" ht="12.75">
      <c r="A28" s="137"/>
      <c r="B28" s="11"/>
      <c r="C28" s="421" t="s">
        <v>57</v>
      </c>
      <c r="D28" s="421"/>
      <c r="E28" s="421"/>
      <c r="F28" s="421"/>
      <c r="G28" s="421"/>
      <c r="H28" s="421"/>
      <c r="I28" s="90"/>
      <c r="J28" s="90"/>
      <c r="K28" s="90"/>
      <c r="L28" s="90"/>
    </row>
    <row r="29" spans="1:12" ht="12.75">
      <c r="A29" s="137"/>
      <c r="B29" s="42"/>
      <c r="C29" s="454" t="s">
        <v>425</v>
      </c>
      <c r="D29" s="454"/>
      <c r="E29" s="454"/>
      <c r="F29" s="454"/>
      <c r="G29" s="454"/>
      <c r="H29" s="454"/>
      <c r="I29" s="90"/>
      <c r="J29" s="90"/>
      <c r="K29" s="90"/>
      <c r="L29" s="90"/>
    </row>
    <row r="30" spans="1:12" ht="12.75">
      <c r="A30" s="137"/>
      <c r="B30" s="42"/>
      <c r="C30" s="421" t="s">
        <v>407</v>
      </c>
      <c r="D30" s="421"/>
      <c r="E30" s="421"/>
      <c r="F30" s="421"/>
      <c r="G30" s="421"/>
      <c r="H30" s="421"/>
      <c r="I30" s="90"/>
      <c r="J30" s="90"/>
      <c r="K30" s="90"/>
      <c r="L30" s="90"/>
    </row>
    <row r="31" spans="1:12" ht="12.75">
      <c r="A31" s="137"/>
      <c r="B31" s="42"/>
      <c r="C31" s="432" t="s">
        <v>619</v>
      </c>
      <c r="D31" s="421"/>
      <c r="E31" s="421"/>
      <c r="F31" s="421"/>
      <c r="G31" s="421"/>
      <c r="H31" s="421"/>
      <c r="I31" s="90"/>
      <c r="J31" s="90"/>
      <c r="K31" s="90"/>
      <c r="L31" s="90"/>
    </row>
    <row r="32" spans="1:12" ht="12.75">
      <c r="A32" s="137"/>
      <c r="B32" s="42"/>
      <c r="C32" s="421" t="s">
        <v>306</v>
      </c>
      <c r="D32" s="421"/>
      <c r="E32" s="421"/>
      <c r="F32" s="421"/>
      <c r="G32" s="421"/>
      <c r="H32" s="421"/>
      <c r="I32" s="90"/>
      <c r="J32" s="90"/>
      <c r="K32" s="90"/>
      <c r="L32" s="90"/>
    </row>
    <row r="33" spans="1:12" ht="12.75">
      <c r="A33" s="137"/>
      <c r="B33" s="42"/>
      <c r="C33" s="421" t="s">
        <v>408</v>
      </c>
      <c r="D33" s="421"/>
      <c r="E33" s="421"/>
      <c r="F33" s="421"/>
      <c r="G33" s="421"/>
      <c r="H33" s="421"/>
      <c r="I33" s="90"/>
      <c r="J33" s="90"/>
      <c r="K33" s="90"/>
      <c r="L33" s="90"/>
    </row>
    <row r="34" spans="1:12" ht="12.75">
      <c r="A34" s="137"/>
      <c r="B34" s="16"/>
      <c r="C34" s="421" t="s">
        <v>409</v>
      </c>
      <c r="D34" s="421"/>
      <c r="E34" s="421"/>
      <c r="F34" s="421"/>
      <c r="G34" s="421"/>
      <c r="H34" s="421"/>
      <c r="I34" s="90"/>
      <c r="J34" s="90"/>
      <c r="K34" s="90"/>
      <c r="L34" s="90"/>
    </row>
    <row r="35" spans="1:12" ht="12.75">
      <c r="A35" s="309"/>
      <c r="B35" s="437" t="s">
        <v>640</v>
      </c>
      <c r="C35" s="437"/>
      <c r="D35" s="437"/>
      <c r="E35" s="437"/>
      <c r="F35" s="437"/>
      <c r="G35" s="437"/>
      <c r="H35" s="437"/>
      <c r="I35" s="313">
        <f>SUM(I36:I42)</f>
        <v>53340</v>
      </c>
      <c r="J35" s="313">
        <f>SUM(J36:J42)</f>
        <v>53340</v>
      </c>
      <c r="K35" s="313"/>
      <c r="L35" s="313"/>
    </row>
    <row r="36" spans="1:12" ht="12.75">
      <c r="A36" s="137"/>
      <c r="B36" s="11"/>
      <c r="C36" s="428" t="s">
        <v>416</v>
      </c>
      <c r="D36" s="428"/>
      <c r="E36" s="428"/>
      <c r="F36" s="428"/>
      <c r="G36" s="428"/>
      <c r="H36" s="428"/>
      <c r="I36" s="90"/>
      <c r="J36" s="90"/>
      <c r="K36" s="90"/>
      <c r="L36" s="90"/>
    </row>
    <row r="37" spans="1:12" ht="12.75">
      <c r="A37" s="137"/>
      <c r="B37" s="42"/>
      <c r="C37" s="428" t="s">
        <v>415</v>
      </c>
      <c r="D37" s="428"/>
      <c r="E37" s="428"/>
      <c r="F37" s="428"/>
      <c r="G37" s="428"/>
      <c r="H37" s="428"/>
      <c r="I37" s="328">
        <v>26989</v>
      </c>
      <c r="J37" s="328">
        <v>26989</v>
      </c>
      <c r="K37" s="90"/>
      <c r="L37" s="90"/>
    </row>
    <row r="38" spans="1:12" ht="12.75">
      <c r="A38" s="137"/>
      <c r="B38" s="42"/>
      <c r="C38" s="428" t="s">
        <v>414</v>
      </c>
      <c r="D38" s="428"/>
      <c r="E38" s="428"/>
      <c r="F38" s="428"/>
      <c r="G38" s="428"/>
      <c r="H38" s="428"/>
      <c r="I38" s="90"/>
      <c r="J38" s="90"/>
      <c r="K38" s="90"/>
      <c r="L38" s="90"/>
    </row>
    <row r="39" spans="1:12" ht="12.75">
      <c r="A39" s="137"/>
      <c r="B39" s="42"/>
      <c r="C39" s="421" t="s">
        <v>413</v>
      </c>
      <c r="D39" s="421"/>
      <c r="E39" s="421"/>
      <c r="F39" s="421"/>
      <c r="G39" s="421"/>
      <c r="H39" s="421"/>
      <c r="I39" s="204">
        <v>12128</v>
      </c>
      <c r="J39" s="204">
        <v>12128</v>
      </c>
      <c r="K39" s="90"/>
      <c r="L39" s="90"/>
    </row>
    <row r="40" spans="1:12" ht="12.75">
      <c r="A40" s="137"/>
      <c r="B40" s="42"/>
      <c r="C40" s="421" t="s">
        <v>412</v>
      </c>
      <c r="D40" s="421"/>
      <c r="E40" s="421"/>
      <c r="F40" s="421"/>
      <c r="G40" s="421"/>
      <c r="H40" s="421"/>
      <c r="I40" s="204">
        <v>2883</v>
      </c>
      <c r="J40" s="204">
        <v>2883</v>
      </c>
      <c r="K40" s="90"/>
      <c r="L40" s="90"/>
    </row>
    <row r="41" spans="1:12" ht="12.75">
      <c r="A41" s="137"/>
      <c r="B41" s="42"/>
      <c r="C41" s="421" t="s">
        <v>411</v>
      </c>
      <c r="D41" s="421"/>
      <c r="E41" s="421"/>
      <c r="F41" s="421"/>
      <c r="G41" s="421"/>
      <c r="H41" s="421"/>
      <c r="I41" s="204">
        <v>11340</v>
      </c>
      <c r="J41" s="204">
        <v>11340</v>
      </c>
      <c r="K41" s="90"/>
      <c r="L41" s="90"/>
    </row>
    <row r="42" spans="1:12" ht="12.75">
      <c r="A42" s="137"/>
      <c r="B42" s="16"/>
      <c r="C42" s="421" t="s">
        <v>410</v>
      </c>
      <c r="D42" s="421"/>
      <c r="E42" s="421"/>
      <c r="F42" s="421"/>
      <c r="G42" s="421"/>
      <c r="H42" s="421"/>
      <c r="I42" s="90"/>
      <c r="J42" s="90"/>
      <c r="K42" s="90"/>
      <c r="L42" s="90"/>
    </row>
    <row r="43" spans="1:12" ht="12.75">
      <c r="A43" s="309"/>
      <c r="B43" s="437" t="s">
        <v>641</v>
      </c>
      <c r="C43" s="437"/>
      <c r="D43" s="437"/>
      <c r="E43" s="437"/>
      <c r="F43" s="437"/>
      <c r="G43" s="437"/>
      <c r="H43" s="437"/>
      <c r="I43" s="313"/>
      <c r="J43" s="313"/>
      <c r="K43" s="90"/>
      <c r="L43" s="90"/>
    </row>
    <row r="44" spans="1:12" ht="12.75">
      <c r="A44" s="137"/>
      <c r="B44" s="321"/>
      <c r="C44" s="425" t="s">
        <v>3</v>
      </c>
      <c r="D44" s="435"/>
      <c r="E44" s="435"/>
      <c r="F44" s="435"/>
      <c r="G44" s="435"/>
      <c r="H44" s="436"/>
      <c r="I44" s="177"/>
      <c r="J44" s="177"/>
      <c r="K44" s="90"/>
      <c r="L44" s="90"/>
    </row>
    <row r="45" spans="1:12" ht="12.75">
      <c r="A45" s="137"/>
      <c r="B45" s="327"/>
      <c r="C45" s="425" t="s">
        <v>4</v>
      </c>
      <c r="D45" s="435"/>
      <c r="E45" s="435"/>
      <c r="F45" s="435"/>
      <c r="G45" s="435"/>
      <c r="H45" s="436"/>
      <c r="I45" s="177"/>
      <c r="J45" s="177"/>
      <c r="K45" s="90"/>
      <c r="L45" s="90"/>
    </row>
    <row r="46" spans="1:12" ht="12.75">
      <c r="A46" s="137"/>
      <c r="B46" s="327"/>
      <c r="C46" s="425" t="s">
        <v>5</v>
      </c>
      <c r="D46" s="435"/>
      <c r="E46" s="435"/>
      <c r="F46" s="435"/>
      <c r="G46" s="435"/>
      <c r="H46" s="436"/>
      <c r="I46" s="177"/>
      <c r="J46" s="177"/>
      <c r="K46" s="90"/>
      <c r="L46" s="90"/>
    </row>
    <row r="47" spans="1:12" ht="12.75">
      <c r="A47" s="429"/>
      <c r="B47" s="430"/>
      <c r="C47" s="430"/>
      <c r="D47" s="430"/>
      <c r="E47" s="430"/>
      <c r="F47" s="430"/>
      <c r="G47" s="430"/>
      <c r="H47" s="431"/>
      <c r="I47" s="90"/>
      <c r="J47" s="90"/>
      <c r="K47" s="90"/>
      <c r="L47" s="90"/>
    </row>
    <row r="48" spans="1:12" ht="12.75">
      <c r="A48" s="419" t="s">
        <v>417</v>
      </c>
      <c r="B48" s="419"/>
      <c r="C48" s="419"/>
      <c r="D48" s="419"/>
      <c r="E48" s="419"/>
      <c r="F48" s="419"/>
      <c r="G48" s="419"/>
      <c r="H48" s="419"/>
      <c r="I48" s="176"/>
      <c r="J48" s="176"/>
      <c r="K48" s="90"/>
      <c r="L48" s="90"/>
    </row>
    <row r="49" spans="1:12" ht="12.75">
      <c r="A49" s="39"/>
      <c r="B49" s="437" t="s">
        <v>418</v>
      </c>
      <c r="C49" s="437"/>
      <c r="D49" s="437"/>
      <c r="E49" s="437"/>
      <c r="F49" s="437"/>
      <c r="G49" s="437"/>
      <c r="H49" s="437"/>
      <c r="I49" s="176"/>
      <c r="J49" s="176"/>
      <c r="K49" s="90"/>
      <c r="L49" s="90"/>
    </row>
    <row r="50" spans="1:12" ht="12.75">
      <c r="A50" s="137"/>
      <c r="B50" s="11"/>
      <c r="C50" s="421" t="s">
        <v>419</v>
      </c>
      <c r="D50" s="421"/>
      <c r="E50" s="421"/>
      <c r="F50" s="421"/>
      <c r="G50" s="421"/>
      <c r="H50" s="421"/>
      <c r="I50" s="90"/>
      <c r="J50" s="90"/>
      <c r="K50" s="90"/>
      <c r="L50" s="90"/>
    </row>
    <row r="51" spans="1:12" ht="12.75">
      <c r="A51" s="137"/>
      <c r="B51" s="42"/>
      <c r="C51" s="421" t="s">
        <v>426</v>
      </c>
      <c r="D51" s="421"/>
      <c r="E51" s="421"/>
      <c r="F51" s="421"/>
      <c r="G51" s="421"/>
      <c r="H51" s="421"/>
      <c r="I51" s="90"/>
      <c r="J51" s="90"/>
      <c r="K51" s="90"/>
      <c r="L51" s="90"/>
    </row>
    <row r="52" spans="1:12" ht="12.75">
      <c r="A52" s="137"/>
      <c r="B52" s="16"/>
      <c r="C52" s="439" t="s">
        <v>305</v>
      </c>
      <c r="D52" s="426"/>
      <c r="E52" s="426"/>
      <c r="F52" s="426"/>
      <c r="G52" s="426"/>
      <c r="H52" s="427"/>
      <c r="I52" s="90"/>
      <c r="J52" s="90"/>
      <c r="K52" s="90"/>
      <c r="L52" s="90"/>
    </row>
    <row r="53" spans="1:12" ht="12.75">
      <c r="A53" s="309"/>
      <c r="B53" s="437" t="s">
        <v>643</v>
      </c>
      <c r="C53" s="437"/>
      <c r="D53" s="437"/>
      <c r="E53" s="437"/>
      <c r="F53" s="437"/>
      <c r="G53" s="437"/>
      <c r="H53" s="437"/>
      <c r="I53" s="313"/>
      <c r="J53" s="313"/>
      <c r="K53" s="90"/>
      <c r="L53" s="90"/>
    </row>
    <row r="54" spans="1:12" ht="12.75">
      <c r="A54" s="137"/>
      <c r="B54" s="322"/>
      <c r="C54" s="425" t="s">
        <v>281</v>
      </c>
      <c r="D54" s="435"/>
      <c r="E54" s="435"/>
      <c r="F54" s="435"/>
      <c r="G54" s="435"/>
      <c r="H54" s="436"/>
      <c r="I54" s="313"/>
      <c r="J54" s="313"/>
      <c r="K54" s="90"/>
      <c r="L54" s="90"/>
    </row>
    <row r="55" spans="1:12" ht="12.75">
      <c r="A55" s="137"/>
      <c r="B55" s="42"/>
      <c r="C55" s="421" t="s">
        <v>403</v>
      </c>
      <c r="D55" s="421"/>
      <c r="E55" s="421"/>
      <c r="F55" s="421"/>
      <c r="G55" s="421"/>
      <c r="H55" s="421"/>
      <c r="I55" s="90"/>
      <c r="J55" s="90"/>
      <c r="K55" s="90"/>
      <c r="L55" s="90"/>
    </row>
    <row r="56" spans="1:12" ht="12.75">
      <c r="A56" s="137"/>
      <c r="B56" s="42"/>
      <c r="C56" s="438" t="s">
        <v>404</v>
      </c>
      <c r="D56" s="421"/>
      <c r="E56" s="421"/>
      <c r="F56" s="421"/>
      <c r="G56" s="421"/>
      <c r="H56" s="421"/>
      <c r="I56" s="90"/>
      <c r="J56" s="90"/>
      <c r="K56" s="90"/>
      <c r="L56" s="90"/>
    </row>
    <row r="57" spans="1:12" ht="12.75">
      <c r="A57" s="137"/>
      <c r="B57" s="42"/>
      <c r="C57" s="421" t="s">
        <v>405</v>
      </c>
      <c r="D57" s="421"/>
      <c r="E57" s="421"/>
      <c r="F57" s="421"/>
      <c r="G57" s="421"/>
      <c r="H57" s="421"/>
      <c r="I57" s="90"/>
      <c r="J57" s="90"/>
      <c r="K57" s="90"/>
      <c r="L57" s="90"/>
    </row>
    <row r="58" spans="1:12" ht="12.75">
      <c r="A58" s="137"/>
      <c r="B58" s="42"/>
      <c r="C58" s="421" t="s">
        <v>406</v>
      </c>
      <c r="D58" s="421"/>
      <c r="E58" s="421"/>
      <c r="F58" s="421"/>
      <c r="G58" s="421"/>
      <c r="H58" s="421"/>
      <c r="I58" s="90"/>
      <c r="J58" s="90"/>
      <c r="K58" s="90"/>
      <c r="L58" s="90"/>
    </row>
    <row r="59" spans="1:12" ht="12.75">
      <c r="A59" s="137"/>
      <c r="B59" s="42"/>
      <c r="C59" s="440" t="s">
        <v>15</v>
      </c>
      <c r="D59" s="428"/>
      <c r="E59" s="428"/>
      <c r="F59" s="428"/>
      <c r="G59" s="428"/>
      <c r="H59" s="428"/>
      <c r="I59" s="90"/>
      <c r="J59" s="90"/>
      <c r="K59" s="90"/>
      <c r="L59" s="90"/>
    </row>
    <row r="60" spans="1:12" ht="12.75">
      <c r="A60" s="137"/>
      <c r="B60" s="42"/>
      <c r="C60" s="432" t="s">
        <v>30</v>
      </c>
      <c r="D60" s="421"/>
      <c r="E60" s="421"/>
      <c r="F60" s="421"/>
      <c r="G60" s="421"/>
      <c r="H60" s="421"/>
      <c r="I60" s="90"/>
      <c r="J60" s="90"/>
      <c r="K60" s="90"/>
      <c r="L60" s="90"/>
    </row>
    <row r="61" spans="1:12" ht="12.75">
      <c r="A61" s="137"/>
      <c r="B61" s="42"/>
      <c r="C61" s="445" t="s">
        <v>31</v>
      </c>
      <c r="D61" s="446"/>
      <c r="E61" s="446"/>
      <c r="F61" s="446"/>
      <c r="G61" s="446"/>
      <c r="H61" s="447"/>
      <c r="I61" s="181"/>
      <c r="J61" s="181"/>
      <c r="K61" s="181"/>
      <c r="L61" s="181"/>
    </row>
    <row r="62" spans="1:12" ht="25.5" customHeight="1">
      <c r="A62" s="137"/>
      <c r="B62" s="42"/>
      <c r="C62" s="444" t="s">
        <v>627</v>
      </c>
      <c r="D62" s="421"/>
      <c r="E62" s="421"/>
      <c r="F62" s="421"/>
      <c r="G62" s="421"/>
      <c r="H62" s="421"/>
      <c r="I62" s="181"/>
      <c r="J62" s="181"/>
      <c r="K62" s="181"/>
      <c r="L62" s="181"/>
    </row>
    <row r="63" spans="1:12" ht="12.75">
      <c r="A63" s="137"/>
      <c r="B63" s="42"/>
      <c r="C63" s="434" t="s">
        <v>0</v>
      </c>
      <c r="D63" s="426"/>
      <c r="E63" s="426"/>
      <c r="F63" s="426"/>
      <c r="G63" s="426"/>
      <c r="H63" s="427"/>
      <c r="I63" s="181"/>
      <c r="J63" s="181"/>
      <c r="K63" s="181"/>
      <c r="L63" s="181"/>
    </row>
    <row r="64" spans="1:12" ht="12.75">
      <c r="A64" s="137"/>
      <c r="B64" s="42"/>
      <c r="C64" s="434" t="s">
        <v>644</v>
      </c>
      <c r="D64" s="426"/>
      <c r="E64" s="426"/>
      <c r="F64" s="426"/>
      <c r="G64" s="426"/>
      <c r="H64" s="427"/>
      <c r="I64" s="181"/>
      <c r="J64" s="181"/>
      <c r="K64" s="181"/>
      <c r="L64" s="181"/>
    </row>
    <row r="65" spans="1:12" ht="12.75">
      <c r="A65" s="137"/>
      <c r="B65" s="16"/>
      <c r="C65" s="434" t="s">
        <v>2</v>
      </c>
      <c r="D65" s="426"/>
      <c r="E65" s="426"/>
      <c r="F65" s="426"/>
      <c r="G65" s="426"/>
      <c r="H65" s="427"/>
      <c r="I65" s="181"/>
      <c r="J65" s="181"/>
      <c r="K65" s="181"/>
      <c r="L65" s="181"/>
    </row>
    <row r="66" spans="1:12" ht="12.75">
      <c r="A66" s="309"/>
      <c r="B66" s="437" t="s">
        <v>420</v>
      </c>
      <c r="C66" s="421"/>
      <c r="D66" s="421"/>
      <c r="E66" s="421"/>
      <c r="F66" s="421"/>
      <c r="G66" s="421"/>
      <c r="H66" s="421"/>
      <c r="I66" s="313"/>
      <c r="J66" s="313"/>
      <c r="K66" s="90"/>
      <c r="L66" s="90"/>
    </row>
    <row r="67" spans="1:12" ht="12.75">
      <c r="A67" s="137"/>
      <c r="B67" s="321"/>
      <c r="C67" s="425" t="s">
        <v>3</v>
      </c>
      <c r="D67" s="435"/>
      <c r="E67" s="435"/>
      <c r="F67" s="435"/>
      <c r="G67" s="435"/>
      <c r="H67" s="436"/>
      <c r="I67" s="90"/>
      <c r="J67" s="90"/>
      <c r="K67" s="90"/>
      <c r="L67" s="90"/>
    </row>
    <row r="68" spans="1:12" ht="12.75">
      <c r="A68" s="137"/>
      <c r="B68" s="327"/>
      <c r="C68" s="425" t="s">
        <v>4</v>
      </c>
      <c r="D68" s="435"/>
      <c r="E68" s="435"/>
      <c r="F68" s="435"/>
      <c r="G68" s="435"/>
      <c r="H68" s="436"/>
      <c r="I68" s="90"/>
      <c r="J68" s="90"/>
      <c r="K68" s="90"/>
      <c r="L68" s="90"/>
    </row>
    <row r="69" spans="1:12" ht="12.75">
      <c r="A69" s="137"/>
      <c r="B69" s="327"/>
      <c r="C69" s="425" t="s">
        <v>5</v>
      </c>
      <c r="D69" s="435"/>
      <c r="E69" s="435"/>
      <c r="F69" s="435"/>
      <c r="G69" s="435"/>
      <c r="H69" s="436"/>
      <c r="I69" s="90"/>
      <c r="J69" s="90"/>
      <c r="K69" s="90"/>
      <c r="L69" s="90"/>
    </row>
    <row r="70" spans="1:12" ht="12.75">
      <c r="A70" s="429"/>
      <c r="B70" s="430"/>
      <c r="C70" s="430"/>
      <c r="D70" s="430"/>
      <c r="E70" s="430"/>
      <c r="F70" s="430"/>
      <c r="G70" s="430"/>
      <c r="H70" s="431"/>
      <c r="I70" s="90"/>
      <c r="J70" s="90"/>
      <c r="K70" s="90"/>
      <c r="L70" s="90"/>
    </row>
    <row r="71" spans="1:12" ht="12.75">
      <c r="A71" s="419" t="s">
        <v>6</v>
      </c>
      <c r="B71" s="419"/>
      <c r="C71" s="419"/>
      <c r="D71" s="419"/>
      <c r="E71" s="419"/>
      <c r="F71" s="419"/>
      <c r="G71" s="419"/>
      <c r="H71" s="419"/>
      <c r="I71" s="176">
        <f>I12+I48</f>
        <v>53340</v>
      </c>
      <c r="J71" s="176">
        <f>J12+J48</f>
        <v>53340</v>
      </c>
      <c r="K71" s="90"/>
      <c r="L71" s="90"/>
    </row>
    <row r="72" spans="1:12" ht="12.75">
      <c r="A72" s="422"/>
      <c r="B72" s="423"/>
      <c r="C72" s="423"/>
      <c r="D72" s="423"/>
      <c r="E72" s="423"/>
      <c r="F72" s="423"/>
      <c r="G72" s="423"/>
      <c r="H72" s="424"/>
      <c r="I72" s="176"/>
      <c r="J72" s="176"/>
      <c r="K72" s="90"/>
      <c r="L72" s="90"/>
    </row>
    <row r="73" spans="1:12" ht="25.5" customHeight="1">
      <c r="A73" s="476" t="s">
        <v>32</v>
      </c>
      <c r="B73" s="477"/>
      <c r="C73" s="477"/>
      <c r="D73" s="477"/>
      <c r="E73" s="477"/>
      <c r="F73" s="477"/>
      <c r="G73" s="477"/>
      <c r="H73" s="478"/>
      <c r="I73" s="183"/>
      <c r="J73" s="183"/>
      <c r="K73" s="181"/>
      <c r="L73" s="181"/>
    </row>
    <row r="74" spans="1:12" ht="12.75">
      <c r="A74" s="39"/>
      <c r="B74" s="421" t="s">
        <v>421</v>
      </c>
      <c r="C74" s="421"/>
      <c r="D74" s="421"/>
      <c r="E74" s="421"/>
      <c r="F74" s="421"/>
      <c r="G74" s="421"/>
      <c r="H74" s="421"/>
      <c r="I74" s="90"/>
      <c r="J74" s="90"/>
      <c r="K74" s="90"/>
      <c r="L74" s="90"/>
    </row>
    <row r="75" spans="1:12" ht="12.75">
      <c r="A75" s="309"/>
      <c r="B75" s="421" t="s">
        <v>422</v>
      </c>
      <c r="C75" s="421"/>
      <c r="D75" s="421"/>
      <c r="E75" s="421"/>
      <c r="F75" s="421"/>
      <c r="G75" s="421"/>
      <c r="H75" s="421"/>
      <c r="I75" s="90"/>
      <c r="J75" s="90"/>
      <c r="K75" s="90"/>
      <c r="L75" s="90"/>
    </row>
    <row r="76" spans="1:12" ht="12.75">
      <c r="A76" s="420"/>
      <c r="B76" s="421"/>
      <c r="C76" s="421"/>
      <c r="D76" s="421"/>
      <c r="E76" s="421"/>
      <c r="F76" s="421"/>
      <c r="G76" s="421"/>
      <c r="H76" s="421"/>
      <c r="I76" s="90"/>
      <c r="J76" s="90"/>
      <c r="K76" s="90"/>
      <c r="L76" s="90"/>
    </row>
    <row r="77" spans="1:12" ht="12.75">
      <c r="A77" s="419" t="s">
        <v>7</v>
      </c>
      <c r="B77" s="419"/>
      <c r="C77" s="419"/>
      <c r="D77" s="419"/>
      <c r="E77" s="419"/>
      <c r="F77" s="419"/>
      <c r="G77" s="419"/>
      <c r="H77" s="419"/>
      <c r="I77" s="176">
        <f>I78+I84</f>
        <v>69727</v>
      </c>
      <c r="J77" s="176">
        <f>J78+J84</f>
        <v>69727</v>
      </c>
      <c r="K77" s="90"/>
      <c r="L77" s="90"/>
    </row>
    <row r="78" spans="1:12" ht="12.75">
      <c r="A78" s="39"/>
      <c r="B78" s="421" t="s">
        <v>423</v>
      </c>
      <c r="C78" s="421"/>
      <c r="D78" s="421"/>
      <c r="E78" s="421"/>
      <c r="F78" s="421"/>
      <c r="G78" s="421"/>
      <c r="H78" s="421"/>
      <c r="I78" s="90">
        <f>SUM(I79:I83)</f>
        <v>69727</v>
      </c>
      <c r="J78" s="90">
        <v>69727</v>
      </c>
      <c r="K78" s="90"/>
      <c r="L78" s="90"/>
    </row>
    <row r="79" spans="1:12" ht="12.75">
      <c r="A79" s="137"/>
      <c r="B79" s="312"/>
      <c r="C79" s="425" t="s">
        <v>10</v>
      </c>
      <c r="D79" s="426"/>
      <c r="E79" s="426"/>
      <c r="F79" s="426"/>
      <c r="G79" s="426"/>
      <c r="H79" s="427"/>
      <c r="I79" s="90"/>
      <c r="J79" s="90"/>
      <c r="K79" s="90"/>
      <c r="L79" s="90"/>
    </row>
    <row r="80" spans="1:12" ht="12.75">
      <c r="A80" s="137"/>
      <c r="B80" s="326"/>
      <c r="C80" s="425" t="s">
        <v>11</v>
      </c>
      <c r="D80" s="426"/>
      <c r="E80" s="426"/>
      <c r="F80" s="426"/>
      <c r="G80" s="426"/>
      <c r="H80" s="427"/>
      <c r="I80" s="90"/>
      <c r="J80" s="90"/>
      <c r="K80" s="90"/>
      <c r="L80" s="90"/>
    </row>
    <row r="81" spans="1:12" ht="12.75">
      <c r="A81" s="137"/>
      <c r="B81" s="326"/>
      <c r="C81" s="425" t="s">
        <v>12</v>
      </c>
      <c r="D81" s="426"/>
      <c r="E81" s="426"/>
      <c r="F81" s="426"/>
      <c r="G81" s="426"/>
      <c r="H81" s="427"/>
      <c r="I81" s="90"/>
      <c r="J81" s="90"/>
      <c r="K81" s="90"/>
      <c r="L81" s="90"/>
    </row>
    <row r="82" spans="1:12" ht="12.75">
      <c r="A82" s="137"/>
      <c r="B82" s="326"/>
      <c r="C82" s="425" t="s">
        <v>13</v>
      </c>
      <c r="D82" s="426"/>
      <c r="E82" s="426"/>
      <c r="F82" s="426"/>
      <c r="G82" s="426"/>
      <c r="H82" s="427"/>
      <c r="I82" s="204">
        <v>69727</v>
      </c>
      <c r="J82" s="204">
        <v>69727</v>
      </c>
      <c r="K82" s="90"/>
      <c r="L82" s="90"/>
    </row>
    <row r="83" spans="1:12" ht="12.75">
      <c r="A83" s="137"/>
      <c r="B83" s="310"/>
      <c r="C83" s="425" t="s">
        <v>14</v>
      </c>
      <c r="D83" s="426"/>
      <c r="E83" s="426"/>
      <c r="F83" s="426"/>
      <c r="G83" s="426"/>
      <c r="H83" s="427"/>
      <c r="I83" s="90"/>
      <c r="J83" s="90"/>
      <c r="K83" s="90"/>
      <c r="L83" s="90"/>
    </row>
    <row r="84" spans="1:12" ht="12.75">
      <c r="A84" s="309"/>
      <c r="B84" s="428" t="s">
        <v>424</v>
      </c>
      <c r="C84" s="428"/>
      <c r="D84" s="428"/>
      <c r="E84" s="428"/>
      <c r="F84" s="428"/>
      <c r="G84" s="428"/>
      <c r="H84" s="428"/>
      <c r="I84" s="90"/>
      <c r="J84" s="90"/>
      <c r="K84" s="90"/>
      <c r="L84" s="90"/>
    </row>
    <row r="85" spans="1:12" ht="12.75">
      <c r="A85" s="137"/>
      <c r="B85" s="376"/>
      <c r="C85" s="425" t="s">
        <v>10</v>
      </c>
      <c r="D85" s="426"/>
      <c r="E85" s="426"/>
      <c r="F85" s="426"/>
      <c r="G85" s="426"/>
      <c r="H85" s="427"/>
      <c r="I85" s="90"/>
      <c r="J85" s="90"/>
      <c r="K85" s="90"/>
      <c r="L85" s="90"/>
    </row>
    <row r="86" spans="1:12" ht="12.75">
      <c r="A86" s="137"/>
      <c r="B86" s="377"/>
      <c r="C86" s="425" t="s">
        <v>11</v>
      </c>
      <c r="D86" s="426"/>
      <c r="E86" s="426"/>
      <c r="F86" s="426"/>
      <c r="G86" s="426"/>
      <c r="H86" s="427"/>
      <c r="I86" s="90"/>
      <c r="J86" s="90"/>
      <c r="K86" s="90"/>
      <c r="L86" s="90"/>
    </row>
    <row r="87" spans="1:12" ht="12.75">
      <c r="A87" s="137"/>
      <c r="B87" s="377"/>
      <c r="C87" s="425" t="s">
        <v>12</v>
      </c>
      <c r="D87" s="426"/>
      <c r="E87" s="426"/>
      <c r="F87" s="426"/>
      <c r="G87" s="426"/>
      <c r="H87" s="427"/>
      <c r="I87" s="90"/>
      <c r="J87" s="90"/>
      <c r="K87" s="90"/>
      <c r="L87" s="90"/>
    </row>
    <row r="88" spans="1:12" ht="12.75">
      <c r="A88" s="137"/>
      <c r="B88" s="377"/>
      <c r="C88" s="425" t="s">
        <v>13</v>
      </c>
      <c r="D88" s="426"/>
      <c r="E88" s="426"/>
      <c r="F88" s="426"/>
      <c r="G88" s="426"/>
      <c r="H88" s="427"/>
      <c r="I88" s="90"/>
      <c r="J88" s="90"/>
      <c r="K88" s="90"/>
      <c r="L88" s="90"/>
    </row>
    <row r="89" spans="1:12" ht="12.75">
      <c r="A89" s="137"/>
      <c r="B89" s="377"/>
      <c r="C89" s="425" t="s">
        <v>14</v>
      </c>
      <c r="D89" s="426"/>
      <c r="E89" s="426"/>
      <c r="F89" s="426"/>
      <c r="G89" s="426"/>
      <c r="H89" s="427"/>
      <c r="I89" s="90"/>
      <c r="J89" s="90"/>
      <c r="K89" s="90"/>
      <c r="L89" s="90"/>
    </row>
    <row r="90" spans="1:12" ht="12.75">
      <c r="A90" s="420"/>
      <c r="B90" s="420"/>
      <c r="C90" s="421"/>
      <c r="D90" s="421"/>
      <c r="E90" s="421"/>
      <c r="F90" s="421"/>
      <c r="G90" s="421"/>
      <c r="H90" s="421"/>
      <c r="I90" s="90"/>
      <c r="J90" s="90"/>
      <c r="K90" s="90"/>
      <c r="L90" s="90"/>
    </row>
    <row r="91" spans="1:12" ht="12.75">
      <c r="A91" s="419" t="s">
        <v>8</v>
      </c>
      <c r="B91" s="419"/>
      <c r="C91" s="419"/>
      <c r="D91" s="419"/>
      <c r="E91" s="419"/>
      <c r="F91" s="419"/>
      <c r="G91" s="419"/>
      <c r="H91" s="419"/>
      <c r="I91" s="90"/>
      <c r="J91" s="90"/>
      <c r="K91" s="90"/>
      <c r="L91" s="90"/>
    </row>
    <row r="92" spans="1:12" ht="12.75">
      <c r="A92" s="422"/>
      <c r="B92" s="423"/>
      <c r="C92" s="423"/>
      <c r="D92" s="423"/>
      <c r="E92" s="423"/>
      <c r="F92" s="423"/>
      <c r="G92" s="423"/>
      <c r="H92" s="424"/>
      <c r="I92" s="90"/>
      <c r="J92" s="90"/>
      <c r="K92" s="90"/>
      <c r="L92" s="90"/>
    </row>
    <row r="93" spans="1:12" ht="12.75">
      <c r="A93" s="419" t="s">
        <v>9</v>
      </c>
      <c r="B93" s="419"/>
      <c r="C93" s="419"/>
      <c r="D93" s="419"/>
      <c r="E93" s="419"/>
      <c r="F93" s="419"/>
      <c r="G93" s="419"/>
      <c r="H93" s="419"/>
      <c r="I93" s="176">
        <f>I12+I48+I73+I77+I91</f>
        <v>123067</v>
      </c>
      <c r="J93" s="176">
        <f>J12+J48+J73+J77+J91</f>
        <v>123067</v>
      </c>
      <c r="K93" s="90"/>
      <c r="L93" s="90"/>
    </row>
    <row r="101" spans="1:10" ht="12.75">
      <c r="A101" s="302"/>
      <c r="B101" s="302"/>
      <c r="C101" s="302"/>
      <c r="D101" s="302"/>
      <c r="E101" s="302"/>
      <c r="F101" s="302"/>
      <c r="G101" s="302"/>
      <c r="H101" s="302"/>
      <c r="I101" s="302"/>
      <c r="J101" s="302"/>
    </row>
    <row r="102" spans="1:10" ht="12.75">
      <c r="A102" s="302"/>
      <c r="B102" s="302"/>
      <c r="C102" s="302"/>
      <c r="D102" s="302"/>
      <c r="E102" s="302"/>
      <c r="F102" s="302"/>
      <c r="G102" s="302"/>
      <c r="H102" s="302"/>
      <c r="I102" s="302"/>
      <c r="J102" s="302"/>
    </row>
    <row r="103" spans="1:10" ht="12.75">
      <c r="A103" s="302"/>
      <c r="B103" s="302"/>
      <c r="C103" s="302"/>
      <c r="D103" s="302"/>
      <c r="E103" s="302"/>
      <c r="F103" s="302"/>
      <c r="G103" s="302"/>
      <c r="H103" s="302"/>
      <c r="I103" s="302"/>
      <c r="J103" s="302"/>
    </row>
    <row r="104" spans="1:10" ht="12.75">
      <c r="A104" s="175"/>
      <c r="B104" s="302"/>
      <c r="C104" s="302"/>
      <c r="D104" s="302"/>
      <c r="E104" s="302"/>
      <c r="F104" s="302"/>
      <c r="G104" s="302"/>
      <c r="H104" s="302"/>
      <c r="I104" s="302"/>
      <c r="J104" s="302"/>
    </row>
    <row r="105" spans="1:10" ht="12.75">
      <c r="A105" s="302"/>
      <c r="B105" s="302"/>
      <c r="C105" s="302"/>
      <c r="D105" s="302"/>
      <c r="E105" s="302"/>
      <c r="F105" s="302"/>
      <c r="G105" s="302"/>
      <c r="H105" s="302"/>
      <c r="I105" s="302"/>
      <c r="J105" s="302"/>
    </row>
    <row r="106" spans="1:10" ht="16.5">
      <c r="A106" s="302"/>
      <c r="B106" s="334"/>
      <c r="C106" s="334"/>
      <c r="D106" s="334"/>
      <c r="E106" s="334"/>
      <c r="F106" s="334"/>
      <c r="G106" s="335"/>
      <c r="H106" s="335"/>
      <c r="I106" s="336"/>
      <c r="J106" s="336"/>
    </row>
    <row r="107" spans="1:10" ht="16.5">
      <c r="A107" s="335"/>
      <c r="B107" s="334"/>
      <c r="C107" s="334"/>
      <c r="D107" s="334"/>
      <c r="E107" s="334"/>
      <c r="F107" s="334"/>
      <c r="G107" s="335"/>
      <c r="H107" s="335"/>
      <c r="I107" s="336"/>
      <c r="J107" s="336"/>
    </row>
    <row r="108" spans="1:10" ht="12.75">
      <c r="A108" s="175"/>
      <c r="B108" s="175"/>
      <c r="C108" s="175"/>
      <c r="D108" s="175"/>
      <c r="E108" s="175"/>
      <c r="F108" s="302"/>
      <c r="G108" s="302"/>
      <c r="H108" s="302"/>
      <c r="I108" s="89"/>
      <c r="J108" s="302"/>
    </row>
    <row r="109" spans="1:10" ht="12.75">
      <c r="A109" s="189"/>
      <c r="B109" s="329"/>
      <c r="C109" s="329"/>
      <c r="D109" s="329"/>
      <c r="E109" s="329"/>
      <c r="F109" s="302"/>
      <c r="G109" s="146"/>
      <c r="H109" s="146"/>
      <c r="I109" s="329"/>
      <c r="J109" s="146"/>
    </row>
    <row r="110" spans="1:10" ht="12.75">
      <c r="A110" s="111"/>
      <c r="B110" s="325"/>
      <c r="C110" s="325"/>
      <c r="D110" s="325"/>
      <c r="E110" s="325"/>
      <c r="F110" s="325"/>
      <c r="G110" s="337"/>
      <c r="H110" s="337"/>
      <c r="I110" s="337"/>
      <c r="J110" s="338"/>
    </row>
    <row r="111" spans="1:10" ht="12.75">
      <c r="A111" s="111"/>
      <c r="B111" s="325"/>
      <c r="C111" s="325"/>
      <c r="D111" s="325"/>
      <c r="E111" s="325"/>
      <c r="F111" s="325"/>
      <c r="G111" s="339"/>
      <c r="H111" s="339"/>
      <c r="I111" s="339"/>
      <c r="J111" s="340"/>
    </row>
    <row r="112" spans="1:10" ht="12.75">
      <c r="A112" s="341"/>
      <c r="B112" s="325"/>
      <c r="C112" s="325"/>
      <c r="D112" s="325"/>
      <c r="E112" s="325"/>
      <c r="F112" s="325"/>
      <c r="G112" s="339"/>
      <c r="H112" s="339"/>
      <c r="I112" s="339"/>
      <c r="J112" s="340"/>
    </row>
    <row r="113" spans="1:10" ht="12.75">
      <c r="A113" s="342"/>
      <c r="B113" s="325"/>
      <c r="C113" s="325"/>
      <c r="D113" s="325"/>
      <c r="E113" s="325"/>
      <c r="F113" s="325"/>
      <c r="G113" s="339"/>
      <c r="H113" s="339"/>
      <c r="I113" s="339"/>
      <c r="J113" s="340"/>
    </row>
    <row r="114" spans="1:10" ht="12.75">
      <c r="A114" s="341"/>
      <c r="B114" s="325"/>
      <c r="C114" s="325"/>
      <c r="D114" s="325"/>
      <c r="E114" s="325"/>
      <c r="F114" s="325"/>
      <c r="G114" s="339"/>
      <c r="H114" s="339"/>
      <c r="I114" s="339"/>
      <c r="J114" s="340"/>
    </row>
    <row r="115" spans="1:10" ht="12.75">
      <c r="A115" s="342"/>
      <c r="B115" s="325"/>
      <c r="C115" s="325"/>
      <c r="D115" s="325"/>
      <c r="E115" s="325"/>
      <c r="F115" s="325"/>
      <c r="G115" s="339"/>
      <c r="H115" s="339"/>
      <c r="I115" s="339"/>
      <c r="J115" s="340"/>
    </row>
    <row r="116" spans="1:10" ht="12.75">
      <c r="A116" s="111"/>
      <c r="B116" s="325"/>
      <c r="C116" s="325"/>
      <c r="D116" s="325"/>
      <c r="E116" s="325"/>
      <c r="F116" s="325"/>
      <c r="G116" s="339"/>
      <c r="H116" s="339"/>
      <c r="I116" s="339"/>
      <c r="J116" s="340"/>
    </row>
    <row r="117" spans="1:10" ht="12.75">
      <c r="A117" s="111"/>
      <c r="B117" s="325"/>
      <c r="C117" s="325"/>
      <c r="D117" s="325"/>
      <c r="E117" s="325"/>
      <c r="F117" s="325"/>
      <c r="G117" s="339"/>
      <c r="H117" s="339"/>
      <c r="I117" s="339"/>
      <c r="J117" s="340"/>
    </row>
    <row r="118" spans="1:10" ht="12.75">
      <c r="A118" s="343"/>
      <c r="B118" s="325"/>
      <c r="C118" s="325"/>
      <c r="D118" s="325"/>
      <c r="E118" s="325"/>
      <c r="F118" s="325"/>
      <c r="G118" s="337"/>
      <c r="H118" s="337"/>
      <c r="I118" s="337"/>
      <c r="J118" s="338"/>
    </row>
    <row r="119" spans="1:10" ht="12.75">
      <c r="A119" s="343"/>
      <c r="B119" s="325"/>
      <c r="C119" s="325"/>
      <c r="D119" s="325"/>
      <c r="E119" s="325"/>
      <c r="F119" s="325"/>
      <c r="G119" s="337"/>
      <c r="H119" s="339"/>
      <c r="I119" s="339"/>
      <c r="J119" s="340"/>
    </row>
    <row r="120" spans="1:10" ht="12.75">
      <c r="A120" s="341"/>
      <c r="B120" s="325"/>
      <c r="C120" s="325"/>
      <c r="D120" s="325"/>
      <c r="E120" s="325"/>
      <c r="F120" s="325"/>
      <c r="G120" s="339"/>
      <c r="H120" s="339"/>
      <c r="I120" s="339"/>
      <c r="J120" s="340"/>
    </row>
    <row r="121" spans="1:10" ht="12.75">
      <c r="A121" s="341"/>
      <c r="B121" s="325"/>
      <c r="C121" s="325"/>
      <c r="D121" s="325"/>
      <c r="E121" s="325"/>
      <c r="F121" s="325"/>
      <c r="G121" s="339"/>
      <c r="H121" s="339"/>
      <c r="I121" s="339"/>
      <c r="J121" s="340"/>
    </row>
    <row r="122" spans="1:10" ht="12.75">
      <c r="A122" s="341"/>
      <c r="B122" s="325"/>
      <c r="C122" s="325"/>
      <c r="D122" s="325"/>
      <c r="E122" s="325"/>
      <c r="F122" s="325"/>
      <c r="G122" s="339"/>
      <c r="H122" s="339"/>
      <c r="I122" s="339"/>
      <c r="J122" s="340"/>
    </row>
    <row r="123" spans="1:10" ht="12.75">
      <c r="A123" s="111"/>
      <c r="B123" s="325"/>
      <c r="C123" s="325"/>
      <c r="D123" s="325"/>
      <c r="E123" s="325"/>
      <c r="F123" s="325"/>
      <c r="G123" s="339"/>
      <c r="H123" s="339"/>
      <c r="I123" s="339"/>
      <c r="J123" s="340"/>
    </row>
    <row r="124" spans="1:10" ht="12.75">
      <c r="A124" s="111"/>
      <c r="B124" s="325"/>
      <c r="C124" s="325"/>
      <c r="D124" s="325"/>
      <c r="E124" s="325"/>
      <c r="F124" s="325"/>
      <c r="G124" s="339"/>
      <c r="H124" s="339"/>
      <c r="I124" s="339"/>
      <c r="J124" s="340"/>
    </row>
    <row r="125" spans="1:10" ht="12.75">
      <c r="A125" s="111"/>
      <c r="B125" s="325"/>
      <c r="C125" s="325"/>
      <c r="D125" s="325"/>
      <c r="E125" s="325"/>
      <c r="F125" s="325"/>
      <c r="G125" s="337"/>
      <c r="H125" s="337"/>
      <c r="I125" s="337"/>
      <c r="J125" s="338"/>
    </row>
    <row r="126" spans="1:10" ht="12.75">
      <c r="A126" s="111"/>
      <c r="B126" s="325"/>
      <c r="C126" s="325"/>
      <c r="D126" s="325"/>
      <c r="E126" s="325"/>
      <c r="F126" s="325"/>
      <c r="G126" s="339"/>
      <c r="H126" s="339"/>
      <c r="I126" s="339"/>
      <c r="J126" s="340"/>
    </row>
    <row r="127" spans="1:10" ht="12.75">
      <c r="A127" s="343"/>
      <c r="B127" s="325"/>
      <c r="C127" s="325"/>
      <c r="D127" s="325"/>
      <c r="E127" s="325"/>
      <c r="F127" s="325"/>
      <c r="G127" s="339"/>
      <c r="H127" s="339"/>
      <c r="I127" s="339"/>
      <c r="J127" s="340"/>
    </row>
    <row r="128" spans="1:10" ht="12.75">
      <c r="A128" s="343"/>
      <c r="B128" s="325"/>
      <c r="C128" s="325"/>
      <c r="D128" s="325"/>
      <c r="E128" s="325"/>
      <c r="F128" s="325"/>
      <c r="G128" s="339"/>
      <c r="H128" s="339"/>
      <c r="I128" s="339"/>
      <c r="J128" s="340"/>
    </row>
    <row r="129" spans="1:10" ht="12.75">
      <c r="A129" s="344"/>
      <c r="B129" s="325"/>
      <c r="C129" s="325"/>
      <c r="D129" s="325"/>
      <c r="E129" s="325"/>
      <c r="F129" s="325"/>
      <c r="G129" s="339"/>
      <c r="H129" s="339"/>
      <c r="I129" s="339"/>
      <c r="J129" s="340"/>
    </row>
    <row r="130" spans="1:10" ht="12.75">
      <c r="A130" s="111"/>
      <c r="B130" s="325"/>
      <c r="C130" s="325"/>
      <c r="D130" s="325"/>
      <c r="E130" s="325"/>
      <c r="F130" s="325"/>
      <c r="G130" s="339"/>
      <c r="H130" s="339"/>
      <c r="I130" s="339"/>
      <c r="J130" s="340"/>
    </row>
    <row r="131" spans="1:10" ht="12.75">
      <c r="A131" s="344"/>
      <c r="B131" s="325"/>
      <c r="C131" s="325"/>
      <c r="D131" s="325"/>
      <c r="E131" s="325"/>
      <c r="F131" s="325"/>
      <c r="G131" s="339"/>
      <c r="H131" s="339"/>
      <c r="I131" s="339"/>
      <c r="J131" s="340"/>
    </row>
    <row r="132" spans="1:10" ht="12.75">
      <c r="A132" s="111"/>
      <c r="B132" s="325"/>
      <c r="C132" s="325"/>
      <c r="D132" s="325"/>
      <c r="E132" s="325"/>
      <c r="F132" s="325"/>
      <c r="G132" s="339"/>
      <c r="H132" s="339"/>
      <c r="I132" s="339"/>
      <c r="J132" s="340"/>
    </row>
    <row r="133" spans="1:10" ht="12.75">
      <c r="A133" s="345"/>
      <c r="B133" s="325"/>
      <c r="C133" s="325"/>
      <c r="D133" s="325"/>
      <c r="E133" s="325"/>
      <c r="F133" s="325"/>
      <c r="G133" s="339"/>
      <c r="H133" s="339"/>
      <c r="I133" s="339"/>
      <c r="J133" s="340"/>
    </row>
    <row r="134" spans="1:10" ht="12.75">
      <c r="A134" s="343"/>
      <c r="B134" s="325"/>
      <c r="C134" s="325"/>
      <c r="D134" s="325"/>
      <c r="E134" s="325"/>
      <c r="F134" s="325"/>
      <c r="G134" s="339"/>
      <c r="H134" s="339"/>
      <c r="I134" s="339"/>
      <c r="J134" s="340"/>
    </row>
    <row r="135" spans="1:10" ht="12.75">
      <c r="A135" s="344"/>
      <c r="B135" s="325"/>
      <c r="C135" s="325"/>
      <c r="D135" s="325"/>
      <c r="E135" s="325"/>
      <c r="F135" s="325"/>
      <c r="G135" s="339"/>
      <c r="H135" s="339"/>
      <c r="I135" s="339"/>
      <c r="J135" s="340"/>
    </row>
    <row r="136" spans="1:10" ht="12.75">
      <c r="A136" s="111"/>
      <c r="B136" s="325"/>
      <c r="C136" s="325"/>
      <c r="D136" s="325"/>
      <c r="E136" s="325"/>
      <c r="F136" s="325"/>
      <c r="G136" s="337"/>
      <c r="H136" s="337"/>
      <c r="I136" s="337"/>
      <c r="J136" s="338"/>
    </row>
    <row r="137" spans="1:10" ht="12.75">
      <c r="A137" s="302"/>
      <c r="B137" s="302"/>
      <c r="C137" s="302"/>
      <c r="D137" s="302"/>
      <c r="E137" s="302"/>
      <c r="F137" s="302"/>
      <c r="G137" s="302"/>
      <c r="H137" s="302"/>
      <c r="I137" s="302"/>
      <c r="J137" s="302"/>
    </row>
    <row r="138" spans="1:10" ht="12.75">
      <c r="A138" s="302"/>
      <c r="B138" s="302"/>
      <c r="C138" s="302"/>
      <c r="D138" s="302"/>
      <c r="E138" s="302"/>
      <c r="F138" s="302"/>
      <c r="G138" s="302"/>
      <c r="H138" s="302"/>
      <c r="I138" s="302"/>
      <c r="J138" s="302"/>
    </row>
    <row r="139" spans="1:10" ht="12.75">
      <c r="A139" s="302"/>
      <c r="B139" s="302"/>
      <c r="C139" s="302"/>
      <c r="D139" s="302"/>
      <c r="E139" s="302"/>
      <c r="F139" s="302"/>
      <c r="G139" s="302"/>
      <c r="H139" s="302"/>
      <c r="I139" s="302"/>
      <c r="J139" s="302"/>
    </row>
    <row r="140" spans="1:10" ht="12.75">
      <c r="A140" s="302"/>
      <c r="B140" s="302"/>
      <c r="C140" s="302"/>
      <c r="D140" s="302"/>
      <c r="E140" s="302"/>
      <c r="F140" s="302"/>
      <c r="G140" s="302"/>
      <c r="H140" s="302"/>
      <c r="I140" s="302"/>
      <c r="J140" s="302"/>
    </row>
    <row r="141" spans="1:10" ht="12.75">
      <c r="A141" s="302"/>
      <c r="B141" s="302"/>
      <c r="C141" s="302"/>
      <c r="D141" s="302"/>
      <c r="E141" s="302"/>
      <c r="F141" s="302"/>
      <c r="G141" s="302"/>
      <c r="H141" s="302"/>
      <c r="I141" s="302"/>
      <c r="J141" s="302"/>
    </row>
    <row r="142" spans="1:10" ht="12.75">
      <c r="A142" s="302"/>
      <c r="B142" s="302"/>
      <c r="C142" s="302"/>
      <c r="D142" s="302"/>
      <c r="E142" s="302"/>
      <c r="F142" s="302"/>
      <c r="G142" s="302"/>
      <c r="H142" s="302"/>
      <c r="I142" s="302"/>
      <c r="J142" s="302"/>
    </row>
  </sheetData>
  <sheetProtection/>
  <mergeCells count="87">
    <mergeCell ref="A4:L4"/>
    <mergeCell ref="A5:L5"/>
    <mergeCell ref="A6:L6"/>
    <mergeCell ref="A93:H93"/>
    <mergeCell ref="C87:H87"/>
    <mergeCell ref="C88:H88"/>
    <mergeCell ref="C89:H89"/>
    <mergeCell ref="A92:H92"/>
    <mergeCell ref="C81:H81"/>
    <mergeCell ref="B84:H84"/>
    <mergeCell ref="C85:H85"/>
    <mergeCell ref="C86:H86"/>
    <mergeCell ref="B78:H78"/>
    <mergeCell ref="A91:H91"/>
    <mergeCell ref="C79:H79"/>
    <mergeCell ref="B74:H74"/>
    <mergeCell ref="B75:H75"/>
    <mergeCell ref="A76:H76"/>
    <mergeCell ref="C83:H83"/>
    <mergeCell ref="A77:H77"/>
    <mergeCell ref="C82:H82"/>
    <mergeCell ref="C65:H65"/>
    <mergeCell ref="B66:H66"/>
    <mergeCell ref="A90:H90"/>
    <mergeCell ref="C80:H80"/>
    <mergeCell ref="C69:H69"/>
    <mergeCell ref="A70:H70"/>
    <mergeCell ref="A71:H71"/>
    <mergeCell ref="C67:H67"/>
    <mergeCell ref="A72:H72"/>
    <mergeCell ref="A73:H73"/>
    <mergeCell ref="C52:H52"/>
    <mergeCell ref="C68:H68"/>
    <mergeCell ref="C57:H57"/>
    <mergeCell ref="C58:H58"/>
    <mergeCell ref="C59:H59"/>
    <mergeCell ref="C60:H60"/>
    <mergeCell ref="C61:H61"/>
    <mergeCell ref="C62:H62"/>
    <mergeCell ref="C63:H63"/>
    <mergeCell ref="C64:H64"/>
    <mergeCell ref="C50:H50"/>
    <mergeCell ref="C39:H39"/>
    <mergeCell ref="C40:H40"/>
    <mergeCell ref="C41:H41"/>
    <mergeCell ref="C42:H42"/>
    <mergeCell ref="C51:H51"/>
    <mergeCell ref="C38:H38"/>
    <mergeCell ref="C55:H55"/>
    <mergeCell ref="C56:H56"/>
    <mergeCell ref="C45:H45"/>
    <mergeCell ref="C46:H46"/>
    <mergeCell ref="A47:H47"/>
    <mergeCell ref="A48:H48"/>
    <mergeCell ref="B53:H53"/>
    <mergeCell ref="C54:H54"/>
    <mergeCell ref="B49:H49"/>
    <mergeCell ref="C28:H28"/>
    <mergeCell ref="C29:H29"/>
    <mergeCell ref="C30:H30"/>
    <mergeCell ref="B43:H43"/>
    <mergeCell ref="C44:H44"/>
    <mergeCell ref="C33:H33"/>
    <mergeCell ref="C34:H34"/>
    <mergeCell ref="B35:H35"/>
    <mergeCell ref="C36:H36"/>
    <mergeCell ref="C37:H37"/>
    <mergeCell ref="C18:H18"/>
    <mergeCell ref="C31:H31"/>
    <mergeCell ref="C32:H32"/>
    <mergeCell ref="C21:H21"/>
    <mergeCell ref="C22:H22"/>
    <mergeCell ref="C23:H23"/>
    <mergeCell ref="C24:H24"/>
    <mergeCell ref="C25:H25"/>
    <mergeCell ref="C26:H26"/>
    <mergeCell ref="B27:H27"/>
    <mergeCell ref="A3:M3"/>
    <mergeCell ref="C19:H19"/>
    <mergeCell ref="C20:H20"/>
    <mergeCell ref="A11:H11"/>
    <mergeCell ref="A12:H12"/>
    <mergeCell ref="B13:H13"/>
    <mergeCell ref="C14:H14"/>
    <mergeCell ref="C15:H15"/>
    <mergeCell ref="C16:H16"/>
    <mergeCell ref="C17:H17"/>
  </mergeCells>
  <printOptions horizontalCentered="1"/>
  <pageMargins left="0.984251968503937" right="0.7874015748031497" top="0.3937007874015748" bottom="0.3937007874015748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3" sqref="A3:O3"/>
    </sheetView>
  </sheetViews>
  <sheetFormatPr defaultColWidth="9.140625" defaultRowHeight="12.75"/>
  <cols>
    <col min="2" max="2" width="29.8515625" style="0" bestFit="1" customWidth="1"/>
    <col min="5" max="5" width="15.57421875" style="0" customWidth="1"/>
    <col min="8" max="8" width="13.421875" style="0" customWidth="1"/>
    <col min="9" max="9" width="11.28125" style="0" customWidth="1"/>
    <col min="12" max="12" width="10.7109375" style="0" customWidth="1"/>
    <col min="13" max="13" width="11.00390625" style="0" customWidth="1"/>
    <col min="15" max="15" width="13.421875" style="0" customWidth="1"/>
  </cols>
  <sheetData>
    <row r="1" ht="12.75">
      <c r="P1" s="87" t="s">
        <v>605</v>
      </c>
    </row>
    <row r="3" spans="1:18" ht="12.75">
      <c r="A3" s="411" t="s">
        <v>750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18"/>
      <c r="Q3" s="18"/>
      <c r="R3" s="18"/>
    </row>
    <row r="4" spans="1:18" ht="14.25">
      <c r="A4" s="480" t="s">
        <v>603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18"/>
      <c r="R4" s="18"/>
    </row>
    <row r="5" spans="1:18" ht="14.25">
      <c r="A5" s="480" t="s">
        <v>53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320"/>
      <c r="R5" s="320"/>
    </row>
    <row r="6" spans="1:18" ht="14.25">
      <c r="A6" s="480" t="s">
        <v>606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320"/>
      <c r="R6" s="320"/>
    </row>
    <row r="9" ht="16.5">
      <c r="A9" s="135" t="s">
        <v>53</v>
      </c>
    </row>
    <row r="10" ht="15.75">
      <c r="A10" s="109" t="s">
        <v>429</v>
      </c>
    </row>
    <row r="11" spans="2:15" ht="15.75">
      <c r="B11" s="330"/>
      <c r="C11" s="189"/>
      <c r="D11" s="301"/>
      <c r="E11" s="329"/>
      <c r="F11" s="301"/>
      <c r="G11" s="301"/>
      <c r="H11" s="329"/>
      <c r="I11" s="301"/>
      <c r="J11" s="329"/>
      <c r="K11" s="329"/>
      <c r="L11" s="329"/>
      <c r="M11" s="329"/>
      <c r="N11" s="329"/>
      <c r="O11" s="331"/>
    </row>
    <row r="12" spans="1:15" ht="12.75">
      <c r="A12" s="482" t="s">
        <v>224</v>
      </c>
      <c r="B12" s="461"/>
      <c r="C12" s="481" t="s">
        <v>174</v>
      </c>
      <c r="D12" s="460" t="s">
        <v>287</v>
      </c>
      <c r="E12" s="461"/>
      <c r="F12" s="461"/>
      <c r="G12" s="461"/>
      <c r="H12" s="461"/>
      <c r="I12" s="460" t="s">
        <v>288</v>
      </c>
      <c r="J12" s="461"/>
      <c r="K12" s="461"/>
      <c r="L12" s="460" t="s">
        <v>289</v>
      </c>
      <c r="M12" s="461"/>
      <c r="N12" s="460" t="s">
        <v>485</v>
      </c>
      <c r="O12" s="483" t="s">
        <v>617</v>
      </c>
    </row>
    <row r="13" spans="1:15" ht="38.25">
      <c r="A13" s="461"/>
      <c r="B13" s="461"/>
      <c r="C13" s="461"/>
      <c r="D13" s="285" t="s">
        <v>607</v>
      </c>
      <c r="E13" s="285" t="s">
        <v>610</v>
      </c>
      <c r="F13" s="285" t="s">
        <v>608</v>
      </c>
      <c r="G13" s="285" t="s">
        <v>484</v>
      </c>
      <c r="H13" s="285" t="s">
        <v>611</v>
      </c>
      <c r="I13" s="285" t="s">
        <v>308</v>
      </c>
      <c r="J13" s="285" t="s">
        <v>613</v>
      </c>
      <c r="K13" s="285" t="s">
        <v>614</v>
      </c>
      <c r="L13" s="285" t="s">
        <v>615</v>
      </c>
      <c r="M13" s="285" t="s">
        <v>616</v>
      </c>
      <c r="N13" s="461"/>
      <c r="O13" s="457"/>
    </row>
    <row r="14" spans="1:15" ht="15">
      <c r="A14" s="115" t="s">
        <v>165</v>
      </c>
      <c r="B14" s="116"/>
      <c r="C14" s="222">
        <f>SUM(C15:C20)</f>
        <v>91756</v>
      </c>
      <c r="D14" s="223"/>
      <c r="E14" s="223"/>
      <c r="F14" s="223"/>
      <c r="G14" s="224"/>
      <c r="H14" s="225"/>
      <c r="I14" s="225"/>
      <c r="J14" s="225"/>
      <c r="K14" s="225"/>
      <c r="L14" s="225"/>
      <c r="M14" s="225"/>
      <c r="N14" s="225"/>
      <c r="O14" s="225"/>
    </row>
    <row r="15" spans="1:15" ht="12.75">
      <c r="A15" s="383" t="s">
        <v>646</v>
      </c>
      <c r="B15" s="29" t="s">
        <v>477</v>
      </c>
      <c r="C15" s="223">
        <f aca="true" t="shared" si="0" ref="C15:C20">SUM(D15:F15)</f>
        <v>5000</v>
      </c>
      <c r="D15" s="223"/>
      <c r="E15" s="223"/>
      <c r="F15" s="223">
        <v>5000</v>
      </c>
      <c r="G15" s="225"/>
      <c r="H15" s="225"/>
      <c r="I15" s="225"/>
      <c r="J15" s="225"/>
      <c r="K15" s="225"/>
      <c r="L15" s="225"/>
      <c r="M15" s="225"/>
      <c r="N15" s="225"/>
      <c r="O15" s="225"/>
    </row>
    <row r="16" spans="1:15" ht="12.75">
      <c r="A16" s="383" t="s">
        <v>647</v>
      </c>
      <c r="B16" s="29" t="s">
        <v>474</v>
      </c>
      <c r="C16" s="223">
        <f t="shared" si="0"/>
        <v>24979</v>
      </c>
      <c r="D16" s="223">
        <v>11855</v>
      </c>
      <c r="E16" s="223">
        <v>3124</v>
      </c>
      <c r="F16" s="223">
        <v>10000</v>
      </c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15" ht="12.75">
      <c r="A17" s="25">
        <v>900080</v>
      </c>
      <c r="B17" s="29" t="s">
        <v>478</v>
      </c>
      <c r="C17" s="223">
        <f t="shared" si="0"/>
        <v>2000</v>
      </c>
      <c r="D17" s="223"/>
      <c r="E17" s="223"/>
      <c r="F17" s="223">
        <v>2000</v>
      </c>
      <c r="G17" s="225"/>
      <c r="H17" s="225"/>
      <c r="I17" s="225"/>
      <c r="J17" s="225"/>
      <c r="K17" s="225"/>
      <c r="L17" s="225"/>
      <c r="M17" s="225"/>
      <c r="N17" s="225"/>
      <c r="O17" s="225"/>
    </row>
    <row r="18" spans="1:15" ht="12.75">
      <c r="A18" s="25">
        <v>900080</v>
      </c>
      <c r="B18" s="29" t="s">
        <v>475</v>
      </c>
      <c r="C18" s="223">
        <f t="shared" si="0"/>
        <v>8353</v>
      </c>
      <c r="D18" s="223"/>
      <c r="E18" s="223"/>
      <c r="F18" s="223">
        <v>8353</v>
      </c>
      <c r="G18" s="225"/>
      <c r="H18" s="225"/>
      <c r="I18" s="225"/>
      <c r="J18" s="225"/>
      <c r="K18" s="225"/>
      <c r="L18" s="225"/>
      <c r="M18" s="225"/>
      <c r="N18" s="225"/>
      <c r="O18" s="225"/>
    </row>
    <row r="19" spans="1:15" ht="12.75">
      <c r="A19" s="383" t="s">
        <v>648</v>
      </c>
      <c r="B19" s="29" t="s">
        <v>479</v>
      </c>
      <c r="C19" s="223">
        <f t="shared" si="0"/>
        <v>34424</v>
      </c>
      <c r="D19" s="223">
        <v>23447</v>
      </c>
      <c r="E19" s="223">
        <v>6276</v>
      </c>
      <c r="F19" s="223">
        <v>4701</v>
      </c>
      <c r="G19" s="225"/>
      <c r="H19" s="225"/>
      <c r="I19" s="225">
        <v>299</v>
      </c>
      <c r="J19" s="225"/>
      <c r="K19" s="225"/>
      <c r="L19" s="225"/>
      <c r="M19" s="225"/>
      <c r="N19" s="225"/>
      <c r="O19" s="225"/>
    </row>
    <row r="20" spans="1:15" ht="12.75">
      <c r="A20" s="25">
        <v>107051</v>
      </c>
      <c r="B20" s="29" t="s">
        <v>476</v>
      </c>
      <c r="C20" s="223">
        <f t="shared" si="0"/>
        <v>17000</v>
      </c>
      <c r="D20" s="223"/>
      <c r="E20" s="223"/>
      <c r="F20" s="223">
        <v>17000</v>
      </c>
      <c r="G20" s="225"/>
      <c r="H20" s="225"/>
      <c r="I20" s="225"/>
      <c r="J20" s="225"/>
      <c r="K20" s="225"/>
      <c r="L20" s="225"/>
      <c r="M20" s="225"/>
      <c r="N20" s="225"/>
      <c r="O20" s="225"/>
    </row>
    <row r="21" spans="1:15" ht="12.75">
      <c r="A21" s="25"/>
      <c r="B21" s="29"/>
      <c r="C21" s="223"/>
      <c r="D21" s="223"/>
      <c r="E21" s="223"/>
      <c r="F21" s="223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1:15" ht="15">
      <c r="A22" s="115" t="s">
        <v>480</v>
      </c>
      <c r="B22" s="116"/>
      <c r="C22" s="222">
        <f>SUM(C23:C27)</f>
        <v>31012</v>
      </c>
      <c r="D22" s="223"/>
      <c r="E22" s="223"/>
      <c r="F22" s="223"/>
      <c r="G22" s="224"/>
      <c r="H22" s="225"/>
      <c r="I22" s="225"/>
      <c r="J22" s="225"/>
      <c r="K22" s="225"/>
      <c r="L22" s="225"/>
      <c r="M22" s="225"/>
      <c r="N22" s="225"/>
      <c r="O22" s="225"/>
    </row>
    <row r="23" spans="1:15" ht="12.75">
      <c r="A23" s="383" t="s">
        <v>646</v>
      </c>
      <c r="B23" s="29" t="s">
        <v>481</v>
      </c>
      <c r="C23" s="223">
        <v>11095</v>
      </c>
      <c r="D23" s="223">
        <v>6043</v>
      </c>
      <c r="E23" s="223">
        <v>1552</v>
      </c>
      <c r="F23" s="223">
        <v>3500</v>
      </c>
      <c r="G23" s="225"/>
      <c r="H23" s="225"/>
      <c r="I23" s="225"/>
      <c r="J23" s="225"/>
      <c r="K23" s="225"/>
      <c r="L23" s="225"/>
      <c r="M23" s="225"/>
      <c r="N23" s="225"/>
      <c r="O23" s="225"/>
    </row>
    <row r="24" spans="1:15" ht="12.75">
      <c r="A24" s="383" t="s">
        <v>647</v>
      </c>
      <c r="B24" s="29" t="s">
        <v>482</v>
      </c>
      <c r="C24" s="223">
        <v>3500</v>
      </c>
      <c r="D24" s="223"/>
      <c r="E24" s="223"/>
      <c r="F24" s="306">
        <v>3500</v>
      </c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 ht="12.75">
      <c r="A25" s="25">
        <v>900080</v>
      </c>
      <c r="B25" s="29" t="s">
        <v>55</v>
      </c>
      <c r="C25" s="223">
        <f>SUM(D25:F25)</f>
        <v>930</v>
      </c>
      <c r="D25" s="223"/>
      <c r="E25" s="223"/>
      <c r="F25" s="223">
        <v>930</v>
      </c>
      <c r="G25" s="225"/>
      <c r="H25" s="225"/>
      <c r="I25" s="225"/>
      <c r="J25" s="225"/>
      <c r="K25" s="225"/>
      <c r="L25" s="225"/>
      <c r="M25" s="225"/>
      <c r="N25" s="225"/>
      <c r="O25" s="225"/>
    </row>
    <row r="26" spans="1:15" ht="12.75">
      <c r="A26" s="25">
        <v>900080</v>
      </c>
      <c r="B26" s="29" t="s">
        <v>475</v>
      </c>
      <c r="C26" s="223">
        <f>SUM(D26:F26)</f>
        <v>300</v>
      </c>
      <c r="D26" s="223"/>
      <c r="E26" s="223"/>
      <c r="F26" s="223">
        <v>300</v>
      </c>
      <c r="G26" s="225"/>
      <c r="H26" s="225"/>
      <c r="I26" s="225"/>
      <c r="J26" s="225"/>
      <c r="K26" s="225"/>
      <c r="L26" s="225"/>
      <c r="M26" s="225"/>
      <c r="N26" s="225"/>
      <c r="O26" s="225"/>
    </row>
    <row r="27" spans="1:15" ht="12.75">
      <c r="A27" s="383" t="s">
        <v>648</v>
      </c>
      <c r="B27" s="29" t="s">
        <v>479</v>
      </c>
      <c r="C27" s="223">
        <f>SUM(D27:F27)</f>
        <v>15187</v>
      </c>
      <c r="D27" s="223">
        <v>10249</v>
      </c>
      <c r="E27" s="223">
        <v>2688</v>
      </c>
      <c r="F27" s="223">
        <v>2250</v>
      </c>
      <c r="G27" s="225"/>
      <c r="H27" s="225"/>
      <c r="I27" s="225"/>
      <c r="J27" s="225"/>
      <c r="K27" s="225"/>
      <c r="L27" s="225"/>
      <c r="M27" s="225"/>
      <c r="N27" s="225"/>
      <c r="O27" s="225"/>
    </row>
    <row r="28" spans="1:15" ht="12.75">
      <c r="A28" s="25">
        <v>107051</v>
      </c>
      <c r="B28" s="29" t="s">
        <v>476</v>
      </c>
      <c r="C28" s="223">
        <f>SUM(D28:F28)</f>
        <v>2000</v>
      </c>
      <c r="D28" s="223"/>
      <c r="E28" s="223"/>
      <c r="F28" s="223">
        <v>2000</v>
      </c>
      <c r="G28" s="225"/>
      <c r="H28" s="225"/>
      <c r="I28" s="225"/>
      <c r="J28" s="225"/>
      <c r="K28" s="225"/>
      <c r="L28" s="225"/>
      <c r="M28" s="225"/>
      <c r="N28" s="225"/>
      <c r="O28" s="225"/>
    </row>
    <row r="29" spans="1:15" ht="12.75">
      <c r="A29" s="113"/>
      <c r="B29" s="29"/>
      <c r="C29" s="223"/>
      <c r="D29" s="223"/>
      <c r="E29" s="223"/>
      <c r="F29" s="223"/>
      <c r="G29" s="225"/>
      <c r="H29" s="225"/>
      <c r="I29" s="225"/>
      <c r="J29" s="225"/>
      <c r="K29" s="225"/>
      <c r="L29" s="225"/>
      <c r="M29" s="225"/>
      <c r="N29" s="225"/>
      <c r="O29" s="225"/>
    </row>
    <row r="30" spans="1:15" ht="12.75">
      <c r="A30" s="113"/>
      <c r="B30" s="29"/>
      <c r="C30" s="223"/>
      <c r="D30" s="223"/>
      <c r="E30" s="223"/>
      <c r="F30" s="223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1:15" ht="12.75">
      <c r="A31" s="113"/>
      <c r="B31" s="29"/>
      <c r="C31" s="223"/>
      <c r="D31" s="223"/>
      <c r="E31" s="223"/>
      <c r="F31" s="223"/>
      <c r="G31" s="225"/>
      <c r="H31" s="225"/>
      <c r="I31" s="225"/>
      <c r="J31" s="225"/>
      <c r="K31" s="225"/>
      <c r="L31" s="225"/>
      <c r="M31" s="225"/>
      <c r="N31" s="225"/>
      <c r="O31" s="225"/>
    </row>
    <row r="32" spans="1:15" ht="12.75">
      <c r="A32" s="113"/>
      <c r="B32" s="29"/>
      <c r="C32" s="223"/>
      <c r="D32" s="223"/>
      <c r="E32" s="223"/>
      <c r="F32" s="223"/>
      <c r="G32" s="225"/>
      <c r="H32" s="225"/>
      <c r="I32" s="225"/>
      <c r="J32" s="225"/>
      <c r="K32" s="225"/>
      <c r="L32" s="225"/>
      <c r="M32" s="225"/>
      <c r="N32" s="225"/>
      <c r="O32" s="225"/>
    </row>
    <row r="33" spans="1:15" ht="12.75">
      <c r="A33" s="113"/>
      <c r="B33" s="29"/>
      <c r="C33" s="223"/>
      <c r="D33" s="223"/>
      <c r="E33" s="223"/>
      <c r="F33" s="223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ht="12.75">
      <c r="A34" s="113"/>
      <c r="B34" s="29"/>
      <c r="C34" s="223"/>
      <c r="D34" s="223"/>
      <c r="E34" s="223"/>
      <c r="F34" s="223"/>
      <c r="G34" s="225"/>
      <c r="H34" s="225"/>
      <c r="I34" s="225"/>
      <c r="J34" s="225"/>
      <c r="K34" s="225"/>
      <c r="L34" s="225"/>
      <c r="M34" s="225"/>
      <c r="N34" s="225"/>
      <c r="O34" s="225"/>
    </row>
    <row r="35" spans="1:15" ht="12.75">
      <c r="A35" s="113"/>
      <c r="B35" s="29"/>
      <c r="C35" s="223"/>
      <c r="D35" s="223"/>
      <c r="E35" s="223"/>
      <c r="F35" s="223"/>
      <c r="G35" s="225"/>
      <c r="H35" s="225"/>
      <c r="I35" s="225"/>
      <c r="J35" s="225"/>
      <c r="K35" s="225"/>
      <c r="L35" s="225"/>
      <c r="M35" s="225"/>
      <c r="N35" s="225"/>
      <c r="O35" s="225"/>
    </row>
    <row r="36" spans="1:15" ht="12.75">
      <c r="A36" s="113"/>
      <c r="B36" s="29"/>
      <c r="C36" s="223"/>
      <c r="D36" s="223"/>
      <c r="E36" s="223"/>
      <c r="F36" s="223"/>
      <c r="G36" s="225"/>
      <c r="H36" s="225"/>
      <c r="I36" s="225"/>
      <c r="J36" s="225"/>
      <c r="K36" s="225"/>
      <c r="L36" s="225"/>
      <c r="M36" s="225"/>
      <c r="N36" s="225"/>
      <c r="O36" s="225"/>
    </row>
    <row r="37" spans="1:15" ht="12.75">
      <c r="A37" s="113"/>
      <c r="B37" s="29"/>
      <c r="C37" s="223"/>
      <c r="D37" s="223"/>
      <c r="E37" s="223"/>
      <c r="F37" s="223"/>
      <c r="G37" s="225"/>
      <c r="H37" s="225"/>
      <c r="I37" s="225"/>
      <c r="J37" s="225"/>
      <c r="K37" s="225"/>
      <c r="L37" s="225"/>
      <c r="M37" s="225"/>
      <c r="N37" s="225"/>
      <c r="O37" s="225"/>
    </row>
    <row r="38" spans="1:15" ht="12.75">
      <c r="A38" s="113"/>
      <c r="B38" s="29"/>
      <c r="C38" s="223"/>
      <c r="D38" s="223"/>
      <c r="E38" s="223"/>
      <c r="F38" s="223"/>
      <c r="G38" s="225"/>
      <c r="H38" s="225"/>
      <c r="I38" s="225"/>
      <c r="J38" s="225"/>
      <c r="K38" s="225"/>
      <c r="L38" s="225"/>
      <c r="M38" s="225"/>
      <c r="N38" s="225"/>
      <c r="O38" s="225"/>
    </row>
    <row r="39" spans="1:15" ht="12.75">
      <c r="A39" s="113"/>
      <c r="B39" s="29"/>
      <c r="C39" s="223"/>
      <c r="D39" s="223"/>
      <c r="E39" s="223"/>
      <c r="F39" s="223"/>
      <c r="G39" s="225"/>
      <c r="H39" s="225"/>
      <c r="I39" s="225"/>
      <c r="J39" s="225"/>
      <c r="K39" s="225"/>
      <c r="L39" s="225"/>
      <c r="M39" s="225"/>
      <c r="N39" s="225"/>
      <c r="O39" s="225"/>
    </row>
    <row r="40" spans="1:15" ht="12.75">
      <c r="A40" s="113"/>
      <c r="B40" s="29"/>
      <c r="C40" s="223"/>
      <c r="D40" s="223"/>
      <c r="E40" s="223"/>
      <c r="F40" s="223"/>
      <c r="G40" s="225"/>
      <c r="H40" s="225"/>
      <c r="I40" s="225"/>
      <c r="J40" s="225"/>
      <c r="K40" s="225"/>
      <c r="L40" s="225"/>
      <c r="M40" s="225"/>
      <c r="N40" s="225"/>
      <c r="O40" s="225"/>
    </row>
    <row r="41" spans="1:15" ht="12.75">
      <c r="A41" s="113"/>
      <c r="B41" s="29"/>
      <c r="C41" s="223"/>
      <c r="D41" s="223"/>
      <c r="E41" s="223"/>
      <c r="F41" s="223"/>
      <c r="G41" s="225"/>
      <c r="H41" s="225"/>
      <c r="I41" s="225"/>
      <c r="J41" s="225"/>
      <c r="K41" s="225"/>
      <c r="L41" s="225"/>
      <c r="M41" s="225"/>
      <c r="N41" s="225"/>
      <c r="O41" s="225"/>
    </row>
    <row r="42" spans="1:15" ht="12.75">
      <c r="A42" s="113"/>
      <c r="B42" s="29"/>
      <c r="C42" s="223"/>
      <c r="D42" s="223"/>
      <c r="E42" s="223"/>
      <c r="F42" s="223"/>
      <c r="G42" s="225"/>
      <c r="H42" s="225"/>
      <c r="I42" s="225"/>
      <c r="J42" s="225"/>
      <c r="K42" s="225"/>
      <c r="L42" s="225"/>
      <c r="M42" s="225"/>
      <c r="N42" s="225"/>
      <c r="O42" s="225"/>
    </row>
    <row r="43" spans="1:15" ht="12.75">
      <c r="A43" s="113"/>
      <c r="B43" s="29"/>
      <c r="C43" s="223"/>
      <c r="D43" s="223"/>
      <c r="E43" s="223"/>
      <c r="F43" s="223"/>
      <c r="G43" s="225"/>
      <c r="H43" s="225"/>
      <c r="I43" s="225"/>
      <c r="J43" s="225"/>
      <c r="K43" s="225"/>
      <c r="L43" s="225"/>
      <c r="M43" s="225"/>
      <c r="N43" s="225"/>
      <c r="O43" s="225"/>
    </row>
    <row r="44" spans="1:15" ht="12.75">
      <c r="A44" s="113"/>
      <c r="B44" s="29"/>
      <c r="C44" s="223"/>
      <c r="D44" s="223"/>
      <c r="E44" s="223"/>
      <c r="F44" s="223"/>
      <c r="G44" s="225"/>
      <c r="H44" s="225"/>
      <c r="I44" s="225"/>
      <c r="J44" s="225"/>
      <c r="K44" s="225"/>
      <c r="L44" s="225"/>
      <c r="M44" s="225"/>
      <c r="N44" s="225"/>
      <c r="O44" s="225"/>
    </row>
    <row r="45" spans="1:15" ht="12.75">
      <c r="A45" s="113"/>
      <c r="B45" s="29"/>
      <c r="C45" s="223"/>
      <c r="D45" s="223"/>
      <c r="E45" s="223"/>
      <c r="F45" s="223"/>
      <c r="G45" s="225"/>
      <c r="H45" s="225"/>
      <c r="I45" s="225"/>
      <c r="J45" s="225"/>
      <c r="K45" s="225"/>
      <c r="L45" s="225"/>
      <c r="M45" s="225"/>
      <c r="N45" s="225"/>
      <c r="O45" s="225"/>
    </row>
    <row r="46" spans="1:15" ht="12.75">
      <c r="A46" s="113"/>
      <c r="B46" s="29"/>
      <c r="C46" s="223"/>
      <c r="D46" s="223"/>
      <c r="E46" s="223"/>
      <c r="F46" s="223"/>
      <c r="G46" s="225"/>
      <c r="H46" s="225"/>
      <c r="I46" s="225"/>
      <c r="J46" s="225"/>
      <c r="K46" s="225"/>
      <c r="L46" s="225"/>
      <c r="M46" s="225"/>
      <c r="N46" s="225"/>
      <c r="O46" s="225"/>
    </row>
    <row r="47" spans="1:15" ht="12.75">
      <c r="A47" s="113"/>
      <c r="B47" s="29"/>
      <c r="C47" s="223"/>
      <c r="D47" s="223"/>
      <c r="E47" s="223"/>
      <c r="F47" s="223"/>
      <c r="G47" s="225"/>
      <c r="H47" s="225"/>
      <c r="I47" s="225"/>
      <c r="J47" s="225"/>
      <c r="K47" s="225"/>
      <c r="L47" s="225"/>
      <c r="M47" s="225"/>
      <c r="N47" s="225"/>
      <c r="O47" s="225"/>
    </row>
    <row r="48" spans="1:15" ht="12.75">
      <c r="A48" s="113"/>
      <c r="B48" s="29"/>
      <c r="C48" s="223"/>
      <c r="D48" s="223"/>
      <c r="E48" s="223"/>
      <c r="F48" s="223"/>
      <c r="G48" s="225"/>
      <c r="H48" s="225"/>
      <c r="I48" s="225"/>
      <c r="J48" s="225"/>
      <c r="K48" s="225"/>
      <c r="L48" s="225"/>
      <c r="M48" s="225"/>
      <c r="N48" s="225"/>
      <c r="O48" s="225"/>
    </row>
    <row r="49" spans="1:15" ht="12.75">
      <c r="A49" s="113"/>
      <c r="B49" s="29"/>
      <c r="C49" s="223"/>
      <c r="D49" s="223"/>
      <c r="E49" s="223"/>
      <c r="F49" s="223"/>
      <c r="G49" s="225"/>
      <c r="H49" s="225"/>
      <c r="I49" s="225"/>
      <c r="J49" s="225"/>
      <c r="K49" s="225"/>
      <c r="L49" s="225"/>
      <c r="M49" s="225"/>
      <c r="N49" s="225"/>
      <c r="O49" s="225"/>
    </row>
    <row r="50" spans="1:15" ht="12.75">
      <c r="A50" s="113"/>
      <c r="B50" s="29"/>
      <c r="C50" s="223"/>
      <c r="D50" s="223"/>
      <c r="E50" s="223"/>
      <c r="F50" s="223"/>
      <c r="G50" s="225"/>
      <c r="H50" s="225"/>
      <c r="I50" s="225"/>
      <c r="J50" s="225"/>
      <c r="K50" s="225"/>
      <c r="L50" s="225"/>
      <c r="M50" s="225"/>
      <c r="N50" s="225"/>
      <c r="O50" s="225"/>
    </row>
    <row r="51" spans="1:15" ht="12.75">
      <c r="A51" s="113"/>
      <c r="B51" s="29"/>
      <c r="C51" s="223"/>
      <c r="D51" s="223"/>
      <c r="E51" s="223"/>
      <c r="F51" s="223"/>
      <c r="G51" s="225"/>
      <c r="H51" s="225"/>
      <c r="I51" s="225"/>
      <c r="J51" s="225"/>
      <c r="K51" s="225"/>
      <c r="L51" s="225"/>
      <c r="M51" s="225"/>
      <c r="N51" s="225"/>
      <c r="O51" s="225"/>
    </row>
    <row r="52" spans="1:15" ht="12.75">
      <c r="A52" s="113"/>
      <c r="B52" s="29"/>
      <c r="C52" s="223"/>
      <c r="D52" s="223"/>
      <c r="E52" s="223"/>
      <c r="F52" s="223"/>
      <c r="G52" s="225"/>
      <c r="H52" s="225"/>
      <c r="I52" s="225"/>
      <c r="J52" s="225"/>
      <c r="K52" s="225"/>
      <c r="L52" s="225"/>
      <c r="M52" s="225"/>
      <c r="N52" s="225"/>
      <c r="O52" s="225"/>
    </row>
    <row r="53" spans="1:15" ht="12.75">
      <c r="A53" s="113"/>
      <c r="B53" s="29"/>
      <c r="C53" s="223"/>
      <c r="D53" s="223"/>
      <c r="E53" s="223"/>
      <c r="F53" s="223"/>
      <c r="G53" s="225"/>
      <c r="H53" s="225"/>
      <c r="I53" s="225"/>
      <c r="J53" s="225"/>
      <c r="K53" s="225"/>
      <c r="L53" s="225"/>
      <c r="M53" s="225"/>
      <c r="N53" s="225"/>
      <c r="O53" s="225"/>
    </row>
    <row r="54" spans="1:15" ht="12.75">
      <c r="A54" s="113"/>
      <c r="B54" s="29"/>
      <c r="C54" s="223"/>
      <c r="D54" s="223"/>
      <c r="E54" s="223"/>
      <c r="F54" s="223"/>
      <c r="G54" s="225"/>
      <c r="H54" s="225"/>
      <c r="I54" s="225"/>
      <c r="J54" s="225"/>
      <c r="K54" s="225"/>
      <c r="L54" s="225"/>
      <c r="M54" s="225"/>
      <c r="N54" s="225"/>
      <c r="O54" s="225"/>
    </row>
    <row r="55" spans="1:15" ht="12.75">
      <c r="A55" s="113"/>
      <c r="B55" s="29"/>
      <c r="C55" s="223"/>
      <c r="D55" s="223"/>
      <c r="E55" s="223"/>
      <c r="F55" s="223"/>
      <c r="G55" s="225"/>
      <c r="H55" s="225"/>
      <c r="I55" s="225"/>
      <c r="J55" s="225"/>
      <c r="K55" s="225"/>
      <c r="L55" s="225"/>
      <c r="M55" s="225"/>
      <c r="N55" s="225"/>
      <c r="O55" s="225"/>
    </row>
    <row r="56" spans="1:15" ht="12.75">
      <c r="A56" s="113"/>
      <c r="B56" s="29"/>
      <c r="C56" s="223"/>
      <c r="D56" s="223"/>
      <c r="E56" s="223"/>
      <c r="F56" s="223"/>
      <c r="G56" s="225"/>
      <c r="H56" s="225"/>
      <c r="I56" s="225"/>
      <c r="J56" s="225"/>
      <c r="K56" s="225"/>
      <c r="L56" s="225"/>
      <c r="M56" s="225"/>
      <c r="N56" s="225"/>
      <c r="O56" s="225"/>
    </row>
    <row r="57" spans="1:15" ht="12.75">
      <c r="A57" s="1"/>
      <c r="B57" s="29"/>
      <c r="C57" s="223"/>
      <c r="D57" s="223"/>
      <c r="E57" s="223"/>
      <c r="F57" s="223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1:15" ht="12.75">
      <c r="A58" s="113"/>
      <c r="B58" s="28" t="s">
        <v>483</v>
      </c>
      <c r="C58" s="222">
        <f>SUM(D58:I58)</f>
        <v>123067</v>
      </c>
      <c r="D58" s="222">
        <f>SUM(D14:D27)</f>
        <v>51594</v>
      </c>
      <c r="E58" s="222">
        <f>SUM(E14:E27)</f>
        <v>13640</v>
      </c>
      <c r="F58" s="222">
        <f>SUM(F14:F27)</f>
        <v>57534</v>
      </c>
      <c r="G58" s="222"/>
      <c r="H58" s="222"/>
      <c r="I58" s="222">
        <v>299</v>
      </c>
      <c r="J58" s="222"/>
      <c r="K58" s="222"/>
      <c r="L58" s="225"/>
      <c r="M58" s="225"/>
      <c r="N58" s="225"/>
      <c r="O58" s="225"/>
    </row>
  </sheetData>
  <sheetProtection/>
  <mergeCells count="11">
    <mergeCell ref="O12:O13"/>
    <mergeCell ref="A5:P5"/>
    <mergeCell ref="A6:P6"/>
    <mergeCell ref="D12:H12"/>
    <mergeCell ref="C12:C13"/>
    <mergeCell ref="A12:B13"/>
    <mergeCell ref="A3:O3"/>
    <mergeCell ref="I12:K12"/>
    <mergeCell ref="A4:P4"/>
    <mergeCell ref="L12:M12"/>
    <mergeCell ref="N12:N13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PENZUGY_2</cp:lastModifiedBy>
  <cp:lastPrinted>2014-09-11T11:58:56Z</cp:lastPrinted>
  <dcterms:created xsi:type="dcterms:W3CDTF">2006-01-17T11:47:21Z</dcterms:created>
  <dcterms:modified xsi:type="dcterms:W3CDTF">2014-09-23T07:19:24Z</dcterms:modified>
  <cp:category/>
  <cp:version/>
  <cp:contentType/>
  <cp:contentStatus/>
</cp:coreProperties>
</file>