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RAMOS PENDRIVE MENTÉS 2015.04.07\2017 RENDELETEK BALATONSZENTGYÖRGY\2017.évi KÖLTSÉGVETÉS\"/>
    </mc:Choice>
  </mc:AlternateContent>
  <bookViews>
    <workbookView xWindow="480" yWindow="15" windowWidth="11355" windowHeight="8445" tabRatio="601"/>
  </bookViews>
  <sheets>
    <sheet name="4b melléklet" sheetId="23" r:id="rId1"/>
  </sheets>
  <calcPr calcId="152511"/>
</workbook>
</file>

<file path=xl/calcChain.xml><?xml version="1.0" encoding="utf-8"?>
<calcChain xmlns="http://schemas.openxmlformats.org/spreadsheetml/2006/main">
  <c r="I35" i="23" l="1"/>
  <c r="R35" i="23"/>
  <c r="S35" i="23"/>
  <c r="U32" i="23"/>
  <c r="T32" i="23"/>
  <c r="T31" i="23"/>
  <c r="U31" i="23"/>
  <c r="T34" i="23" l="1"/>
  <c r="T33" i="23"/>
  <c r="S44" i="23" l="1"/>
  <c r="R44" i="23"/>
  <c r="U34" i="23"/>
  <c r="U33" i="23"/>
  <c r="S45" i="23"/>
  <c r="R45" i="23"/>
  <c r="Q13" i="23"/>
  <c r="Q35" i="23" s="1"/>
  <c r="P13" i="23"/>
  <c r="P35" i="23" s="1"/>
  <c r="O13" i="23"/>
  <c r="O35" i="23" s="1"/>
  <c r="N13" i="23"/>
  <c r="N35" i="23" s="1"/>
  <c r="M13" i="23"/>
  <c r="M35" i="23" s="1"/>
  <c r="L13" i="23"/>
  <c r="L35" i="23" s="1"/>
  <c r="K13" i="23"/>
  <c r="K35" i="23" s="1"/>
  <c r="J13" i="23"/>
  <c r="J35" i="23" s="1"/>
  <c r="I13" i="23"/>
  <c r="H13" i="23"/>
  <c r="H35" i="23" s="1"/>
  <c r="G13" i="23"/>
  <c r="G35" i="23" s="1"/>
  <c r="F13" i="23"/>
  <c r="F35" i="23" s="1"/>
  <c r="E13" i="23"/>
  <c r="E35" i="23" s="1"/>
  <c r="D13" i="23"/>
  <c r="D35" i="23" s="1"/>
  <c r="Q44" i="23"/>
  <c r="P44" i="23"/>
  <c r="U43" i="23"/>
  <c r="T43" i="23"/>
  <c r="U42" i="23"/>
  <c r="T42" i="23"/>
  <c r="U41" i="23"/>
  <c r="T41" i="23"/>
  <c r="U20" i="23"/>
  <c r="T20" i="23"/>
  <c r="U30" i="23"/>
  <c r="T30" i="23"/>
  <c r="U29" i="23"/>
  <c r="T29" i="23"/>
  <c r="U28" i="23"/>
  <c r="T28" i="23"/>
  <c r="U27" i="23"/>
  <c r="T27" i="23"/>
  <c r="U26" i="23"/>
  <c r="T26" i="23"/>
  <c r="U25" i="23"/>
  <c r="T25" i="23"/>
  <c r="U24" i="23"/>
  <c r="T24" i="23"/>
  <c r="U23" i="23"/>
  <c r="T23" i="23"/>
  <c r="U22" i="23"/>
  <c r="T22" i="23"/>
  <c r="U21" i="23"/>
  <c r="T21" i="23"/>
  <c r="U19" i="23"/>
  <c r="T19" i="23"/>
  <c r="U18" i="23"/>
  <c r="T18" i="23"/>
  <c r="U17" i="23"/>
  <c r="T17" i="23"/>
  <c r="U16" i="23"/>
  <c r="T16" i="23"/>
  <c r="U15" i="23"/>
  <c r="T15" i="23"/>
  <c r="U14" i="23"/>
  <c r="T14" i="23"/>
  <c r="U13" i="23"/>
  <c r="U12" i="23"/>
  <c r="T12" i="23"/>
  <c r="U11" i="23"/>
  <c r="T11" i="23"/>
  <c r="U10" i="23"/>
  <c r="T10" i="23"/>
  <c r="Q45" i="23"/>
  <c r="U35" i="23" l="1"/>
  <c r="P45" i="23"/>
  <c r="T13" i="23"/>
  <c r="T35" i="23" s="1"/>
  <c r="O44" i="23"/>
  <c r="N44" i="23"/>
  <c r="M44" i="23"/>
  <c r="L44" i="23"/>
  <c r="K44" i="23"/>
  <c r="J44" i="23"/>
  <c r="I44" i="23"/>
  <c r="H44" i="23"/>
  <c r="G44" i="23"/>
  <c r="F44" i="23"/>
  <c r="E44" i="23"/>
  <c r="D44" i="23"/>
  <c r="D45" i="23" l="1"/>
  <c r="G45" i="23"/>
  <c r="T44" i="23"/>
  <c r="U44" i="23"/>
  <c r="U45" i="23" s="1"/>
  <c r="T45" i="23"/>
  <c r="H45" i="23"/>
  <c r="I45" i="23"/>
  <c r="F45" i="23"/>
  <c r="E45" i="23"/>
  <c r="O45" i="23"/>
  <c r="L45" i="23"/>
  <c r="J45" i="23"/>
  <c r="M45" i="23"/>
  <c r="N45" i="23"/>
  <c r="K45" i="23"/>
</calcChain>
</file>

<file path=xl/sharedStrings.xml><?xml version="1.0" encoding="utf-8"?>
<sst xmlns="http://schemas.openxmlformats.org/spreadsheetml/2006/main" count="94" uniqueCount="50">
  <si>
    <t>Adatok ezer forintban!</t>
  </si>
  <si>
    <t>Igazgatás</t>
  </si>
  <si>
    <t>Községgazdálkodás</t>
  </si>
  <si>
    <t>Háziorvos</t>
  </si>
  <si>
    <t>Fogorvos</t>
  </si>
  <si>
    <t>Művelődési ház</t>
  </si>
  <si>
    <t>Teleház</t>
  </si>
  <si>
    <t>Könyvtár</t>
  </si>
  <si>
    <t>Szociális étkeztetés</t>
  </si>
  <si>
    <t>Mindösszesen</t>
  </si>
  <si>
    <t>Összesen</t>
  </si>
  <si>
    <t>Személyi juttatás</t>
  </si>
  <si>
    <t>Járulékok</t>
  </si>
  <si>
    <t>Dologi kiadás</t>
  </si>
  <si>
    <t>Segély</t>
  </si>
  <si>
    <t>Pénzeszköz átadás</t>
  </si>
  <si>
    <t>Védőnő</t>
  </si>
  <si>
    <t>Temető</t>
  </si>
  <si>
    <t>Stúdió</t>
  </si>
  <si>
    <t>Sport</t>
  </si>
  <si>
    <t>4. számú melléklet folytatása</t>
  </si>
  <si>
    <t>ÁHT-n belül</t>
  </si>
  <si>
    <t>ÁHT-n kívül</t>
  </si>
  <si>
    <t>Útfenntartás</t>
  </si>
  <si>
    <t>Jelzőrendszeres házi segítség nyújtás</t>
  </si>
  <si>
    <t>Kötelező feladatok</t>
  </si>
  <si>
    <t>Kötelező feladatok összesen</t>
  </si>
  <si>
    <t>Önként vállalt feladatok</t>
  </si>
  <si>
    <t>Önként vállalt feladatok összesen</t>
  </si>
  <si>
    <t>Egyéb működési célú támogatások</t>
  </si>
  <si>
    <t>Közfoglalkoztatás</t>
  </si>
  <si>
    <t>Zöldterület</t>
  </si>
  <si>
    <t>Közvilágítás</t>
  </si>
  <si>
    <t>Ellátottak pénzbeli juttatásai</t>
  </si>
  <si>
    <t>Felhalmozási kiadások</t>
  </si>
  <si>
    <t>Tanyagondnok</t>
  </si>
  <si>
    <t>Kiemelt önkormányzati rendezvények</t>
  </si>
  <si>
    <t>Gyermekvédelmi pénzbeli és természetbeni ellátások</t>
  </si>
  <si>
    <t>Egyéb szociális pénbeli és természetbeni ellátások</t>
  </si>
  <si>
    <t>Múzeumi kiállítási tevékenység</t>
  </si>
  <si>
    <t>Finanszírozási kiadások</t>
  </si>
  <si>
    <t>Forgatási és befektetési célú finanszírozási művetlek</t>
  </si>
  <si>
    <t>Adatok forintban!</t>
  </si>
  <si>
    <t>Támogatási célú finanszírozási műveletek</t>
  </si>
  <si>
    <t>2016. évi         tény</t>
  </si>
  <si>
    <t>2017. évi előirányzat</t>
  </si>
  <si>
    <t>Az Önkormányzat 2017. évi kiadásai kormányzati funkciónkénti bontásban</t>
  </si>
  <si>
    <t>Intézményen kívüli gyermekétkeztetés</t>
  </si>
  <si>
    <t>Önkormányzatok elszámolásai a központi költségvetéssel</t>
  </si>
  <si>
    <t>a 3/2017.(II.27.)önkormányzati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</si>
</sst>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name val="Arial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7" fillId="0" borderId="0"/>
    <xf numFmtId="0" fontId="8" fillId="0" borderId="0"/>
    <xf numFmtId="0" fontId="3" fillId="0" borderId="0" applyNumberForma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Border="1" applyAlignment="1"/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/>
    <xf numFmtId="0" fontId="0" fillId="0" borderId="0" xfId="0" applyAlignment="1">
      <alignment vertical="center" wrapText="1"/>
    </xf>
    <xf numFmtId="0" fontId="2" fillId="0" borderId="0" xfId="0" applyFont="1" applyAlignment="1"/>
    <xf numFmtId="3" fontId="4" fillId="0" borderId="6" xfId="0" applyNumberFormat="1" applyFont="1" applyBorder="1"/>
    <xf numFmtId="3" fontId="4" fillId="0" borderId="7" xfId="0" applyNumberFormat="1" applyFont="1" applyBorder="1"/>
    <xf numFmtId="3" fontId="0" fillId="0" borderId="9" xfId="0" applyNumberFormat="1" applyBorder="1"/>
    <xf numFmtId="3" fontId="0" fillId="0" borderId="10" xfId="0" applyNumberFormat="1" applyBorder="1"/>
    <xf numFmtId="3" fontId="0" fillId="0" borderId="11" xfId="0" applyNumberFormat="1" applyBorder="1"/>
    <xf numFmtId="3" fontId="2" fillId="0" borderId="12" xfId="0" applyNumberFormat="1" applyFont="1" applyBorder="1"/>
    <xf numFmtId="3" fontId="2" fillId="0" borderId="13" xfId="0" applyNumberFormat="1" applyFont="1" applyBorder="1"/>
    <xf numFmtId="3" fontId="0" fillId="0" borderId="7" xfId="0" applyNumberFormat="1" applyBorder="1"/>
    <xf numFmtId="3" fontId="0" fillId="0" borderId="14" xfId="0" applyNumberFormat="1" applyBorder="1"/>
    <xf numFmtId="3" fontId="0" fillId="0" borderId="4" xfId="0" applyNumberFormat="1" applyBorder="1"/>
    <xf numFmtId="3" fontId="2" fillId="0" borderId="6" xfId="0" applyNumberFormat="1" applyFont="1" applyBorder="1"/>
    <xf numFmtId="3" fontId="2" fillId="0" borderId="7" xfId="0" applyNumberFormat="1" applyFont="1" applyBorder="1"/>
    <xf numFmtId="3" fontId="2" fillId="0" borderId="16" xfId="0" applyNumberFormat="1" applyFont="1" applyBorder="1"/>
    <xf numFmtId="3" fontId="2" fillId="0" borderId="8" xfId="0" applyNumberFormat="1" applyFont="1" applyBorder="1"/>
    <xf numFmtId="3" fontId="2" fillId="0" borderId="17" xfId="0" applyNumberFormat="1" applyFont="1" applyBorder="1"/>
    <xf numFmtId="3" fontId="2" fillId="0" borderId="18" xfId="0" applyNumberFormat="1" applyFont="1" applyBorder="1"/>
    <xf numFmtId="3" fontId="2" fillId="0" borderId="0" xfId="0" applyNumberFormat="1" applyFont="1" applyBorder="1"/>
    <xf numFmtId="0" fontId="2" fillId="0" borderId="0" xfId="0" applyFont="1" applyAlignment="1">
      <alignment horizontal="center" wrapText="1"/>
    </xf>
    <xf numFmtId="3" fontId="2" fillId="0" borderId="6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9" fillId="0" borderId="1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3" fillId="0" borderId="0" xfId="0" applyFont="1" applyAlignment="1"/>
    <xf numFmtId="3" fontId="0" fillId="0" borderId="22" xfId="0" applyNumberFormat="1" applyBorder="1"/>
    <xf numFmtId="3" fontId="0" fillId="0" borderId="1" xfId="0" applyNumberFormat="1" applyBorder="1"/>
    <xf numFmtId="3" fontId="2" fillId="0" borderId="21" xfId="0" applyNumberFormat="1" applyFont="1" applyBorder="1"/>
    <xf numFmtId="3" fontId="0" fillId="0" borderId="23" xfId="0" applyNumberFormat="1" applyBorder="1"/>
    <xf numFmtId="3" fontId="0" fillId="0" borderId="6" xfId="0" applyNumberFormat="1" applyBorder="1"/>
    <xf numFmtId="3" fontId="0" fillId="0" borderId="24" xfId="0" applyNumberFormat="1" applyBorder="1"/>
    <xf numFmtId="3" fontId="0" fillId="0" borderId="25" xfId="0" applyNumberFormat="1" applyBorder="1"/>
    <xf numFmtId="3" fontId="2" fillId="0" borderId="20" xfId="0" applyNumberFormat="1" applyFont="1" applyBorder="1"/>
    <xf numFmtId="3" fontId="5" fillId="0" borderId="4" xfId="0" applyNumberFormat="1" applyFont="1" applyBorder="1"/>
    <xf numFmtId="3" fontId="5" fillId="0" borderId="7" xfId="0" applyNumberFormat="1" applyFont="1" applyBorder="1"/>
    <xf numFmtId="3" fontId="5" fillId="0" borderId="14" xfId="0" applyNumberFormat="1" applyFont="1" applyBorder="1"/>
    <xf numFmtId="3" fontId="5" fillId="0" borderId="4" xfId="0" applyNumberFormat="1" applyFont="1" applyBorder="1" applyAlignment="1">
      <alignment vertical="center" wrapText="1"/>
    </xf>
    <xf numFmtId="3" fontId="5" fillId="0" borderId="7" xfId="0" applyNumberFormat="1" applyFont="1" applyBorder="1" applyAlignment="1">
      <alignment vertical="center" wrapText="1"/>
    </xf>
    <xf numFmtId="3" fontId="5" fillId="0" borderId="14" xfId="0" applyNumberFormat="1" applyFont="1" applyBorder="1" applyAlignment="1">
      <alignment vertical="center" wrapText="1"/>
    </xf>
    <xf numFmtId="3" fontId="4" fillId="0" borderId="6" xfId="0" applyNumberFormat="1" applyFont="1" applyBorder="1" applyAlignment="1">
      <alignment vertical="center" wrapText="1"/>
    </xf>
    <xf numFmtId="3" fontId="4" fillId="0" borderId="7" xfId="0" applyNumberFormat="1" applyFont="1" applyBorder="1" applyAlignment="1">
      <alignment vertical="center" wrapText="1"/>
    </xf>
    <xf numFmtId="0" fontId="9" fillId="0" borderId="0" xfId="0" applyFont="1" applyBorder="1" applyAlignment="1">
      <alignment horizontal="center" vertical="center" wrapText="1"/>
    </xf>
    <xf numFmtId="3" fontId="2" fillId="0" borderId="0" xfId="0" applyNumberFormat="1" applyFont="1" applyBorder="1" applyAlignment="1">
      <alignment vertical="center" wrapText="1"/>
    </xf>
    <xf numFmtId="3" fontId="6" fillId="0" borderId="0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Border="1" applyAlignment="1">
      <alignment vertical="center" wrapText="1"/>
    </xf>
    <xf numFmtId="3" fontId="5" fillId="0" borderId="6" xfId="0" applyNumberFormat="1" applyFont="1" applyBorder="1"/>
    <xf numFmtId="3" fontId="5" fillId="0" borderId="6" xfId="0" applyNumberFormat="1" applyFont="1" applyBorder="1" applyAlignment="1">
      <alignment vertical="center" wrapText="1"/>
    </xf>
    <xf numFmtId="3" fontId="5" fillId="0" borderId="25" xfId="0" applyNumberFormat="1" applyFont="1" applyBorder="1"/>
    <xf numFmtId="3" fontId="5" fillId="0" borderId="25" xfId="0" applyNumberFormat="1" applyFont="1" applyBorder="1" applyAlignment="1">
      <alignment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3" fontId="3" fillId="0" borderId="4" xfId="0" applyNumberFormat="1" applyFont="1" applyBorder="1" applyAlignment="1">
      <alignment vertical="center" wrapText="1"/>
    </xf>
    <xf numFmtId="3" fontId="3" fillId="0" borderId="7" xfId="0" applyNumberFormat="1" applyFont="1" applyBorder="1" applyAlignment="1">
      <alignment vertical="center" wrapText="1"/>
    </xf>
    <xf numFmtId="3" fontId="3" fillId="0" borderId="14" xfId="0" applyNumberFormat="1" applyFont="1" applyBorder="1" applyAlignment="1">
      <alignment vertical="center" wrapText="1"/>
    </xf>
    <xf numFmtId="3" fontId="3" fillId="0" borderId="6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vertical="center" wrapText="1"/>
    </xf>
    <xf numFmtId="3" fontId="3" fillId="0" borderId="25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wrapText="1"/>
    </xf>
    <xf numFmtId="0" fontId="6" fillId="0" borderId="0" xfId="0" applyFont="1"/>
    <xf numFmtId="0" fontId="3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center" wrapText="1"/>
    </xf>
    <xf numFmtId="3" fontId="0" fillId="0" borderId="28" xfId="0" applyNumberFormat="1" applyBorder="1"/>
    <xf numFmtId="3" fontId="0" fillId="0" borderId="13" xfId="0" applyNumberFormat="1" applyBorder="1"/>
    <xf numFmtId="3" fontId="3" fillId="0" borderId="7" xfId="0" applyNumberFormat="1" applyFont="1" applyBorder="1"/>
    <xf numFmtId="3" fontId="0" fillId="0" borderId="4" xfId="0" applyNumberFormat="1" applyBorder="1" applyAlignment="1">
      <alignment vertical="center" wrapText="1"/>
    </xf>
    <xf numFmtId="3" fontId="0" fillId="0" borderId="7" xfId="0" applyNumberFormat="1" applyBorder="1" applyAlignment="1">
      <alignment vertical="center" wrapText="1"/>
    </xf>
    <xf numFmtId="3" fontId="0" fillId="0" borderId="14" xfId="0" applyNumberFormat="1" applyBorder="1" applyAlignment="1">
      <alignment vertical="center" wrapText="1"/>
    </xf>
    <xf numFmtId="3" fontId="0" fillId="0" borderId="6" xfId="0" applyNumberFormat="1" applyBorder="1" applyAlignment="1">
      <alignment vertical="center" wrapText="1"/>
    </xf>
    <xf numFmtId="3" fontId="0" fillId="0" borderId="1" xfId="0" applyNumberFormat="1" applyBorder="1" applyAlignment="1">
      <alignment vertical="center" wrapText="1"/>
    </xf>
    <xf numFmtId="3" fontId="0" fillId="0" borderId="25" xfId="0" applyNumberFormat="1" applyBorder="1" applyAlignment="1">
      <alignment vertical="center" wrapText="1"/>
    </xf>
    <xf numFmtId="3" fontId="0" fillId="0" borderId="30" xfId="0" applyNumberFormat="1" applyBorder="1"/>
    <xf numFmtId="3" fontId="0" fillId="0" borderId="31" xfId="0" applyNumberFormat="1" applyBorder="1"/>
    <xf numFmtId="3" fontId="0" fillId="0" borderId="32" xfId="0" applyNumberFormat="1" applyBorder="1"/>
    <xf numFmtId="3" fontId="0" fillId="0" borderId="29" xfId="0" applyNumberFormat="1" applyBorder="1"/>
    <xf numFmtId="3" fontId="0" fillId="0" borderId="2" xfId="0" applyNumberFormat="1" applyBorder="1"/>
    <xf numFmtId="3" fontId="2" fillId="0" borderId="5" xfId="0" applyNumberFormat="1" applyFont="1" applyBorder="1"/>
    <xf numFmtId="3" fontId="2" fillId="0" borderId="33" xfId="0" applyNumberFormat="1" applyFont="1" applyBorder="1"/>
    <xf numFmtId="3" fontId="0" fillId="0" borderId="27" xfId="0" applyNumberFormat="1" applyBorder="1" applyAlignment="1">
      <alignment vertical="center" wrapText="1"/>
    </xf>
    <xf numFmtId="3" fontId="2" fillId="0" borderId="41" xfId="0" applyNumberFormat="1" applyFont="1" applyBorder="1" applyAlignment="1">
      <alignment vertical="center" wrapText="1"/>
    </xf>
    <xf numFmtId="3" fontId="0" fillId="0" borderId="44" xfId="0" applyNumberFormat="1" applyBorder="1" applyAlignment="1">
      <alignment vertical="center" wrapText="1"/>
    </xf>
    <xf numFmtId="3" fontId="0" fillId="0" borderId="42" xfId="0" applyNumberFormat="1" applyBorder="1" applyAlignment="1">
      <alignment vertical="center" wrapText="1"/>
    </xf>
    <xf numFmtId="3" fontId="0" fillId="0" borderId="41" xfId="0" applyNumberFormat="1" applyBorder="1" applyAlignment="1">
      <alignment vertical="center" wrapText="1"/>
    </xf>
    <xf numFmtId="3" fontId="0" fillId="0" borderId="37" xfId="0" applyNumberFormat="1" applyBorder="1" applyAlignment="1">
      <alignment vertical="center" wrapText="1"/>
    </xf>
    <xf numFmtId="3" fontId="0" fillId="0" borderId="43" xfId="0" applyNumberForma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44" xfId="0" applyNumberFormat="1" applyFont="1" applyBorder="1" applyAlignment="1">
      <alignment vertical="center" wrapText="1"/>
    </xf>
    <xf numFmtId="3" fontId="0" fillId="0" borderId="46" xfId="0" applyNumberFormat="1" applyBorder="1"/>
    <xf numFmtId="3" fontId="0" fillId="0" borderId="37" xfId="0" applyNumberFormat="1" applyBorder="1"/>
    <xf numFmtId="3" fontId="0" fillId="0" borderId="43" xfId="0" applyNumberFormat="1" applyBorder="1"/>
    <xf numFmtId="3" fontId="2" fillId="0" borderId="47" xfId="0" applyNumberFormat="1" applyFont="1" applyBorder="1"/>
    <xf numFmtId="0" fontId="0" fillId="0" borderId="0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0" fillId="0" borderId="30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1" xfId="0" applyBorder="1" applyAlignment="1">
      <alignment horizontal="left"/>
    </xf>
    <xf numFmtId="0" fontId="3" fillId="0" borderId="4" xfId="0" applyFont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36" xfId="0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0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39" xfId="0" applyBorder="1" applyAlignment="1">
      <alignment horizontal="right"/>
    </xf>
    <xf numFmtId="0" fontId="3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6" xfId="0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indent="1"/>
    </xf>
    <xf numFmtId="0" fontId="5" fillId="0" borderId="1" xfId="0" applyFont="1" applyBorder="1" applyAlignment="1">
      <alignment horizontal="left" indent="1"/>
    </xf>
    <xf numFmtId="0" fontId="5" fillId="0" borderId="4" xfId="0" applyFont="1" applyBorder="1" applyAlignment="1">
      <alignment horizontal="left" vertical="center" wrapText="1" indent="1"/>
    </xf>
    <xf numFmtId="0" fontId="5" fillId="0" borderId="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3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29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3" fillId="0" borderId="39" xfId="0" applyFont="1" applyBorder="1" applyAlignment="1">
      <alignment horizontal="right"/>
    </xf>
    <xf numFmtId="0" fontId="10" fillId="0" borderId="30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0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/>
    </xf>
    <xf numFmtId="0" fontId="0" fillId="0" borderId="30" xfId="0" applyBorder="1" applyAlignment="1">
      <alignment horizontal="center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42" xfId="0" applyFont="1" applyBorder="1" applyAlignment="1">
      <alignment horizontal="left" vertical="center" wrapText="1"/>
    </xf>
    <xf numFmtId="0" fontId="3" fillId="0" borderId="2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20" xfId="0" applyFont="1" applyBorder="1" applyAlignment="1">
      <alignment horizontal="left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4"/>
  <sheetViews>
    <sheetView tabSelected="1" zoomScaleNormal="100" workbookViewId="0">
      <selection activeCell="W17" sqref="W17"/>
    </sheetView>
  </sheetViews>
  <sheetFormatPr defaultRowHeight="12.75" x14ac:dyDescent="0.2"/>
  <cols>
    <col min="4" max="4" width="10.7109375" bestFit="1" customWidth="1"/>
    <col min="5" max="5" width="10.140625" bestFit="1" customWidth="1"/>
    <col min="6" max="6" width="10.7109375" bestFit="1" customWidth="1"/>
    <col min="7" max="7" width="10.140625" bestFit="1" customWidth="1"/>
    <col min="8" max="8" width="10.7109375" bestFit="1" customWidth="1"/>
    <col min="9" max="9" width="10.140625" bestFit="1" customWidth="1"/>
    <col min="10" max="10" width="10.7109375" bestFit="1" customWidth="1"/>
    <col min="11" max="11" width="9.140625" bestFit="1" customWidth="1"/>
    <col min="12" max="12" width="10.7109375" bestFit="1" customWidth="1"/>
    <col min="13" max="13" width="11.140625" bestFit="1" customWidth="1"/>
    <col min="14" max="14" width="10.7109375" bestFit="1" customWidth="1"/>
    <col min="15" max="15" width="10.140625" bestFit="1" customWidth="1"/>
    <col min="16" max="16" width="11.140625" bestFit="1" customWidth="1"/>
    <col min="17" max="17" width="10.140625" bestFit="1" customWidth="1"/>
    <col min="18" max="19" width="11.140625" bestFit="1" customWidth="1"/>
    <col min="20" max="20" width="11.42578125" bestFit="1" customWidth="1"/>
    <col min="21" max="21" width="11.140625" bestFit="1" customWidth="1"/>
    <col min="22" max="23" width="10.85546875" bestFit="1" customWidth="1"/>
  </cols>
  <sheetData>
    <row r="1" spans="1:23" x14ac:dyDescent="0.2">
      <c r="A1" s="142" t="s">
        <v>20</v>
      </c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Q1" s="142"/>
      <c r="R1" s="142"/>
      <c r="S1" s="142"/>
      <c r="T1" s="142"/>
      <c r="U1" s="142"/>
      <c r="V1" s="2"/>
      <c r="W1" s="35"/>
    </row>
    <row r="2" spans="1:23" x14ac:dyDescent="0.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74"/>
      <c r="Q2" s="74"/>
      <c r="R2" s="74"/>
      <c r="S2" s="74"/>
      <c r="T2" s="4"/>
      <c r="U2" s="4"/>
      <c r="V2" s="70"/>
      <c r="W2" s="4"/>
    </row>
    <row r="3" spans="1:23" ht="12.75" customHeight="1" x14ac:dyDescent="0.2">
      <c r="A3" s="143" t="s">
        <v>49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143"/>
      <c r="V3" s="71"/>
      <c r="W3" s="5"/>
    </row>
    <row r="4" spans="1:23" ht="12.75" customHeight="1" x14ac:dyDescent="0.2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72"/>
      <c r="W4" s="26"/>
    </row>
    <row r="5" spans="1:23" x14ac:dyDescent="0.2">
      <c r="A5" s="144" t="s">
        <v>46</v>
      </c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6"/>
      <c r="W5" s="8"/>
    </row>
    <row r="6" spans="1:23" ht="13.5" thickBot="1" x14ac:dyDescent="0.25">
      <c r="T6" s="151" t="s">
        <v>42</v>
      </c>
      <c r="U6" s="128"/>
      <c r="V6" s="32"/>
      <c r="W6" s="32"/>
    </row>
    <row r="7" spans="1:23" ht="13.5" thickTop="1" x14ac:dyDescent="0.2">
      <c r="A7" s="152" t="s">
        <v>25</v>
      </c>
      <c r="B7" s="153"/>
      <c r="C7" s="153"/>
      <c r="D7" s="145" t="s">
        <v>11</v>
      </c>
      <c r="E7" s="146"/>
      <c r="F7" s="145" t="s">
        <v>12</v>
      </c>
      <c r="G7" s="146"/>
      <c r="H7" s="145" t="s">
        <v>13</v>
      </c>
      <c r="I7" s="146"/>
      <c r="J7" s="124" t="s">
        <v>33</v>
      </c>
      <c r="K7" s="149"/>
      <c r="L7" s="113" t="s">
        <v>29</v>
      </c>
      <c r="M7" s="114"/>
      <c r="N7" s="114"/>
      <c r="O7" s="115"/>
      <c r="P7" s="160" t="s">
        <v>34</v>
      </c>
      <c r="Q7" s="149"/>
      <c r="R7" s="124" t="s">
        <v>40</v>
      </c>
      <c r="S7" s="149"/>
      <c r="T7" s="116" t="s">
        <v>10</v>
      </c>
      <c r="U7" s="117"/>
      <c r="V7" s="69"/>
      <c r="W7" s="69"/>
    </row>
    <row r="8" spans="1:23" x14ac:dyDescent="0.2">
      <c r="A8" s="154"/>
      <c r="B8" s="155"/>
      <c r="C8" s="155"/>
      <c r="D8" s="147"/>
      <c r="E8" s="148"/>
      <c r="F8" s="147"/>
      <c r="G8" s="148"/>
      <c r="H8" s="147"/>
      <c r="I8" s="148"/>
      <c r="J8" s="126"/>
      <c r="K8" s="150"/>
      <c r="L8" s="120" t="s">
        <v>21</v>
      </c>
      <c r="M8" s="121"/>
      <c r="N8" s="122" t="s">
        <v>22</v>
      </c>
      <c r="O8" s="123"/>
      <c r="P8" s="126"/>
      <c r="Q8" s="150"/>
      <c r="R8" s="126"/>
      <c r="S8" s="150"/>
      <c r="T8" s="118"/>
      <c r="U8" s="119"/>
      <c r="V8" s="69"/>
      <c r="W8" s="69"/>
    </row>
    <row r="9" spans="1:23" ht="23.25" thickBot="1" x14ac:dyDescent="0.25">
      <c r="A9" s="156"/>
      <c r="B9" s="157"/>
      <c r="C9" s="157"/>
      <c r="D9" s="29" t="s">
        <v>44</v>
      </c>
      <c r="E9" s="30" t="s">
        <v>45</v>
      </c>
      <c r="F9" s="29" t="s">
        <v>44</v>
      </c>
      <c r="G9" s="30" t="s">
        <v>45</v>
      </c>
      <c r="H9" s="29" t="s">
        <v>44</v>
      </c>
      <c r="I9" s="30" t="s">
        <v>45</v>
      </c>
      <c r="J9" s="29" t="s">
        <v>44</v>
      </c>
      <c r="K9" s="30" t="s">
        <v>45</v>
      </c>
      <c r="L9" s="29" t="s">
        <v>44</v>
      </c>
      <c r="M9" s="61" t="s">
        <v>45</v>
      </c>
      <c r="N9" s="62" t="s">
        <v>44</v>
      </c>
      <c r="O9" s="30" t="s">
        <v>45</v>
      </c>
      <c r="P9" s="75" t="s">
        <v>44</v>
      </c>
      <c r="Q9" s="30" t="s">
        <v>45</v>
      </c>
      <c r="R9" s="75" t="s">
        <v>44</v>
      </c>
      <c r="S9" s="30" t="s">
        <v>45</v>
      </c>
      <c r="T9" s="33" t="s">
        <v>44</v>
      </c>
      <c r="U9" s="34" t="s">
        <v>45</v>
      </c>
      <c r="V9" s="69"/>
      <c r="W9" s="69"/>
    </row>
    <row r="10" spans="1:23" s="31" customFormat="1" ht="13.5" thickTop="1" x14ac:dyDescent="0.2">
      <c r="A10" s="158" t="s">
        <v>1</v>
      </c>
      <c r="B10" s="159"/>
      <c r="C10" s="159"/>
      <c r="D10" s="13">
        <v>8167217</v>
      </c>
      <c r="E10" s="11">
        <v>7925000</v>
      </c>
      <c r="F10" s="12">
        <v>2109491</v>
      </c>
      <c r="G10" s="12">
        <v>1823000</v>
      </c>
      <c r="H10" s="13">
        <v>7346503</v>
      </c>
      <c r="I10" s="11">
        <v>7568000</v>
      </c>
      <c r="J10" s="39"/>
      <c r="K10" s="11"/>
      <c r="L10" s="36">
        <v>2492875</v>
      </c>
      <c r="M10" s="41">
        <v>14218000</v>
      </c>
      <c r="N10" s="36">
        <v>150000</v>
      </c>
      <c r="O10" s="11">
        <v>150000</v>
      </c>
      <c r="P10" s="76">
        <v>59990</v>
      </c>
      <c r="Q10" s="77">
        <v>100000</v>
      </c>
      <c r="R10" s="76"/>
      <c r="S10" s="77"/>
      <c r="T10" s="14">
        <f>SUM(D10+F10+H10+N10+J10+L10+P10)</f>
        <v>20326076</v>
      </c>
      <c r="U10" s="15">
        <f>E10+G10+I10+O10+K10+M10+Q10</f>
        <v>31784000</v>
      </c>
      <c r="V10" s="52"/>
      <c r="W10" s="52"/>
    </row>
    <row r="11" spans="1:23" x14ac:dyDescent="0.2">
      <c r="A11" s="131" t="s">
        <v>2</v>
      </c>
      <c r="B11" s="132"/>
      <c r="C11" s="132"/>
      <c r="D11" s="18">
        <v>5066050</v>
      </c>
      <c r="E11" s="16">
        <v>5400000</v>
      </c>
      <c r="F11" s="17">
        <v>1171353</v>
      </c>
      <c r="G11" s="17">
        <v>1477000</v>
      </c>
      <c r="H11" s="18">
        <v>12868388</v>
      </c>
      <c r="I11" s="16">
        <v>14244000</v>
      </c>
      <c r="J11" s="40"/>
      <c r="K11" s="16"/>
      <c r="L11" s="37">
        <v>1235849</v>
      </c>
      <c r="M11" s="42">
        <v>1200000</v>
      </c>
      <c r="N11" s="37">
        <v>11403594</v>
      </c>
      <c r="O11" s="16">
        <v>7750000</v>
      </c>
      <c r="P11" s="37">
        <v>36398600</v>
      </c>
      <c r="Q11" s="16">
        <v>11885000</v>
      </c>
      <c r="R11" s="37"/>
      <c r="S11" s="16"/>
      <c r="T11" s="19">
        <f t="shared" ref="T11:T30" si="0">SUM(D11+F11+H11+N11+J11+L11+P11)</f>
        <v>68143834</v>
      </c>
      <c r="U11" s="20">
        <f t="shared" ref="U11:U30" si="1">E11+G11+I11+O11+K11+M11+Q11</f>
        <v>41956000</v>
      </c>
      <c r="V11" s="25"/>
      <c r="W11" s="25"/>
    </row>
    <row r="12" spans="1:23" x14ac:dyDescent="0.2">
      <c r="A12" s="131" t="s">
        <v>16</v>
      </c>
      <c r="B12" s="132"/>
      <c r="C12" s="132"/>
      <c r="D12" s="18">
        <v>2295095</v>
      </c>
      <c r="E12" s="16">
        <v>2859000</v>
      </c>
      <c r="F12" s="17">
        <v>572603</v>
      </c>
      <c r="G12" s="17">
        <v>673000</v>
      </c>
      <c r="H12" s="18">
        <v>2079512</v>
      </c>
      <c r="I12" s="16">
        <v>2142000</v>
      </c>
      <c r="J12" s="40"/>
      <c r="K12" s="16"/>
      <c r="L12" s="37"/>
      <c r="M12" s="42"/>
      <c r="N12" s="37"/>
      <c r="O12" s="16"/>
      <c r="P12" s="37"/>
      <c r="Q12" s="16"/>
      <c r="R12" s="37"/>
      <c r="S12" s="16"/>
      <c r="T12" s="19">
        <f t="shared" si="0"/>
        <v>4947210</v>
      </c>
      <c r="U12" s="20">
        <f t="shared" si="1"/>
        <v>5674000</v>
      </c>
      <c r="V12" s="25"/>
      <c r="W12" s="25"/>
    </row>
    <row r="13" spans="1:23" x14ac:dyDescent="0.2">
      <c r="A13" s="110" t="s">
        <v>5</v>
      </c>
      <c r="B13" s="111"/>
      <c r="C13" s="111"/>
      <c r="D13" s="18">
        <f t="shared" ref="D13:Q13" si="2">SUM(D14:D16)</f>
        <v>4084015</v>
      </c>
      <c r="E13" s="16">
        <f t="shared" si="2"/>
        <v>4775000</v>
      </c>
      <c r="F13" s="18">
        <f t="shared" si="2"/>
        <v>1056926</v>
      </c>
      <c r="G13" s="16">
        <f t="shared" si="2"/>
        <v>1168000</v>
      </c>
      <c r="H13" s="18">
        <f t="shared" si="2"/>
        <v>5041383</v>
      </c>
      <c r="I13" s="16">
        <f t="shared" si="2"/>
        <v>5194000</v>
      </c>
      <c r="J13" s="18">
        <f t="shared" si="2"/>
        <v>0</v>
      </c>
      <c r="K13" s="16">
        <f t="shared" si="2"/>
        <v>0</v>
      </c>
      <c r="L13" s="37">
        <f t="shared" si="2"/>
        <v>0</v>
      </c>
      <c r="M13" s="42">
        <f t="shared" si="2"/>
        <v>0</v>
      </c>
      <c r="N13" s="37">
        <f t="shared" si="2"/>
        <v>2927319</v>
      </c>
      <c r="O13" s="16">
        <f t="shared" si="2"/>
        <v>0</v>
      </c>
      <c r="P13" s="37">
        <f t="shared" si="2"/>
        <v>333600</v>
      </c>
      <c r="Q13" s="16">
        <f t="shared" si="2"/>
        <v>7176000</v>
      </c>
      <c r="R13" s="37"/>
      <c r="S13" s="16"/>
      <c r="T13" s="19">
        <f t="shared" si="0"/>
        <v>13443243</v>
      </c>
      <c r="U13" s="20">
        <f t="shared" si="1"/>
        <v>18313000</v>
      </c>
      <c r="V13" s="25"/>
      <c r="W13" s="25"/>
    </row>
    <row r="14" spans="1:23" x14ac:dyDescent="0.2">
      <c r="A14" s="137" t="s">
        <v>5</v>
      </c>
      <c r="B14" s="138"/>
      <c r="C14" s="138"/>
      <c r="D14" s="44">
        <v>2126098</v>
      </c>
      <c r="E14" s="45">
        <v>2710000</v>
      </c>
      <c r="F14" s="46">
        <v>521349</v>
      </c>
      <c r="G14" s="46">
        <v>684000</v>
      </c>
      <c r="H14" s="44">
        <v>3367544</v>
      </c>
      <c r="I14" s="45">
        <v>3470000</v>
      </c>
      <c r="J14" s="57"/>
      <c r="K14" s="45"/>
      <c r="L14" s="55"/>
      <c r="M14" s="59"/>
      <c r="N14" s="55"/>
      <c r="O14" s="45"/>
      <c r="P14" s="55">
        <v>333600</v>
      </c>
      <c r="Q14" s="45">
        <v>6795000</v>
      </c>
      <c r="R14" s="55"/>
      <c r="S14" s="45"/>
      <c r="T14" s="9">
        <f t="shared" si="0"/>
        <v>6348591</v>
      </c>
      <c r="U14" s="10">
        <f t="shared" si="1"/>
        <v>13659000</v>
      </c>
      <c r="V14" s="25"/>
      <c r="W14" s="25"/>
    </row>
    <row r="15" spans="1:23" s="7" customFormat="1" ht="12.75" customHeight="1" x14ac:dyDescent="0.2">
      <c r="A15" s="137" t="s">
        <v>18</v>
      </c>
      <c r="B15" s="138"/>
      <c r="C15" s="138"/>
      <c r="D15" s="44">
        <v>1957917</v>
      </c>
      <c r="E15" s="45">
        <v>2065000</v>
      </c>
      <c r="F15" s="46">
        <v>535577</v>
      </c>
      <c r="G15" s="46">
        <v>484000</v>
      </c>
      <c r="H15" s="44">
        <v>249042</v>
      </c>
      <c r="I15" s="45">
        <v>256000</v>
      </c>
      <c r="J15" s="57"/>
      <c r="K15" s="45"/>
      <c r="L15" s="55"/>
      <c r="M15" s="59"/>
      <c r="N15" s="55"/>
      <c r="O15" s="45"/>
      <c r="P15" s="55"/>
      <c r="Q15" s="45">
        <v>381000</v>
      </c>
      <c r="R15" s="55"/>
      <c r="S15" s="45"/>
      <c r="T15" s="9">
        <f t="shared" si="0"/>
        <v>2742536</v>
      </c>
      <c r="U15" s="10">
        <f t="shared" si="1"/>
        <v>3186000</v>
      </c>
      <c r="V15" s="53"/>
      <c r="W15" s="53"/>
    </row>
    <row r="16" spans="1:23" x14ac:dyDescent="0.2">
      <c r="A16" s="139" t="s">
        <v>6</v>
      </c>
      <c r="B16" s="140"/>
      <c r="C16" s="140"/>
      <c r="D16" s="47"/>
      <c r="E16" s="48"/>
      <c r="F16" s="49"/>
      <c r="G16" s="49"/>
      <c r="H16" s="47">
        <v>1424797</v>
      </c>
      <c r="I16" s="48">
        <v>1468000</v>
      </c>
      <c r="J16" s="58"/>
      <c r="K16" s="48"/>
      <c r="L16" s="56"/>
      <c r="M16" s="60"/>
      <c r="N16" s="56">
        <v>2927319</v>
      </c>
      <c r="O16" s="48"/>
      <c r="P16" s="56"/>
      <c r="Q16" s="48"/>
      <c r="R16" s="56"/>
      <c r="S16" s="48"/>
      <c r="T16" s="50">
        <f t="shared" si="0"/>
        <v>4352116</v>
      </c>
      <c r="U16" s="51">
        <f t="shared" si="1"/>
        <v>1468000</v>
      </c>
      <c r="V16" s="25"/>
      <c r="W16" s="25"/>
    </row>
    <row r="17" spans="1:23" s="1" customFormat="1" x14ac:dyDescent="0.2">
      <c r="A17" s="129" t="s">
        <v>23</v>
      </c>
      <c r="B17" s="136"/>
      <c r="C17" s="136"/>
      <c r="D17" s="63"/>
      <c r="E17" s="64"/>
      <c r="F17" s="65"/>
      <c r="G17" s="65"/>
      <c r="H17" s="63">
        <v>1747956</v>
      </c>
      <c r="I17" s="64">
        <v>1800000</v>
      </c>
      <c r="J17" s="66"/>
      <c r="K17" s="64"/>
      <c r="L17" s="67"/>
      <c r="M17" s="68"/>
      <c r="N17" s="67"/>
      <c r="O17" s="64"/>
      <c r="P17" s="67">
        <v>10369448</v>
      </c>
      <c r="Q17" s="64">
        <v>30000000</v>
      </c>
      <c r="R17" s="67"/>
      <c r="S17" s="64"/>
      <c r="T17" s="27">
        <f t="shared" si="0"/>
        <v>12117404</v>
      </c>
      <c r="U17" s="28">
        <f t="shared" si="1"/>
        <v>31800000</v>
      </c>
      <c r="V17" s="25"/>
      <c r="W17" s="25"/>
    </row>
    <row r="18" spans="1:23" x14ac:dyDescent="0.2">
      <c r="A18" s="131" t="s">
        <v>17</v>
      </c>
      <c r="B18" s="132"/>
      <c r="C18" s="132"/>
      <c r="D18" s="18">
        <v>940362</v>
      </c>
      <c r="E18" s="16">
        <v>840000</v>
      </c>
      <c r="F18" s="17">
        <v>256914</v>
      </c>
      <c r="G18" s="17">
        <v>205000</v>
      </c>
      <c r="H18" s="18">
        <v>260480</v>
      </c>
      <c r="I18" s="16">
        <v>300000</v>
      </c>
      <c r="J18" s="40"/>
      <c r="K18" s="16"/>
      <c r="L18" s="37"/>
      <c r="M18" s="42"/>
      <c r="N18" s="37"/>
      <c r="O18" s="16"/>
      <c r="P18" s="37"/>
      <c r="Q18" s="16"/>
      <c r="R18" s="37"/>
      <c r="S18" s="16"/>
      <c r="T18" s="19">
        <f t="shared" si="0"/>
        <v>1457756</v>
      </c>
      <c r="U18" s="20">
        <f t="shared" si="1"/>
        <v>1345000</v>
      </c>
      <c r="V18" s="25"/>
      <c r="W18" s="25"/>
    </row>
    <row r="19" spans="1:23" x14ac:dyDescent="0.2">
      <c r="A19" s="131" t="s">
        <v>30</v>
      </c>
      <c r="B19" s="132"/>
      <c r="C19" s="132"/>
      <c r="D19" s="18">
        <v>22840957</v>
      </c>
      <c r="E19" s="16">
        <v>21100000</v>
      </c>
      <c r="F19" s="17">
        <v>3181934</v>
      </c>
      <c r="G19" s="17">
        <v>2380000</v>
      </c>
      <c r="H19" s="18">
        <v>2019408</v>
      </c>
      <c r="I19" s="16">
        <v>2080000</v>
      </c>
      <c r="J19" s="40"/>
      <c r="K19" s="16"/>
      <c r="L19" s="37"/>
      <c r="M19" s="42"/>
      <c r="N19" s="37"/>
      <c r="O19" s="16"/>
      <c r="P19" s="37">
        <v>2517915</v>
      </c>
      <c r="Q19" s="16">
        <v>2540000</v>
      </c>
      <c r="R19" s="37"/>
      <c r="S19" s="16"/>
      <c r="T19" s="19">
        <f t="shared" si="0"/>
        <v>30560214</v>
      </c>
      <c r="U19" s="20">
        <f t="shared" si="1"/>
        <v>28100000</v>
      </c>
      <c r="V19" s="25"/>
      <c r="W19" s="25"/>
    </row>
    <row r="20" spans="1:23" x14ac:dyDescent="0.2">
      <c r="A20" s="112" t="s">
        <v>35</v>
      </c>
      <c r="B20" s="111"/>
      <c r="C20" s="111"/>
      <c r="D20" s="18">
        <v>1989643</v>
      </c>
      <c r="E20" s="78">
        <v>2520000</v>
      </c>
      <c r="F20" s="17">
        <v>520429</v>
      </c>
      <c r="G20" s="17">
        <v>595000</v>
      </c>
      <c r="H20" s="18">
        <v>1167723</v>
      </c>
      <c r="I20" s="16">
        <v>1352000</v>
      </c>
      <c r="J20" s="40"/>
      <c r="K20" s="16"/>
      <c r="L20" s="37"/>
      <c r="M20" s="42"/>
      <c r="N20" s="37"/>
      <c r="O20" s="16"/>
      <c r="P20" s="37">
        <v>50000</v>
      </c>
      <c r="Q20" s="16">
        <v>64000</v>
      </c>
      <c r="R20" s="37"/>
      <c r="S20" s="16"/>
      <c r="T20" s="19">
        <f t="shared" ref="T20" si="3">SUM(D20+F20+H20+N20+J20+L20+P20)</f>
        <v>3727795</v>
      </c>
      <c r="U20" s="20">
        <f t="shared" ref="U20" si="4">E20+G20+I20+O20+K20+M20+Q20</f>
        <v>4531000</v>
      </c>
      <c r="V20" s="25"/>
      <c r="W20" s="25"/>
    </row>
    <row r="21" spans="1:23" x14ac:dyDescent="0.2">
      <c r="A21" s="131" t="s">
        <v>8</v>
      </c>
      <c r="B21" s="132"/>
      <c r="C21" s="132"/>
      <c r="D21" s="18">
        <v>434860</v>
      </c>
      <c r="E21" s="16">
        <v>31000</v>
      </c>
      <c r="F21" s="17">
        <v>100440</v>
      </c>
      <c r="G21" s="17">
        <v>8000</v>
      </c>
      <c r="H21" s="18">
        <v>58504</v>
      </c>
      <c r="I21" s="16">
        <v>60000</v>
      </c>
      <c r="J21" s="40"/>
      <c r="K21" s="16"/>
      <c r="L21" s="37">
        <v>1067000</v>
      </c>
      <c r="M21" s="42"/>
      <c r="N21" s="37"/>
      <c r="O21" s="16"/>
      <c r="P21" s="37"/>
      <c r="Q21" s="16"/>
      <c r="R21" s="37"/>
      <c r="S21" s="16"/>
      <c r="T21" s="19">
        <f t="shared" si="0"/>
        <v>1660804</v>
      </c>
      <c r="U21" s="20">
        <f t="shared" si="1"/>
        <v>99000</v>
      </c>
      <c r="V21" s="25"/>
      <c r="W21" s="25"/>
    </row>
    <row r="22" spans="1:23" x14ac:dyDescent="0.2">
      <c r="A22" s="110" t="s">
        <v>7</v>
      </c>
      <c r="B22" s="111"/>
      <c r="C22" s="111"/>
      <c r="D22" s="18">
        <v>609700</v>
      </c>
      <c r="E22" s="16">
        <v>1046000</v>
      </c>
      <c r="F22" s="17">
        <v>148155</v>
      </c>
      <c r="G22" s="17">
        <v>235000</v>
      </c>
      <c r="H22" s="18">
        <v>514866</v>
      </c>
      <c r="I22" s="16">
        <v>530000</v>
      </c>
      <c r="J22" s="40"/>
      <c r="K22" s="16"/>
      <c r="L22" s="37"/>
      <c r="M22" s="42"/>
      <c r="N22" s="37"/>
      <c r="O22" s="16"/>
      <c r="P22" s="37">
        <v>99790</v>
      </c>
      <c r="Q22" s="16">
        <v>127000</v>
      </c>
      <c r="R22" s="37"/>
      <c r="S22" s="16"/>
      <c r="T22" s="19">
        <f t="shared" si="0"/>
        <v>1372511</v>
      </c>
      <c r="U22" s="20">
        <f t="shared" si="1"/>
        <v>1938000</v>
      </c>
      <c r="V22" s="25"/>
      <c r="W22" s="25"/>
    </row>
    <row r="23" spans="1:23" x14ac:dyDescent="0.2">
      <c r="A23" s="133" t="s">
        <v>3</v>
      </c>
      <c r="B23" s="132"/>
      <c r="C23" s="132"/>
      <c r="D23" s="18"/>
      <c r="E23" s="16"/>
      <c r="F23" s="17"/>
      <c r="G23" s="17"/>
      <c r="H23" s="18">
        <v>448386</v>
      </c>
      <c r="I23" s="16">
        <v>462000</v>
      </c>
      <c r="J23" s="40"/>
      <c r="K23" s="16"/>
      <c r="L23" s="37"/>
      <c r="M23" s="42"/>
      <c r="N23" s="37"/>
      <c r="O23" s="16"/>
      <c r="P23" s="37">
        <v>44000</v>
      </c>
      <c r="Q23" s="16"/>
      <c r="R23" s="37"/>
      <c r="S23" s="16"/>
      <c r="T23" s="19">
        <f t="shared" si="0"/>
        <v>492386</v>
      </c>
      <c r="U23" s="20">
        <f t="shared" si="1"/>
        <v>462000</v>
      </c>
      <c r="V23" s="25"/>
      <c r="W23" s="25"/>
    </row>
    <row r="24" spans="1:23" x14ac:dyDescent="0.2">
      <c r="A24" s="133" t="s">
        <v>4</v>
      </c>
      <c r="B24" s="132"/>
      <c r="C24" s="132"/>
      <c r="D24" s="18"/>
      <c r="E24" s="16"/>
      <c r="F24" s="17"/>
      <c r="G24" s="17"/>
      <c r="H24" s="18">
        <v>701394</v>
      </c>
      <c r="I24" s="16">
        <v>144000</v>
      </c>
      <c r="J24" s="40"/>
      <c r="K24" s="16"/>
      <c r="L24" s="37"/>
      <c r="M24" s="42"/>
      <c r="N24" s="37"/>
      <c r="O24" s="16"/>
      <c r="P24" s="37"/>
      <c r="Q24" s="16"/>
      <c r="R24" s="37"/>
      <c r="S24" s="16"/>
      <c r="T24" s="19">
        <f t="shared" si="0"/>
        <v>701394</v>
      </c>
      <c r="U24" s="20">
        <f t="shared" si="1"/>
        <v>144000</v>
      </c>
      <c r="V24" s="25"/>
      <c r="W24" s="25"/>
    </row>
    <row r="25" spans="1:23" x14ac:dyDescent="0.2">
      <c r="A25" s="133" t="s">
        <v>31</v>
      </c>
      <c r="B25" s="132"/>
      <c r="C25" s="132"/>
      <c r="D25" s="18">
        <v>3513134</v>
      </c>
      <c r="E25" s="16">
        <v>4300000</v>
      </c>
      <c r="F25" s="17">
        <v>976112</v>
      </c>
      <c r="G25" s="17">
        <v>1016000</v>
      </c>
      <c r="H25" s="18">
        <v>1182604</v>
      </c>
      <c r="I25" s="16">
        <v>1368000</v>
      </c>
      <c r="J25" s="40"/>
      <c r="K25" s="16"/>
      <c r="L25" s="37"/>
      <c r="M25" s="42"/>
      <c r="N25" s="37"/>
      <c r="O25" s="16"/>
      <c r="P25" s="37"/>
      <c r="Q25" s="16"/>
      <c r="R25" s="37"/>
      <c r="S25" s="16"/>
      <c r="T25" s="19">
        <f t="shared" si="0"/>
        <v>5671850</v>
      </c>
      <c r="U25" s="20">
        <f t="shared" si="1"/>
        <v>6684000</v>
      </c>
      <c r="V25" s="25"/>
      <c r="W25" s="25"/>
    </row>
    <row r="26" spans="1:23" s="7" customFormat="1" ht="25.5" customHeight="1" x14ac:dyDescent="0.2">
      <c r="A26" s="134" t="s">
        <v>36</v>
      </c>
      <c r="B26" s="135"/>
      <c r="C26" s="135"/>
      <c r="D26" s="79"/>
      <c r="E26" s="80"/>
      <c r="F26" s="81"/>
      <c r="G26" s="81"/>
      <c r="H26" s="79">
        <v>1064179</v>
      </c>
      <c r="I26" s="80">
        <v>1327000</v>
      </c>
      <c r="J26" s="82"/>
      <c r="K26" s="80"/>
      <c r="L26" s="83"/>
      <c r="M26" s="84"/>
      <c r="N26" s="83"/>
      <c r="O26" s="80"/>
      <c r="P26" s="83"/>
      <c r="Q26" s="80"/>
      <c r="R26" s="83"/>
      <c r="S26" s="80"/>
      <c r="T26" s="27">
        <f t="shared" si="0"/>
        <v>1064179</v>
      </c>
      <c r="U26" s="28">
        <f t="shared" si="1"/>
        <v>1327000</v>
      </c>
      <c r="V26" s="53"/>
      <c r="W26" s="53"/>
    </row>
    <row r="27" spans="1:23" x14ac:dyDescent="0.2">
      <c r="A27" s="133" t="s">
        <v>32</v>
      </c>
      <c r="B27" s="132"/>
      <c r="C27" s="132"/>
      <c r="D27" s="18"/>
      <c r="E27" s="16"/>
      <c r="F27" s="17"/>
      <c r="G27" s="17"/>
      <c r="H27" s="18">
        <v>2487856</v>
      </c>
      <c r="I27" s="16">
        <v>2563000</v>
      </c>
      <c r="J27" s="40"/>
      <c r="K27" s="16"/>
      <c r="L27" s="37"/>
      <c r="M27" s="42"/>
      <c r="N27" s="37"/>
      <c r="O27" s="16"/>
      <c r="P27" s="37"/>
      <c r="Q27" s="16"/>
      <c r="R27" s="37"/>
      <c r="S27" s="16"/>
      <c r="T27" s="19">
        <f t="shared" si="0"/>
        <v>2487856</v>
      </c>
      <c r="U27" s="20">
        <f t="shared" si="1"/>
        <v>2563000</v>
      </c>
      <c r="V27" s="25"/>
      <c r="W27" s="25"/>
    </row>
    <row r="28" spans="1:23" s="7" customFormat="1" ht="25.5" customHeight="1" x14ac:dyDescent="0.2">
      <c r="A28" s="134" t="s">
        <v>37</v>
      </c>
      <c r="B28" s="135"/>
      <c r="C28" s="135"/>
      <c r="D28" s="79"/>
      <c r="E28" s="80"/>
      <c r="F28" s="81"/>
      <c r="G28" s="81"/>
      <c r="H28" s="79"/>
      <c r="I28" s="80"/>
      <c r="J28" s="82">
        <v>510400</v>
      </c>
      <c r="K28" s="80">
        <v>520000</v>
      </c>
      <c r="L28" s="83"/>
      <c r="M28" s="84"/>
      <c r="N28" s="83"/>
      <c r="O28" s="80"/>
      <c r="P28" s="83"/>
      <c r="Q28" s="80"/>
      <c r="R28" s="83"/>
      <c r="S28" s="80"/>
      <c r="T28" s="27">
        <f t="shared" si="0"/>
        <v>510400</v>
      </c>
      <c r="U28" s="28">
        <f t="shared" si="1"/>
        <v>520000</v>
      </c>
      <c r="V28" s="53"/>
      <c r="W28" s="53"/>
    </row>
    <row r="29" spans="1:23" s="7" customFormat="1" ht="25.5" customHeight="1" x14ac:dyDescent="0.2">
      <c r="A29" s="129" t="s">
        <v>24</v>
      </c>
      <c r="B29" s="130"/>
      <c r="C29" s="130"/>
      <c r="D29" s="79"/>
      <c r="E29" s="80"/>
      <c r="F29" s="81"/>
      <c r="G29" s="81"/>
      <c r="H29" s="79">
        <v>14640</v>
      </c>
      <c r="I29" s="80">
        <v>15000</v>
      </c>
      <c r="J29" s="82"/>
      <c r="K29" s="80"/>
      <c r="L29" s="83"/>
      <c r="M29" s="84"/>
      <c r="N29" s="83"/>
      <c r="O29" s="80"/>
      <c r="P29" s="83"/>
      <c r="Q29" s="80"/>
      <c r="R29" s="83"/>
      <c r="S29" s="80"/>
      <c r="T29" s="27">
        <f t="shared" si="0"/>
        <v>14640</v>
      </c>
      <c r="U29" s="28">
        <f t="shared" si="1"/>
        <v>15000</v>
      </c>
      <c r="V29" s="53"/>
      <c r="W29" s="53"/>
    </row>
    <row r="30" spans="1:23" s="7" customFormat="1" ht="31.5" customHeight="1" x14ac:dyDescent="0.2">
      <c r="A30" s="134" t="s">
        <v>38</v>
      </c>
      <c r="B30" s="135"/>
      <c r="C30" s="135"/>
      <c r="D30" s="82"/>
      <c r="E30" s="80"/>
      <c r="F30" s="81"/>
      <c r="G30" s="97"/>
      <c r="H30" s="82">
        <v>301025</v>
      </c>
      <c r="I30" s="80">
        <v>310000</v>
      </c>
      <c r="J30" s="81">
        <v>5299543</v>
      </c>
      <c r="K30" s="97">
        <v>8091000</v>
      </c>
      <c r="L30" s="82"/>
      <c r="M30" s="84"/>
      <c r="N30" s="84"/>
      <c r="O30" s="80"/>
      <c r="P30" s="81"/>
      <c r="Q30" s="97"/>
      <c r="R30" s="82"/>
      <c r="S30" s="80"/>
      <c r="T30" s="99">
        <f t="shared" si="0"/>
        <v>5600568</v>
      </c>
      <c r="U30" s="28">
        <f t="shared" si="1"/>
        <v>8401000</v>
      </c>
      <c r="V30" s="53"/>
      <c r="W30" s="53"/>
    </row>
    <row r="31" spans="1:23" s="7" customFormat="1" ht="31.5" customHeight="1" x14ac:dyDescent="0.2">
      <c r="A31" s="129" t="s">
        <v>47</v>
      </c>
      <c r="B31" s="136"/>
      <c r="C31" s="141"/>
      <c r="D31" s="82"/>
      <c r="E31" s="80"/>
      <c r="F31" s="81"/>
      <c r="G31" s="97"/>
      <c r="H31" s="82">
        <v>368343</v>
      </c>
      <c r="I31" s="80">
        <v>380000</v>
      </c>
      <c r="J31" s="81"/>
      <c r="K31" s="97"/>
      <c r="L31" s="82"/>
      <c r="M31" s="84"/>
      <c r="N31" s="84"/>
      <c r="O31" s="80"/>
      <c r="P31" s="81"/>
      <c r="Q31" s="97"/>
      <c r="R31" s="82"/>
      <c r="S31" s="80"/>
      <c r="T31" s="99">
        <f t="shared" ref="T31" si="5">SUM(D31+F31+H31+N31+J31+L31+P31)</f>
        <v>368343</v>
      </c>
      <c r="U31" s="28">
        <f t="shared" ref="U31" si="6">E31+G31+I31+O31+K31+M31+Q31</f>
        <v>380000</v>
      </c>
      <c r="V31" s="53"/>
      <c r="W31" s="53"/>
    </row>
    <row r="32" spans="1:23" s="7" customFormat="1" ht="31.5" customHeight="1" x14ac:dyDescent="0.2">
      <c r="A32" s="129" t="s">
        <v>48</v>
      </c>
      <c r="B32" s="136"/>
      <c r="C32" s="141"/>
      <c r="D32" s="82"/>
      <c r="E32" s="80"/>
      <c r="F32" s="81"/>
      <c r="G32" s="97"/>
      <c r="H32" s="82"/>
      <c r="I32" s="80"/>
      <c r="J32" s="81"/>
      <c r="K32" s="97"/>
      <c r="L32" s="82">
        <v>291687</v>
      </c>
      <c r="M32" s="84"/>
      <c r="N32" s="84"/>
      <c r="O32" s="80"/>
      <c r="P32" s="81"/>
      <c r="Q32" s="97"/>
      <c r="R32" s="82">
        <v>4503546</v>
      </c>
      <c r="S32" s="80">
        <v>4787000</v>
      </c>
      <c r="T32" s="99">
        <f t="shared" ref="T32" si="7">SUM(D32+F32+H32+N32+J32+L32+P32)</f>
        <v>291687</v>
      </c>
      <c r="U32" s="28">
        <f>E32+G32+I32+O32+K32+M32+Q32+S32</f>
        <v>4787000</v>
      </c>
      <c r="V32" s="53"/>
      <c r="W32" s="53"/>
    </row>
    <row r="33" spans="1:23" s="7" customFormat="1" ht="27" customHeight="1" x14ac:dyDescent="0.2">
      <c r="A33" s="134" t="s">
        <v>43</v>
      </c>
      <c r="B33" s="161"/>
      <c r="C33" s="161"/>
      <c r="D33" s="82"/>
      <c r="E33" s="80"/>
      <c r="F33" s="81"/>
      <c r="G33" s="97"/>
      <c r="H33" s="82"/>
      <c r="I33" s="80"/>
      <c r="J33" s="81"/>
      <c r="K33" s="97"/>
      <c r="L33" s="82">
        <v>86905582</v>
      </c>
      <c r="M33" s="84">
        <v>91320000</v>
      </c>
      <c r="N33" s="84"/>
      <c r="O33" s="80"/>
      <c r="P33" s="81"/>
      <c r="Q33" s="97"/>
      <c r="R33" s="82">
        <v>50063000</v>
      </c>
      <c r="S33" s="80">
        <v>55097000</v>
      </c>
      <c r="T33" s="99">
        <f>SUM(D33+F33+H33+N33+J33+L33+P33+R33)</f>
        <v>136968582</v>
      </c>
      <c r="U33" s="28">
        <f>E33+G33+I33+O33+K33+M33+Q33+S33</f>
        <v>146417000</v>
      </c>
      <c r="V33" s="53"/>
      <c r="W33" s="53"/>
    </row>
    <row r="34" spans="1:23" s="7" customFormat="1" ht="29.25" customHeight="1" thickBot="1" x14ac:dyDescent="0.25">
      <c r="A34" s="162" t="s">
        <v>41</v>
      </c>
      <c r="B34" s="163"/>
      <c r="C34" s="163"/>
      <c r="D34" s="95"/>
      <c r="E34" s="96"/>
      <c r="F34" s="94"/>
      <c r="G34" s="98"/>
      <c r="H34" s="95"/>
      <c r="I34" s="96"/>
      <c r="J34" s="94"/>
      <c r="K34" s="98"/>
      <c r="L34" s="95"/>
      <c r="M34" s="92"/>
      <c r="N34" s="92"/>
      <c r="O34" s="96"/>
      <c r="P34" s="94"/>
      <c r="Q34" s="98"/>
      <c r="R34" s="95">
        <v>30000000</v>
      </c>
      <c r="S34" s="96">
        <v>50000000</v>
      </c>
      <c r="T34" s="100">
        <f>SUM(D34+F34+H34+N34+J34+L34+P34+R34)</f>
        <v>30000000</v>
      </c>
      <c r="U34" s="93">
        <f>E34+G34+I34+O34+K34+M34+Q34+S34</f>
        <v>50000000</v>
      </c>
      <c r="V34" s="53"/>
      <c r="W34" s="53"/>
    </row>
    <row r="35" spans="1:23" ht="17.25" thickTop="1" thickBot="1" x14ac:dyDescent="0.3">
      <c r="A35" s="164" t="s">
        <v>26</v>
      </c>
      <c r="B35" s="165"/>
      <c r="C35" s="165"/>
      <c r="D35" s="21">
        <f>SUM(D10:D13,D17:D30)</f>
        <v>49941033</v>
      </c>
      <c r="E35" s="22">
        <f>SUM(E10:E13,E17:E30)</f>
        <v>50796000</v>
      </c>
      <c r="F35" s="23">
        <f>SUM(F10:F13,F17:F30)</f>
        <v>10094357</v>
      </c>
      <c r="G35" s="24">
        <f>SUM(G10:G13,G17:G30)</f>
        <v>9580000</v>
      </c>
      <c r="H35" s="21">
        <f>SUM(H10:H13,H17:H30)</f>
        <v>39304807</v>
      </c>
      <c r="I35" s="22">
        <f>SUM(I10:I13,I17:I34)</f>
        <v>41839000</v>
      </c>
      <c r="J35" s="21">
        <f>SUM(J10:J13,J17:J30)</f>
        <v>5809943</v>
      </c>
      <c r="K35" s="22">
        <f>SUM(K10:K13,K17:K30)</f>
        <v>8611000</v>
      </c>
      <c r="L35" s="38">
        <f>SUM(L10:L13,L17:L34)</f>
        <v>91992993</v>
      </c>
      <c r="M35" s="43">
        <f>SUM(M10:M13,M17:M34)</f>
        <v>106738000</v>
      </c>
      <c r="N35" s="38">
        <f>SUM(N10:N13,N17:N34)</f>
        <v>14480913</v>
      </c>
      <c r="O35" s="22">
        <f>SUM(O10:O13,O17:O34)</f>
        <v>7900000</v>
      </c>
      <c r="P35" s="38">
        <f>SUM(P10:P13,P17:P30)</f>
        <v>49873343</v>
      </c>
      <c r="Q35" s="24">
        <f>SUM(Q10:Q13,Q17:Q30)</f>
        <v>51892000</v>
      </c>
      <c r="R35" s="90">
        <f>SUM(R10:R13,R17:R34)</f>
        <v>84566546</v>
      </c>
      <c r="S35" s="22">
        <f>SUM(S10:S13,S17:S34)</f>
        <v>109884000</v>
      </c>
      <c r="T35" s="38">
        <f>SUM(T10:T13,T17:T34)</f>
        <v>341928732</v>
      </c>
      <c r="U35" s="22">
        <f>SUM(U10:U13,U17:U34)</f>
        <v>387240000</v>
      </c>
      <c r="V35" s="54"/>
      <c r="W35" s="54"/>
    </row>
    <row r="36" spans="1:23" ht="13.5" thickTop="1" x14ac:dyDescent="0.2"/>
    <row r="37" spans="1:23" ht="13.5" thickBot="1" x14ac:dyDescent="0.25">
      <c r="T37" s="128" t="s">
        <v>0</v>
      </c>
      <c r="U37" s="128"/>
    </row>
    <row r="38" spans="1:23" ht="13.5" thickTop="1" x14ac:dyDescent="0.2">
      <c r="A38" s="152" t="s">
        <v>27</v>
      </c>
      <c r="B38" s="153"/>
      <c r="C38" s="153"/>
      <c r="D38" s="145" t="s">
        <v>11</v>
      </c>
      <c r="E38" s="146"/>
      <c r="F38" s="145" t="s">
        <v>12</v>
      </c>
      <c r="G38" s="146"/>
      <c r="H38" s="145" t="s">
        <v>13</v>
      </c>
      <c r="I38" s="146"/>
      <c r="J38" s="145" t="s">
        <v>14</v>
      </c>
      <c r="K38" s="146"/>
      <c r="L38" s="113" t="s">
        <v>15</v>
      </c>
      <c r="M38" s="114"/>
      <c r="N38" s="114"/>
      <c r="O38" s="115"/>
      <c r="P38" s="160" t="s">
        <v>34</v>
      </c>
      <c r="Q38" s="149"/>
      <c r="R38" s="124" t="s">
        <v>40</v>
      </c>
      <c r="S38" s="125"/>
      <c r="T38" s="116" t="s">
        <v>10</v>
      </c>
      <c r="U38" s="117"/>
    </row>
    <row r="39" spans="1:23" x14ac:dyDescent="0.2">
      <c r="A39" s="154"/>
      <c r="B39" s="155"/>
      <c r="C39" s="155"/>
      <c r="D39" s="147"/>
      <c r="E39" s="148"/>
      <c r="F39" s="147"/>
      <c r="G39" s="148"/>
      <c r="H39" s="147"/>
      <c r="I39" s="148"/>
      <c r="J39" s="147"/>
      <c r="K39" s="148"/>
      <c r="L39" s="120" t="s">
        <v>21</v>
      </c>
      <c r="M39" s="121"/>
      <c r="N39" s="122" t="s">
        <v>22</v>
      </c>
      <c r="O39" s="123"/>
      <c r="P39" s="126"/>
      <c r="Q39" s="150"/>
      <c r="R39" s="126"/>
      <c r="S39" s="127"/>
      <c r="T39" s="118"/>
      <c r="U39" s="119"/>
    </row>
    <row r="40" spans="1:23" ht="23.25" thickBot="1" x14ac:dyDescent="0.25">
      <c r="A40" s="154"/>
      <c r="B40" s="155"/>
      <c r="C40" s="155"/>
      <c r="D40" s="29" t="s">
        <v>44</v>
      </c>
      <c r="E40" s="30" t="s">
        <v>45</v>
      </c>
      <c r="F40" s="29" t="s">
        <v>44</v>
      </c>
      <c r="G40" s="30" t="s">
        <v>45</v>
      </c>
      <c r="H40" s="29" t="s">
        <v>44</v>
      </c>
      <c r="I40" s="30" t="s">
        <v>45</v>
      </c>
      <c r="J40" s="29" t="s">
        <v>44</v>
      </c>
      <c r="K40" s="30" t="s">
        <v>45</v>
      </c>
      <c r="L40" s="29" t="s">
        <v>44</v>
      </c>
      <c r="M40" s="61" t="s">
        <v>45</v>
      </c>
      <c r="N40" s="62" t="s">
        <v>44</v>
      </c>
      <c r="O40" s="30" t="s">
        <v>45</v>
      </c>
      <c r="P40" s="75" t="s">
        <v>44</v>
      </c>
      <c r="Q40" s="30" t="s">
        <v>45</v>
      </c>
      <c r="R40" s="75" t="s">
        <v>44</v>
      </c>
      <c r="S40" s="61" t="s">
        <v>45</v>
      </c>
      <c r="T40" s="33" t="s">
        <v>44</v>
      </c>
      <c r="U40" s="34" t="s">
        <v>45</v>
      </c>
    </row>
    <row r="41" spans="1:23" ht="13.5" thickTop="1" x14ac:dyDescent="0.2">
      <c r="A41" s="108" t="s">
        <v>2</v>
      </c>
      <c r="B41" s="109"/>
      <c r="C41" s="109"/>
      <c r="D41" s="85"/>
      <c r="E41" s="77"/>
      <c r="F41" s="86"/>
      <c r="G41" s="76"/>
      <c r="H41" s="85"/>
      <c r="I41" s="77"/>
      <c r="J41" s="86"/>
      <c r="K41" s="76"/>
      <c r="L41" s="85"/>
      <c r="M41" s="87"/>
      <c r="N41" s="87">
        <v>3888494</v>
      </c>
      <c r="O41" s="88">
        <v>4500000</v>
      </c>
      <c r="P41" s="76"/>
      <c r="Q41" s="77"/>
      <c r="R41" s="76"/>
      <c r="S41" s="101"/>
      <c r="T41" s="85">
        <f t="shared" ref="T41:T44" si="8">SUM(D41+F41+H41+N41+J41+L41+P41)</f>
        <v>3888494</v>
      </c>
      <c r="U41" s="77">
        <f t="shared" ref="U41:U44" si="9">E41+G41+I41+O41+K41+M41+Q41</f>
        <v>4500000</v>
      </c>
    </row>
    <row r="42" spans="1:23" x14ac:dyDescent="0.2">
      <c r="A42" s="110" t="s">
        <v>19</v>
      </c>
      <c r="B42" s="111"/>
      <c r="C42" s="111"/>
      <c r="D42" s="18"/>
      <c r="E42" s="16"/>
      <c r="F42" s="17"/>
      <c r="G42" s="37"/>
      <c r="H42" s="18">
        <v>513319</v>
      </c>
      <c r="I42" s="16">
        <v>529000</v>
      </c>
      <c r="J42" s="17"/>
      <c r="K42" s="37"/>
      <c r="L42" s="18"/>
      <c r="M42" s="42"/>
      <c r="N42" s="42">
        <v>1040000</v>
      </c>
      <c r="O42" s="89">
        <v>2000000</v>
      </c>
      <c r="P42" s="37"/>
      <c r="Q42" s="16"/>
      <c r="R42" s="37"/>
      <c r="S42" s="102"/>
      <c r="T42" s="18">
        <f t="shared" si="8"/>
        <v>1553319</v>
      </c>
      <c r="U42" s="16">
        <f t="shared" si="9"/>
        <v>2529000</v>
      </c>
    </row>
    <row r="43" spans="1:23" ht="13.5" thickBot="1" x14ac:dyDescent="0.25">
      <c r="A43" s="112" t="s">
        <v>39</v>
      </c>
      <c r="B43" s="111"/>
      <c r="C43" s="111"/>
      <c r="D43" s="18"/>
      <c r="E43" s="16"/>
      <c r="F43" s="17"/>
      <c r="G43" s="37"/>
      <c r="H43" s="18">
        <v>1625401</v>
      </c>
      <c r="I43" s="16">
        <v>121000</v>
      </c>
      <c r="J43" s="17"/>
      <c r="K43" s="37"/>
      <c r="L43" s="18"/>
      <c r="M43" s="42"/>
      <c r="N43" s="42"/>
      <c r="O43" s="89"/>
      <c r="P43" s="37"/>
      <c r="Q43" s="16"/>
      <c r="R43" s="37"/>
      <c r="S43" s="103"/>
      <c r="T43" s="18">
        <f t="shared" si="8"/>
        <v>1625401</v>
      </c>
      <c r="U43" s="16">
        <f t="shared" si="9"/>
        <v>121000</v>
      </c>
    </row>
    <row r="44" spans="1:23" s="3" customFormat="1" ht="14.25" thickTop="1" thickBot="1" x14ac:dyDescent="0.25">
      <c r="A44" s="106" t="s">
        <v>28</v>
      </c>
      <c r="B44" s="107"/>
      <c r="C44" s="107"/>
      <c r="D44" s="90">
        <f t="shared" ref="D44:S44" si="10">SUM(D41:D43)</f>
        <v>0</v>
      </c>
      <c r="E44" s="22">
        <f t="shared" si="10"/>
        <v>0</v>
      </c>
      <c r="F44" s="23">
        <f t="shared" si="10"/>
        <v>0</v>
      </c>
      <c r="G44" s="38">
        <f t="shared" si="10"/>
        <v>0</v>
      </c>
      <c r="H44" s="90">
        <f t="shared" si="10"/>
        <v>2138720</v>
      </c>
      <c r="I44" s="22">
        <f t="shared" si="10"/>
        <v>650000</v>
      </c>
      <c r="J44" s="23">
        <f t="shared" si="10"/>
        <v>0</v>
      </c>
      <c r="K44" s="38">
        <f t="shared" si="10"/>
        <v>0</v>
      </c>
      <c r="L44" s="90">
        <f t="shared" si="10"/>
        <v>0</v>
      </c>
      <c r="M44" s="43">
        <f t="shared" si="10"/>
        <v>0</v>
      </c>
      <c r="N44" s="43">
        <f t="shared" si="10"/>
        <v>4928494</v>
      </c>
      <c r="O44" s="91">
        <f t="shared" si="10"/>
        <v>6500000</v>
      </c>
      <c r="P44" s="38">
        <f t="shared" si="10"/>
        <v>0</v>
      </c>
      <c r="Q44" s="22">
        <f t="shared" si="10"/>
        <v>0</v>
      </c>
      <c r="R44" s="38">
        <f t="shared" si="10"/>
        <v>0</v>
      </c>
      <c r="S44" s="104">
        <f t="shared" si="10"/>
        <v>0</v>
      </c>
      <c r="T44" s="90">
        <f t="shared" si="8"/>
        <v>7067214</v>
      </c>
      <c r="U44" s="22">
        <f t="shared" si="9"/>
        <v>7150000</v>
      </c>
    </row>
    <row r="45" spans="1:23" s="73" customFormat="1" ht="17.25" thickTop="1" thickBot="1" x14ac:dyDescent="0.3">
      <c r="A45" s="106" t="s">
        <v>9</v>
      </c>
      <c r="B45" s="107"/>
      <c r="C45" s="107"/>
      <c r="D45" s="90">
        <f t="shared" ref="D45:U45" si="11">D35+D44</f>
        <v>49941033</v>
      </c>
      <c r="E45" s="22">
        <f t="shared" si="11"/>
        <v>50796000</v>
      </c>
      <c r="F45" s="23">
        <f t="shared" si="11"/>
        <v>10094357</v>
      </c>
      <c r="G45" s="38">
        <f t="shared" si="11"/>
        <v>9580000</v>
      </c>
      <c r="H45" s="90">
        <f t="shared" si="11"/>
        <v>41443527</v>
      </c>
      <c r="I45" s="22">
        <f t="shared" si="11"/>
        <v>42489000</v>
      </c>
      <c r="J45" s="23">
        <f t="shared" si="11"/>
        <v>5809943</v>
      </c>
      <c r="K45" s="38">
        <f t="shared" si="11"/>
        <v>8611000</v>
      </c>
      <c r="L45" s="90">
        <f t="shared" si="11"/>
        <v>91992993</v>
      </c>
      <c r="M45" s="43">
        <f t="shared" si="11"/>
        <v>106738000</v>
      </c>
      <c r="N45" s="43">
        <f t="shared" si="11"/>
        <v>19409407</v>
      </c>
      <c r="O45" s="91">
        <f t="shared" si="11"/>
        <v>14400000</v>
      </c>
      <c r="P45" s="38">
        <f t="shared" si="11"/>
        <v>49873343</v>
      </c>
      <c r="Q45" s="22">
        <f t="shared" si="11"/>
        <v>51892000</v>
      </c>
      <c r="R45" s="38">
        <f t="shared" si="11"/>
        <v>84566546</v>
      </c>
      <c r="S45" s="24">
        <f t="shared" si="11"/>
        <v>109884000</v>
      </c>
      <c r="T45" s="90">
        <f t="shared" si="11"/>
        <v>348995946</v>
      </c>
      <c r="U45" s="22">
        <f t="shared" si="11"/>
        <v>394390000</v>
      </c>
    </row>
    <row r="46" spans="1:23" ht="13.5" thickTop="1" x14ac:dyDescent="0.2">
      <c r="A46" s="105"/>
      <c r="B46" s="105"/>
      <c r="C46" s="105"/>
    </row>
    <row r="47" spans="1:23" x14ac:dyDescent="0.2">
      <c r="A47" s="105"/>
      <c r="B47" s="105"/>
      <c r="C47" s="105"/>
    </row>
    <row r="48" spans="1:23" x14ac:dyDescent="0.2">
      <c r="A48" s="105"/>
      <c r="B48" s="105"/>
      <c r="C48" s="105"/>
    </row>
    <row r="49" spans="1:3" x14ac:dyDescent="0.2">
      <c r="A49" s="105"/>
      <c r="B49" s="105"/>
      <c r="C49" s="105"/>
    </row>
    <row r="50" spans="1:3" x14ac:dyDescent="0.2">
      <c r="A50" s="105"/>
      <c r="B50" s="105"/>
      <c r="C50" s="105"/>
    </row>
    <row r="51" spans="1:3" x14ac:dyDescent="0.2">
      <c r="A51" s="105"/>
      <c r="B51" s="105"/>
      <c r="C51" s="105"/>
    </row>
    <row r="52" spans="1:3" x14ac:dyDescent="0.2">
      <c r="A52" s="105"/>
      <c r="B52" s="105"/>
      <c r="C52" s="105"/>
    </row>
    <row r="53" spans="1:3" x14ac:dyDescent="0.2">
      <c r="A53" s="105"/>
      <c r="B53" s="105"/>
      <c r="C53" s="105"/>
    </row>
    <row r="54" spans="1:3" x14ac:dyDescent="0.2">
      <c r="A54" s="105"/>
      <c r="B54" s="105"/>
      <c r="C54" s="105"/>
    </row>
  </sheetData>
  <mergeCells count="67">
    <mergeCell ref="A32:C32"/>
    <mergeCell ref="P7:Q8"/>
    <mergeCell ref="A20:C20"/>
    <mergeCell ref="P38:Q39"/>
    <mergeCell ref="A33:C33"/>
    <mergeCell ref="A34:C34"/>
    <mergeCell ref="A18:C18"/>
    <mergeCell ref="A15:C15"/>
    <mergeCell ref="A38:C40"/>
    <mergeCell ref="D38:E39"/>
    <mergeCell ref="F38:G39"/>
    <mergeCell ref="H38:I39"/>
    <mergeCell ref="A23:C23"/>
    <mergeCell ref="A24:C24"/>
    <mergeCell ref="A35:C35"/>
    <mergeCell ref="J38:K39"/>
    <mergeCell ref="A1:U1"/>
    <mergeCell ref="A3:U3"/>
    <mergeCell ref="A5:U5"/>
    <mergeCell ref="A11:C11"/>
    <mergeCell ref="D7:E8"/>
    <mergeCell ref="F7:G8"/>
    <mergeCell ref="H7:I8"/>
    <mergeCell ref="J7:K8"/>
    <mergeCell ref="L7:O7"/>
    <mergeCell ref="L8:M8"/>
    <mergeCell ref="R7:S8"/>
    <mergeCell ref="T6:U6"/>
    <mergeCell ref="A7:C9"/>
    <mergeCell ref="T7:U8"/>
    <mergeCell ref="N8:O8"/>
    <mergeCell ref="A10:C10"/>
    <mergeCell ref="T37:U37"/>
    <mergeCell ref="A29:C29"/>
    <mergeCell ref="A12:C12"/>
    <mergeCell ref="A13:C13"/>
    <mergeCell ref="A27:C27"/>
    <mergeCell ref="A28:C28"/>
    <mergeCell ref="A19:C19"/>
    <mergeCell ref="A21:C21"/>
    <mergeCell ref="A17:C17"/>
    <mergeCell ref="A22:C22"/>
    <mergeCell ref="A14:C14"/>
    <mergeCell ref="A16:C16"/>
    <mergeCell ref="A31:C31"/>
    <mergeCell ref="A30:C30"/>
    <mergeCell ref="A25:C25"/>
    <mergeCell ref="A26:C26"/>
    <mergeCell ref="L38:O38"/>
    <mergeCell ref="T38:U39"/>
    <mergeCell ref="L39:M39"/>
    <mergeCell ref="N39:O39"/>
    <mergeCell ref="R38:S39"/>
    <mergeCell ref="A44:C44"/>
    <mergeCell ref="A45:C45"/>
    <mergeCell ref="A46:C46"/>
    <mergeCell ref="A41:C41"/>
    <mergeCell ref="A42:C42"/>
    <mergeCell ref="A43:C43"/>
    <mergeCell ref="A51:C51"/>
    <mergeCell ref="A52:C52"/>
    <mergeCell ref="A53:C53"/>
    <mergeCell ref="A54:C54"/>
    <mergeCell ref="A47:C47"/>
    <mergeCell ref="A48:C48"/>
    <mergeCell ref="A49:C49"/>
    <mergeCell ref="A50:C50"/>
  </mergeCells>
  <phoneticPr fontId="1" type="noConversion"/>
  <pageMargins left="0.39370078740157483" right="0.23622047244094491" top="0.74803149606299213" bottom="0.74803149606299213" header="0.31496062992125984" footer="0.31496062992125984"/>
  <pageSetup paperSize="9" scale="65" orientation="landscape" r:id="rId1"/>
  <headerFooter alignWithMargins="0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4b melléklet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2017-02-27T12:09:38Z</cp:lastPrinted>
  <dcterms:created xsi:type="dcterms:W3CDTF">2006-01-17T11:47:21Z</dcterms:created>
  <dcterms:modified xsi:type="dcterms:W3CDTF">2017-03-06T14:00:34Z</dcterms:modified>
</cp:coreProperties>
</file>