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4. sz. mell EKIK" sheetId="1" r:id="rId1"/>
  </sheets>
  <externalReferences>
    <externalReference r:id="rId2"/>
  </externalReferences>
  <definedNames>
    <definedName name="_xlnm.Print_Titles" localSheetId="0">'9.4. sz. mell EKIK'!$1:$6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C46" i="1" s="1"/>
  <c r="E46" i="1"/>
  <c r="F45" i="1"/>
  <c r="E45" i="1"/>
  <c r="F44" i="1"/>
  <c r="E44" i="1"/>
  <c r="F43" i="1"/>
  <c r="E43" i="1"/>
  <c r="E42" i="1"/>
  <c r="E41" i="1"/>
  <c r="C41" i="1"/>
  <c r="F41" i="1" s="1"/>
  <c r="E40" i="1"/>
  <c r="F40" i="1" s="1"/>
  <c r="E39" i="1"/>
  <c r="F39" i="1" s="1"/>
  <c r="E38" i="1"/>
  <c r="C38" i="1"/>
  <c r="F38" i="1" s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F19" i="1"/>
  <c r="E19" i="1"/>
  <c r="F18" i="1"/>
  <c r="E18" i="1"/>
  <c r="F17" i="1"/>
  <c r="E17" i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C8" i="1"/>
  <c r="C37" i="1" s="1"/>
  <c r="C58" i="1" l="1"/>
  <c r="F58" i="1" s="1"/>
  <c r="F46" i="1"/>
  <c r="F37" i="1"/>
  <c r="C42" i="1"/>
  <c r="F42" i="1" s="1"/>
  <c r="F47" i="1"/>
  <c r="F53" i="1"/>
  <c r="F8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<sst xmlns="http://schemas.openxmlformats.org/spreadsheetml/2006/main" count="112" uniqueCount="98">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</sst>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4.25/Sz&#233;tszed&#233;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8">
          <cell r="C8">
            <v>10193500</v>
          </cell>
        </row>
        <row r="9">
          <cell r="C9">
            <v>20000</v>
          </cell>
        </row>
        <row r="10">
          <cell r="C10">
            <v>8650000</v>
          </cell>
        </row>
        <row r="11">
          <cell r="C11">
            <v>50000</v>
          </cell>
        </row>
        <row r="14">
          <cell r="C14">
            <v>823500</v>
          </cell>
        </row>
        <row r="15">
          <cell r="C15">
            <v>650000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10193500</v>
          </cell>
        </row>
        <row r="38">
          <cell r="C38">
            <v>97753908</v>
          </cell>
        </row>
        <row r="39">
          <cell r="C39">
            <v>435258</v>
          </cell>
        </row>
        <row r="41">
          <cell r="C41">
            <v>97318650</v>
          </cell>
        </row>
        <row r="42">
          <cell r="C42">
            <v>107947408</v>
          </cell>
        </row>
        <row r="46">
          <cell r="C46">
            <v>104891194</v>
          </cell>
        </row>
        <row r="47">
          <cell r="C47">
            <v>48112547</v>
          </cell>
        </row>
        <row r="48">
          <cell r="C48">
            <v>9503465</v>
          </cell>
        </row>
        <row r="49">
          <cell r="C49">
            <v>47275182</v>
          </cell>
        </row>
        <row r="52">
          <cell r="C52">
            <v>3056214</v>
          </cell>
        </row>
        <row r="53">
          <cell r="C53">
            <v>3056214</v>
          </cell>
        </row>
        <row r="58">
          <cell r="C58">
            <v>107947408</v>
          </cell>
        </row>
        <row r="60">
          <cell r="C60">
            <v>18.25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</sheetPr>
  <dimension ref="A1:F60"/>
  <sheetViews>
    <sheetView tabSelected="1" view="pageLayout" zoomScaleNormal="100" workbookViewId="0">
      <selection activeCell="D3" sqref="D3"/>
    </sheetView>
  </sheetViews>
  <sheetFormatPr defaultRowHeight="12.75" x14ac:dyDescent="0.2"/>
  <cols>
    <col min="1" max="1" width="13.83203125" style="77" customWidth="1"/>
    <col min="2" max="2" width="79.1640625" style="20" customWidth="1"/>
    <col min="3" max="3" width="25" style="82" customWidth="1"/>
    <col min="4" max="4" width="9.33203125" style="20"/>
    <col min="5" max="5" width="11.83203125" style="5" hidden="1" customWidth="1"/>
    <col min="6" max="6" width="12.664062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10409400</v>
      </c>
      <c r="E8" s="32" t="e">
        <f>'[1]9.4.1. sz. mell EKIK'!C8+#REF!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>
        <v>20000</v>
      </c>
      <c r="E9" s="32" t="e">
        <f>'[1]9.4.1. sz. mell EKIK'!C9+#REF!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v>8820000</v>
      </c>
      <c r="E10" s="32" t="e">
        <f>'[1]9.4.1. sz. mell EKIK'!C10+#REF!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50000</v>
      </c>
      <c r="E11" s="32" t="e">
        <f>'[1]9.4.1. sz. mell EKIK'!C11+#REF!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'[1]9.4.1. sz. mell EKIK'!C12+#REF!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/>
      <c r="E13" s="32" t="e">
        <f>'[1]9.4.1. sz. mell EKIK'!C13+#REF!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v>869400</v>
      </c>
      <c r="E14" s="32" t="e">
        <f>'[1]9.4.1. sz. mell EKIK'!C14+#REF!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650000</v>
      </c>
      <c r="E15" s="32" t="e">
        <f>'[1]9.4.1. sz. mell EKIK'!C15+#REF!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'[1]9.4.1. sz. mell EKIK'!C16+#REF!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'[1]9.4.1. sz. mell EKIK'!C17+#REF!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'[1]9.4.1. sz. mell EKIK'!C18+#REF!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/>
      <c r="E19" s="32" t="e">
        <f>'[1]9.4.1. sz. mell EKIK'!C19+#REF!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0</v>
      </c>
      <c r="E20" s="32" t="e">
        <f>'[1]9.4.1. sz. mell EKIK'!C20+#REF!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3" t="s">
        <v>41</v>
      </c>
      <c r="C21" s="44"/>
      <c r="E21" s="32" t="e">
        <f>'[1]9.4.1. sz. mell EKIK'!C21+#REF!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'[1]9.4.1. sz. mell EKIK'!C22+#REF!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45"/>
      <c r="E23" s="32" t="e">
        <f>'[1]9.4.1. sz. mell EKIK'!C23+#REF!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/>
      <c r="E24" s="32" t="e">
        <f>'[1]9.4.1. sz. mell EKIK'!C24+#REF!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6" t="s">
        <v>48</v>
      </c>
      <c r="B25" s="47" t="s">
        <v>49</v>
      </c>
      <c r="C25" s="48"/>
      <c r="E25" s="32" t="e">
        <f>'[1]9.4.1. sz. mell EKIK'!C25+#REF!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6" t="s">
        <v>50</v>
      </c>
      <c r="B26" s="47" t="s">
        <v>51</v>
      </c>
      <c r="C26" s="30">
        <f>+C27+C28+C29</f>
        <v>0</v>
      </c>
      <c r="E26" s="32" t="e">
        <f>'[1]9.4.1. sz. mell EKIK'!C26+#REF!</f>
        <v>#REF!</v>
      </c>
      <c r="F26" s="32" t="e">
        <f t="shared" si="0"/>
        <v>#REF!</v>
      </c>
    </row>
    <row r="27" spans="1:6" s="41" customFormat="1" ht="12" customHeight="1" x14ac:dyDescent="0.2">
      <c r="A27" s="49" t="s">
        <v>52</v>
      </c>
      <c r="B27" s="50" t="s">
        <v>53</v>
      </c>
      <c r="C27" s="51"/>
      <c r="E27" s="32" t="e">
        <f>'[1]9.4.1. sz. mell EKIK'!C27+#REF!</f>
        <v>#REF!</v>
      </c>
      <c r="F27" s="32" t="e">
        <f t="shared" si="0"/>
        <v>#REF!</v>
      </c>
    </row>
    <row r="28" spans="1:6" s="41" customFormat="1" ht="12" customHeight="1" x14ac:dyDescent="0.2">
      <c r="A28" s="49" t="s">
        <v>54</v>
      </c>
      <c r="B28" s="50" t="s">
        <v>43</v>
      </c>
      <c r="C28" s="44"/>
      <c r="E28" s="32" t="e">
        <f>'[1]9.4.1. sz. mell EKIK'!C28+#REF!</f>
        <v>#REF!</v>
      </c>
      <c r="F28" s="32" t="e">
        <f t="shared" si="0"/>
        <v>#REF!</v>
      </c>
    </row>
    <row r="29" spans="1:6" s="41" customFormat="1" ht="12" customHeight="1" x14ac:dyDescent="0.2">
      <c r="A29" s="49" t="s">
        <v>55</v>
      </c>
      <c r="B29" s="52" t="s">
        <v>56</v>
      </c>
      <c r="C29" s="44"/>
      <c r="E29" s="32" t="e">
        <f>'[1]9.4.1. sz. mell EKIK'!C29+#REF!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3" t="s">
        <v>58</v>
      </c>
      <c r="C30" s="54"/>
      <c r="E30" s="32" t="e">
        <f>'[1]9.4.1. sz. mell EKIK'!C30+#REF!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2" t="e">
        <f>'[1]9.4.1. sz. mell EKIK'!C31+#REF!</f>
        <v>#REF!</v>
      </c>
      <c r="F31" s="32" t="e">
        <f t="shared" si="0"/>
        <v>#REF!</v>
      </c>
    </row>
    <row r="32" spans="1:6" s="41" customFormat="1" ht="12" customHeight="1" x14ac:dyDescent="0.2">
      <c r="A32" s="49" t="s">
        <v>61</v>
      </c>
      <c r="B32" s="50" t="s">
        <v>62</v>
      </c>
      <c r="C32" s="51"/>
      <c r="E32" s="32" t="e">
        <f>'[1]9.4.1. sz. mell EKIK'!C32+#REF!</f>
        <v>#REF!</v>
      </c>
      <c r="F32" s="32" t="e">
        <f t="shared" si="0"/>
        <v>#REF!</v>
      </c>
    </row>
    <row r="33" spans="1:6" s="41" customFormat="1" ht="12" customHeight="1" x14ac:dyDescent="0.2">
      <c r="A33" s="49" t="s">
        <v>63</v>
      </c>
      <c r="B33" s="52" t="s">
        <v>64</v>
      </c>
      <c r="C33" s="40"/>
      <c r="E33" s="32" t="e">
        <f>'[1]9.4.1. sz. mell EKIK'!C33+#REF!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3" t="s">
        <v>66</v>
      </c>
      <c r="C34" s="54"/>
      <c r="E34" s="32" t="e">
        <f>'[1]9.4.1. sz. mell EKIK'!C34+#REF!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/>
      <c r="E35" s="32" t="e">
        <f>'[1]9.4.1. sz. mell EKIK'!C35+#REF!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5"/>
      <c r="E36" s="32" t="e">
        <f>'[1]9.4.1. sz. mell EKIK'!C36+#REF!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6">
        <f>+C8+C20+C25+C26+C31+C35+C36</f>
        <v>10409400</v>
      </c>
      <c r="E37" s="32" t="e">
        <f>'[1]9.4.1. sz. mell EKIK'!C37+#REF!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7" t="s">
        <v>73</v>
      </c>
      <c r="B38" s="47" t="s">
        <v>74</v>
      </c>
      <c r="C38" s="58">
        <f>+C39+C40+C41</f>
        <v>97753908</v>
      </c>
      <c r="E38" s="32" t="e">
        <f>'[1]9.4.1. sz. mell EKIK'!C38+#REF!</f>
        <v>#REF!</v>
      </c>
      <c r="F38" s="32" t="e">
        <f t="shared" si="0"/>
        <v>#REF!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435258</v>
      </c>
      <c r="E39" s="32" t="e">
        <f>'[1]9.4.1. sz. mell EKIK'!C39+#REF!</f>
        <v>#REF!</v>
      </c>
      <c r="F39" s="32" t="e">
        <f t="shared" si="0"/>
        <v>#REF!</v>
      </c>
    </row>
    <row r="40" spans="1:6" s="41" customFormat="1" ht="12" customHeight="1" x14ac:dyDescent="0.2">
      <c r="A40" s="49" t="s">
        <v>77</v>
      </c>
      <c r="B40" s="52" t="s">
        <v>78</v>
      </c>
      <c r="C40" s="40"/>
      <c r="E40" s="32" t="e">
        <f>'[1]9.4.1. sz. mell EKIK'!C40+#REF!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3" t="s">
        <v>80</v>
      </c>
      <c r="C41" s="59">
        <f>99521250-932600-1350000+80000</f>
        <v>97318650</v>
      </c>
      <c r="E41" s="32" t="e">
        <f>'[1]9.4.1. sz. mell EKIK'!C41+#REF!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7" t="s">
        <v>81</v>
      </c>
      <c r="B42" s="60" t="s">
        <v>82</v>
      </c>
      <c r="C42" s="61">
        <f>+C37+C38</f>
        <v>108163308</v>
      </c>
      <c r="E42" s="32" t="e">
        <f>'[1]9.4.1. sz. mell EKIK'!C42+#REF!</f>
        <v>#REF!</v>
      </c>
      <c r="F42" s="32" t="e">
        <f t="shared" si="0"/>
        <v>#REF!</v>
      </c>
    </row>
    <row r="43" spans="1:6" x14ac:dyDescent="0.2">
      <c r="A43" s="62"/>
      <c r="B43" s="63"/>
      <c r="C43" s="64"/>
      <c r="E43" s="32" t="e">
        <f>'[1]9.4.1. sz. mell EKIK'!C43+#REF!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5"/>
      <c r="B44" s="66"/>
      <c r="C44" s="67"/>
      <c r="E44" s="32" t="e">
        <f>'[1]9.4.1. sz. mell EKIK'!C44+#REF!</f>
        <v>#REF!</v>
      </c>
      <c r="F44" s="32" t="e">
        <f t="shared" si="0"/>
        <v>#REF!</v>
      </c>
    </row>
    <row r="45" spans="1:6" s="71" customFormat="1" ht="12" customHeight="1" thickBot="1" x14ac:dyDescent="0.25">
      <c r="A45" s="68"/>
      <c r="B45" s="69" t="s">
        <v>83</v>
      </c>
      <c r="C45" s="70"/>
      <c r="E45" s="32" t="e">
        <f>'[1]9.4.1. sz. mell EKIK'!C45+#REF!</f>
        <v>#REF!</v>
      </c>
      <c r="F45" s="32" t="e">
        <f t="shared" si="0"/>
        <v>#REF!</v>
      </c>
    </row>
    <row r="46" spans="1:6" ht="12" customHeight="1" thickBot="1" x14ac:dyDescent="0.25">
      <c r="A46" s="46" t="s">
        <v>14</v>
      </c>
      <c r="B46" s="47" t="s">
        <v>84</v>
      </c>
      <c r="C46" s="30">
        <f>SUM(C47:C51)</f>
        <v>105107094</v>
      </c>
      <c r="E46" s="32" t="e">
        <f>'[1]9.4.1. sz. mell EKIK'!C46+#REF!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3" t="s">
        <v>85</v>
      </c>
      <c r="C47" s="72">
        <f>48091292+21255</f>
        <v>48112547</v>
      </c>
      <c r="E47" s="32" t="e">
        <f>'[1]9.4.1. sz. mell EKIK'!C47+#REF!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73">
        <f>9499320+4145</f>
        <v>9503465</v>
      </c>
      <c r="E48" s="32" t="e">
        <f>'[1]9.4.1. sz. mell EKIK'!C48+#REF!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73">
        <f>50789082-932600-1350000+80000-1070000-25400</f>
        <v>47491082</v>
      </c>
      <c r="E49" s="32" t="e">
        <f>'[1]9.4.1. sz. mell EKIK'!C49+#REF!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'[1]9.4.1. sz. mell EKIK'!C50+#REF!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'[1]9.4.1. sz. mell EKIK'!C51+#REF!</f>
        <v>#REF!</v>
      </c>
      <c r="F51" s="32" t="e">
        <f t="shared" si="0"/>
        <v>#REF!</v>
      </c>
    </row>
    <row r="52" spans="1:6" s="71" customFormat="1" ht="12" customHeight="1" thickBot="1" x14ac:dyDescent="0.25">
      <c r="A52" s="46" t="s">
        <v>38</v>
      </c>
      <c r="B52" s="47" t="s">
        <v>90</v>
      </c>
      <c r="C52" s="74">
        <f>SUM(C53:C55)</f>
        <v>3056214</v>
      </c>
      <c r="E52" s="32" t="e">
        <f>'[1]9.4.1. sz. mell EKIK'!C52+#REF!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3" t="s">
        <v>91</v>
      </c>
      <c r="C53" s="72">
        <f>1986214+1070000</f>
        <v>3056214</v>
      </c>
      <c r="E53" s="32" t="e">
        <f>'[1]9.4.1. sz. mell EKIK'!C53+#REF!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'[1]9.4.1. sz. mell EKIK'!C54+#REF!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'[1]9.4.1. sz. mell EKIK'!C55+#REF!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'[1]9.4.1. sz. mell EKIK'!C56+#REF!</f>
        <v>#REF!</v>
      </c>
      <c r="F56" s="32" t="e">
        <f t="shared" si="0"/>
        <v>#REF!</v>
      </c>
    </row>
    <row r="57" spans="1:6" ht="13.5" thickBot="1" x14ac:dyDescent="0.25">
      <c r="A57" s="46" t="s">
        <v>48</v>
      </c>
      <c r="B57" s="47" t="s">
        <v>95</v>
      </c>
      <c r="C57" s="48"/>
      <c r="E57" s="32" t="e">
        <f>'[1]9.4.1. sz. mell EKIK'!C57+#REF!</f>
        <v>#REF!</v>
      </c>
      <c r="F57" s="32" t="e">
        <f t="shared" si="0"/>
        <v>#REF!</v>
      </c>
    </row>
    <row r="58" spans="1:6" ht="15" customHeight="1" thickBot="1" x14ac:dyDescent="0.25">
      <c r="A58" s="46" t="s">
        <v>50</v>
      </c>
      <c r="B58" s="75" t="s">
        <v>96</v>
      </c>
      <c r="C58" s="76">
        <f>+C46+C52+C57</f>
        <v>108163308</v>
      </c>
      <c r="E58" s="32" t="e">
        <f>'[1]9.4.1. sz. mell EKIK'!C58+#REF!</f>
        <v>#REF!</v>
      </c>
      <c r="F58" s="32" t="e">
        <f t="shared" si="0"/>
        <v>#REF!</v>
      </c>
    </row>
    <row r="59" spans="1:6" ht="14.25" customHeight="1" thickBot="1" x14ac:dyDescent="0.25">
      <c r="C59" s="78"/>
      <c r="E59" s="32" t="e">
        <f>'[1]9.4.1. sz. mell EKIK'!C59+#REF!</f>
        <v>#REF!</v>
      </c>
      <c r="F59" s="32" t="e">
        <f t="shared" si="0"/>
        <v>#REF!</v>
      </c>
    </row>
    <row r="60" spans="1:6" ht="13.5" thickBot="1" x14ac:dyDescent="0.25">
      <c r="A60" s="79" t="s">
        <v>97</v>
      </c>
      <c r="B60" s="80"/>
      <c r="C60" s="81">
        <v>18.25</v>
      </c>
      <c r="E60" s="32" t="e">
        <f>'[1]9.4.1. sz. mell EKIK'!C60+#REF!</f>
        <v>#REF!</v>
      </c>
      <c r="F60" s="32" t="e">
        <f t="shared" si="0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2019-04-30T10:18:59Z</dcterms:created>
  <dcterms:modified xsi:type="dcterms:W3CDTF">2019-04-30T10:19:00Z</dcterms:modified>
</cp:coreProperties>
</file>