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4. melléklet" sheetId="1" r:id="rId1"/>
    <sheet name="4.1. melléklet" sheetId="2" r:id="rId2"/>
  </sheets>
  <definedNames>
    <definedName name="_xlnm.Print_Area" localSheetId="1">'4.1. melléklet'!$A$1:$AD$63</definedName>
  </definedNames>
  <calcPr fullCalcOnLoad="1"/>
</workbook>
</file>

<file path=xl/sharedStrings.xml><?xml version="1.0" encoding="utf-8"?>
<sst xmlns="http://schemas.openxmlformats.org/spreadsheetml/2006/main" count="339" uniqueCount="167">
  <si>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</si>
  <si>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</si>
  <si>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</si>
  <si>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</si>
  <si>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</si>
  <si>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</si>
  <si>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</si>
  <si>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</si>
  <si>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</si>
  <si>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</si>
  <si>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</si>
  <si>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</si>
  <si>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</si>
  <si>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</si>
  <si>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</si>
  <si>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</si>
  <si>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</si>
  <si>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</si>
  <si>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</si>
  <si>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</si>
  <si>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</si>
  <si>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</si>
  <si>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</si>
  <si>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</si>
  <si>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</si>
  <si>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</si>
  <si>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</si>
  <si>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</si>
  <si>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</si>
  <si>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</si>
  <si>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</si>
  <si>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</si>
  <si>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</si>
  <si>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</si>
  <si>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</si>
  <si>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</si>
  <si>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</si>
  <si>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</si>
  <si>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</si>
  <si>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</si>
  <si>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</si>
  <si>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</si>
  <si>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</si>
  <si>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</si>
  <si>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</si>
  <si>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</si>
  <si>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</si>
  <si>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</si>
  <si>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</si>
  <si>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</si>
  <si>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</si>
  <si>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</si>
  <si>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</si>
  <si>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</si>
  <si>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</si>
  <si>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</si>
  <si>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</si>
  <si>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</si>
  <si>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</si>
  <si>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</si>
  <si>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</si>
  <si>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</si>
  <si>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</si>
  <si>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</si>
  <si>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</si>
  <si>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</si>
  <si>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</si>
  <si>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</si>
  <si>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</si>
  <si>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</si>
  <si>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</si>
  <si>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</si>
  <si>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</si>
  <si>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</si>
  <si>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</si>
  <si>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</si>
  <si>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</si>
  <si>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</si>
  <si>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</si>
  <si>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</si>
  <si>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</si>
  <si>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</si>
  <si>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</si>
  <si>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</si>
  <si>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</si>
  <si>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</si>
  <si>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</si>
  <si>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</si>
  <si>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</si>
  <si>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</si>
  <si>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</si>
  <si>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</si>
  <si>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</si>
  <si>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</si>
  <si>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</si>
  <si>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</si>
  <si>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</si>
  <si>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</si>
  <si>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</si>
  <si>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</si>
  <si>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</si>
  <si>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</si>
  <si>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</si>
  <si>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</si>
  <si>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</si>
  <si>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</si>
  <si>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</si>
  <si>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</si>
  <si>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</si>
  <si>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</si>
  <si>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</si>
  <si>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</si>
  <si>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</si>
  <si>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</si>
  <si>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</si>
  <si>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</si>
  <si>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</si>
  <si>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</si>
  <si>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</si>
  <si>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</si>
  <si>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</si>
  <si>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</si>
  <si>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</si>
  <si>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</si>
  <si>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</si>
  <si>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</si>
  <si>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</si>
  <si>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</si>
  <si>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</si>
  <si>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</si>
  <si>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</si>
  <si>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</si>
  <si>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</si>
  <si>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</si>
  <si>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</si>
  <si>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</si>
  <si>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</si>
  <si>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</si>
  <si>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</si>
  <si>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</si>
  <si>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</si>
  <si>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</si>
  <si>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</si>
  <si>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</si>
  <si>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</si>
  <si>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</si>
  <si>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</si>
  <si>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</si>
  <si>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</si>
  <si>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</si>
  <si>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</si>
  <si>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</si>
  <si>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</si>
  <si>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</si>
  <si>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</si>
  <si>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</si>
  <si>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</si>
  <si>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Teljesítés</t>
  </si>
  <si>
    <t xml:space="preserve">M </t>
  </si>
  <si>
    <t xml:space="preserve">T </t>
  </si>
  <si>
    <t>AB</t>
  </si>
  <si>
    <t>AC</t>
  </si>
  <si>
    <t>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</si>
  <si>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</si>
  <si>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Az irányító szerv által előírt kötelezően megtervezett előirányzatok</t>
    </r>
    <r>
      <rPr>
        <sz val="16"/>
        <rFont val="Arial"/>
        <family val="2"/>
      </rPr>
      <t xml:space="preserve">
(a dologi kiadásokból visszatervezendő kiadási előirányzatok)</t>
    </r>
  </si>
  <si>
    <t>4.1. melléklet a 10/2019. (IV. 18.) önkormányzati rendelethez</t>
  </si>
  <si>
    <t>4. melléklet a 10/2019. (IV. 18.)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</si>
</sst>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.00000\ _F_t_-;\-* #,##0.00000\ _F_t_-;_-* &quot;-&quot;??\ _F_t_-;_-@_-"/>
    <numFmt numFmtId="172" formatCode="_-* #,##0.000000\ _F_t_-;\-* #,##0.000000\ _F_t_-;_-* &quot;-&quot;??\ _F_t_-;_-@_-"/>
    <numFmt numFmtId="173" formatCode="_-* #,##0.0000000\ _F_t_-;\-* #,##0.0000000\ _F_t_-;_-* &quot;-&quot;??\ _F_t_-;_-@_-"/>
    <numFmt numFmtId="174" formatCode="_-* #,##0.00000000\ _F_t_-;\-* #,##0.00000000\ _F_t_-;_-* &quot;-&quot;??\ _F_t_-;_-@_-"/>
    <numFmt numFmtId="175" formatCode="_-* #,##0.000000000\ _F_t_-;\-* #,##0.000000000\ _F_t_-;_-* &quot;-&quot;??\ _F_t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u val="single"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85">
    <xf numFmtId="0" fontId="0" fillId="0" borderId="0" xfId="0" applyFont="1" applyAlignment="1">
      <alignment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7" fillId="0" borderId="0" xfId="62" applyFont="1" applyFill="1">
      <alignment/>
      <protection/>
    </xf>
    <xf numFmtId="0" fontId="7" fillId="0" borderId="10" xfId="62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62" applyFont="1" applyFill="1">
      <alignment/>
      <protection/>
    </xf>
    <xf numFmtId="0" fontId="58" fillId="0" borderId="0" xfId="62" applyFont="1" applyFill="1">
      <alignment/>
      <protection/>
    </xf>
    <xf numFmtId="0" fontId="59" fillId="0" borderId="0" xfId="62" applyFont="1" applyFill="1">
      <alignment/>
      <protection/>
    </xf>
    <xf numFmtId="0" fontId="10" fillId="0" borderId="10" xfId="63" applyFont="1" applyFill="1" applyBorder="1" applyAlignment="1">
      <alignment horizontal="center" vertical="center"/>
      <protection/>
    </xf>
    <xf numFmtId="3" fontId="10" fillId="0" borderId="10" xfId="67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65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6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62" applyNumberFormat="1" applyFont="1" applyFill="1" applyBorder="1">
      <alignment/>
      <protection/>
    </xf>
    <xf numFmtId="0" fontId="10" fillId="0" borderId="10" xfId="62" applyFont="1" applyFill="1" applyBorder="1" applyAlignment="1">
      <alignment horizontal="center" vertical="center"/>
      <protection/>
    </xf>
    <xf numFmtId="3" fontId="10" fillId="0" borderId="11" xfId="62" applyNumberFormat="1" applyFont="1" applyFill="1" applyBorder="1">
      <alignment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3" fontId="11" fillId="0" borderId="10" xfId="66" applyNumberFormat="1" applyFont="1" applyFill="1" applyBorder="1" applyAlignment="1">
      <alignment horizontal="left" vertical="center" wrapText="1"/>
      <protection/>
    </xf>
    <xf numFmtId="3" fontId="11" fillId="0" borderId="10" xfId="62" applyNumberFormat="1" applyFont="1" applyFill="1" applyBorder="1">
      <alignment/>
      <protection/>
    </xf>
    <xf numFmtId="3" fontId="10" fillId="0" borderId="10" xfId="66" applyNumberFormat="1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vertical="center" wrapText="1"/>
      <protection/>
    </xf>
    <xf numFmtId="0" fontId="10" fillId="0" borderId="1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3" fontId="10" fillId="0" borderId="10" xfId="62" applyNumberFormat="1" applyFont="1" applyFill="1" applyBorder="1" applyAlignment="1">
      <alignment vertical="center" wrapText="1"/>
      <protection/>
    </xf>
    <xf numFmtId="3" fontId="10" fillId="0" borderId="10" xfId="62" applyNumberFormat="1" applyFont="1" applyFill="1" applyBorder="1" applyAlignment="1">
      <alignment horizontal="left" vertical="center" wrapText="1"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3" fontId="12" fillId="0" borderId="11" xfId="62" applyNumberFormat="1" applyFont="1" applyFill="1" applyBorder="1">
      <alignment/>
      <protection/>
    </xf>
    <xf numFmtId="168" fontId="10" fillId="0" borderId="10" xfId="40" applyNumberFormat="1" applyFont="1" applyFill="1" applyBorder="1" applyAlignment="1">
      <alignment/>
    </xf>
    <xf numFmtId="0" fontId="10" fillId="0" borderId="10" xfId="62" applyFont="1" applyFill="1" applyBorder="1">
      <alignment/>
      <protection/>
    </xf>
    <xf numFmtId="0" fontId="10" fillId="0" borderId="10" xfId="65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3" fontId="11" fillId="0" borderId="10" xfId="65" applyNumberFormat="1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3" fontId="62" fillId="0" borderId="10" xfId="0" applyNumberFormat="1" applyFont="1" applyFill="1" applyBorder="1" applyAlignment="1">
      <alignment/>
    </xf>
    <xf numFmtId="3" fontId="11" fillId="0" borderId="11" xfId="62" applyNumberFormat="1" applyFont="1" applyFill="1" applyBorder="1">
      <alignment/>
      <protection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62" applyFont="1" applyFill="1" applyAlignment="1">
      <alignment horizontal="right"/>
      <protection/>
    </xf>
    <xf numFmtId="0" fontId="14" fillId="0" borderId="0" xfId="61" applyFont="1" applyFill="1" applyBorder="1" applyAlignment="1">
      <alignment horizontal="right" vertical="center"/>
    </xf>
    <xf numFmtId="0" fontId="13" fillId="0" borderId="0" xfId="62" applyFont="1" applyFill="1" applyAlignment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 applyAlignment="1" applyProtection="1">
      <alignment horizontal="center" vertical="center" wrapText="1"/>
      <protection/>
    </xf>
    <xf numFmtId="49" fontId="10" fillId="0" borderId="10" xfId="62" applyNumberFormat="1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" xfId="65"/>
    <cellStyle name="Normál_létszámkeret 2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ableStyleLigh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78" zoomScaleNormal="78" zoomScaleSheetLayoutView="80" zoomScalePageLayoutView="0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4" sqref="N4"/>
    </sheetView>
  </sheetViews>
  <sheetFormatPr defaultColWidth="8.8515625" defaultRowHeight="15"/>
  <cols>
    <col min="1" max="2" width="7.421875" style="5" customWidth="1"/>
    <col min="3" max="3" width="40.140625" style="5" customWidth="1"/>
    <col min="4" max="4" width="19.28125" style="5" customWidth="1"/>
    <col min="5" max="5" width="22.28125" style="5" customWidth="1"/>
    <col min="6" max="6" width="19.8515625" style="5" customWidth="1"/>
    <col min="7" max="7" width="13.28125" style="5" customWidth="1"/>
    <col min="8" max="8" width="13.8515625" style="5" bestFit="1" customWidth="1"/>
    <col min="9" max="9" width="24.8515625" style="5" customWidth="1"/>
    <col min="10" max="10" width="15.421875" style="5" bestFit="1" customWidth="1"/>
    <col min="11" max="11" width="26.140625" style="5" customWidth="1"/>
    <col min="12" max="12" width="21.00390625" style="5" bestFit="1" customWidth="1"/>
    <col min="13" max="13" width="19.7109375" style="5" customWidth="1"/>
    <col min="14" max="14" width="19.421875" style="5" customWidth="1"/>
    <col min="15" max="15" width="17.28125" style="5" customWidth="1"/>
    <col min="16" max="16" width="18.8515625" style="5" customWidth="1"/>
    <col min="17" max="17" width="16.140625" style="5" customWidth="1"/>
    <col min="18" max="18" width="17.140625" style="5" customWidth="1"/>
    <col min="19" max="19" width="20.140625" style="5" customWidth="1"/>
    <col min="20" max="20" width="21.7109375" style="5" customWidth="1"/>
    <col min="21" max="21" width="19.7109375" style="5" customWidth="1"/>
    <col min="22" max="22" width="19.421875" style="5" customWidth="1"/>
    <col min="23" max="23" width="14.421875" style="5" customWidth="1"/>
    <col min="24" max="24" width="17.28125" style="5" customWidth="1"/>
    <col min="25" max="26" width="17.421875" style="5" customWidth="1"/>
    <col min="27" max="27" width="20.7109375" style="5" customWidth="1"/>
    <col min="28" max="16384" width="8.8515625" style="5" customWidth="1"/>
  </cols>
  <sheetData>
    <row r="1" spans="1:27" ht="2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20.25">
      <c r="A2" s="68" t="s">
        <v>166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s="60" customFormat="1" ht="26.25" customHeight="1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 t="s">
        <v>125</v>
      </c>
    </row>
    <row r="5" spans="1:27" s="61" customFormat="1" ht="15">
      <c r="A5" s="3" t="s">
        <v>98</v>
      </c>
      <c r="B5" s="3" t="s">
        <v>99</v>
      </c>
      <c r="C5" s="3" t="s">
        <v>100</v>
      </c>
      <c r="D5" s="3" t="s">
        <v>101</v>
      </c>
      <c r="E5" s="3" t="s">
        <v>102</v>
      </c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4" t="s">
        <v>158</v>
      </c>
      <c r="N5" s="3" t="s">
        <v>143</v>
      </c>
      <c r="O5" s="3" t="s">
        <v>144</v>
      </c>
      <c r="P5" s="3" t="s">
        <v>145</v>
      </c>
      <c r="Q5" s="3" t="s">
        <v>146</v>
      </c>
      <c r="R5" s="3" t="s">
        <v>147</v>
      </c>
      <c r="S5" s="3" t="s">
        <v>148</v>
      </c>
      <c r="T5" s="3" t="s">
        <v>159</v>
      </c>
      <c r="U5" s="3" t="s">
        <v>150</v>
      </c>
      <c r="V5" s="3" t="s">
        <v>151</v>
      </c>
      <c r="W5" s="3" t="s">
        <v>152</v>
      </c>
      <c r="X5" s="3" t="s">
        <v>153</v>
      </c>
      <c r="Y5" s="3" t="s">
        <v>154</v>
      </c>
      <c r="Z5" s="3" t="s">
        <v>155</v>
      </c>
      <c r="AA5" s="3" t="s">
        <v>156</v>
      </c>
    </row>
    <row r="6" spans="1:27" ht="22.5" customHeight="1">
      <c r="A6" s="73" t="s">
        <v>110</v>
      </c>
      <c r="B6" s="73" t="s">
        <v>111</v>
      </c>
      <c r="C6" s="72" t="s">
        <v>112</v>
      </c>
      <c r="D6" s="66" t="s">
        <v>97</v>
      </c>
      <c r="E6" s="66"/>
      <c r="F6" s="66"/>
      <c r="G6" s="66"/>
      <c r="H6" s="66"/>
      <c r="I6" s="66"/>
      <c r="J6" s="66"/>
      <c r="K6" s="66"/>
      <c r="L6" s="66" t="s">
        <v>141</v>
      </c>
      <c r="M6" s="66"/>
      <c r="N6" s="66"/>
      <c r="O6" s="66"/>
      <c r="P6" s="66"/>
      <c r="Q6" s="66"/>
      <c r="R6" s="66"/>
      <c r="S6" s="66"/>
      <c r="T6" s="66" t="s">
        <v>157</v>
      </c>
      <c r="U6" s="66"/>
      <c r="V6" s="66"/>
      <c r="W6" s="66"/>
      <c r="X6" s="66"/>
      <c r="Y6" s="66"/>
      <c r="Z6" s="66"/>
      <c r="AA6" s="66"/>
    </row>
    <row r="7" spans="1:27" ht="21" customHeight="1">
      <c r="A7" s="73"/>
      <c r="B7" s="73"/>
      <c r="C7" s="72"/>
      <c r="D7" s="66" t="s">
        <v>126</v>
      </c>
      <c r="E7" s="66"/>
      <c r="F7" s="66"/>
      <c r="G7" s="66"/>
      <c r="H7" s="66"/>
      <c r="I7" s="66" t="s">
        <v>127</v>
      </c>
      <c r="J7" s="66"/>
      <c r="K7" s="69" t="s">
        <v>135</v>
      </c>
      <c r="L7" s="66" t="s">
        <v>126</v>
      </c>
      <c r="M7" s="66"/>
      <c r="N7" s="66"/>
      <c r="O7" s="66"/>
      <c r="P7" s="66"/>
      <c r="Q7" s="66" t="s">
        <v>127</v>
      </c>
      <c r="R7" s="66"/>
      <c r="S7" s="69" t="s">
        <v>135</v>
      </c>
      <c r="T7" s="66" t="s">
        <v>126</v>
      </c>
      <c r="U7" s="66"/>
      <c r="V7" s="66"/>
      <c r="W7" s="66"/>
      <c r="X7" s="66"/>
      <c r="Y7" s="66" t="s">
        <v>127</v>
      </c>
      <c r="Z7" s="66"/>
      <c r="AA7" s="69" t="s">
        <v>135</v>
      </c>
    </row>
    <row r="8" spans="1:27" ht="114" customHeight="1">
      <c r="A8" s="73"/>
      <c r="B8" s="73"/>
      <c r="C8" s="72"/>
      <c r="D8" s="4" t="s">
        <v>128</v>
      </c>
      <c r="E8" s="4" t="s">
        <v>129</v>
      </c>
      <c r="F8" s="4" t="s">
        <v>130</v>
      </c>
      <c r="G8" s="4" t="s">
        <v>131</v>
      </c>
      <c r="H8" s="4" t="s">
        <v>132</v>
      </c>
      <c r="I8" s="4" t="s">
        <v>133</v>
      </c>
      <c r="J8" s="4" t="s">
        <v>134</v>
      </c>
      <c r="K8" s="69"/>
      <c r="L8" s="4" t="s">
        <v>128</v>
      </c>
      <c r="M8" s="4" t="s">
        <v>129</v>
      </c>
      <c r="N8" s="4" t="s">
        <v>130</v>
      </c>
      <c r="O8" s="4" t="s">
        <v>131</v>
      </c>
      <c r="P8" s="4" t="s">
        <v>132</v>
      </c>
      <c r="Q8" s="4" t="s">
        <v>133</v>
      </c>
      <c r="R8" s="4" t="s">
        <v>134</v>
      </c>
      <c r="S8" s="69"/>
      <c r="T8" s="4" t="s">
        <v>128</v>
      </c>
      <c r="U8" s="4" t="s">
        <v>129</v>
      </c>
      <c r="V8" s="4" t="s">
        <v>130</v>
      </c>
      <c r="W8" s="4" t="s">
        <v>131</v>
      </c>
      <c r="X8" s="4" t="s">
        <v>132</v>
      </c>
      <c r="Y8" s="4" t="s">
        <v>133</v>
      </c>
      <c r="Z8" s="4" t="s">
        <v>134</v>
      </c>
      <c r="AA8" s="69"/>
    </row>
    <row r="9" spans="1:27" ht="18">
      <c r="A9" s="17" t="s">
        <v>1</v>
      </c>
      <c r="B9" s="17"/>
      <c r="C9" s="18" t="s">
        <v>2</v>
      </c>
      <c r="D9" s="20">
        <v>310872601</v>
      </c>
      <c r="E9" s="20">
        <v>66806585</v>
      </c>
      <c r="F9" s="20">
        <v>20015679</v>
      </c>
      <c r="G9" s="20">
        <v>0</v>
      </c>
      <c r="H9" s="20">
        <v>0</v>
      </c>
      <c r="I9" s="20">
        <v>4005031</v>
      </c>
      <c r="J9" s="20">
        <v>0</v>
      </c>
      <c r="K9" s="20">
        <f>SUM(D9:J9)</f>
        <v>401699896</v>
      </c>
      <c r="L9" s="20">
        <v>308467613</v>
      </c>
      <c r="M9" s="20">
        <v>67160683</v>
      </c>
      <c r="N9" s="20">
        <v>15214768</v>
      </c>
      <c r="O9" s="20"/>
      <c r="P9" s="20">
        <v>22707867</v>
      </c>
      <c r="Q9" s="20">
        <v>4005031</v>
      </c>
      <c r="R9" s="20"/>
      <c r="S9" s="20">
        <f>SUM(L9:R9)</f>
        <v>417555962</v>
      </c>
      <c r="T9" s="19">
        <v>304662290</v>
      </c>
      <c r="U9" s="19">
        <v>66971864</v>
      </c>
      <c r="V9" s="19">
        <v>13795853</v>
      </c>
      <c r="W9" s="19"/>
      <c r="X9" s="19">
        <v>20132944</v>
      </c>
      <c r="Y9" s="19">
        <v>4001812</v>
      </c>
      <c r="Z9" s="19"/>
      <c r="AA9" s="19">
        <f>SUM(T9:Z9)</f>
        <v>409564763</v>
      </c>
    </row>
    <row r="10" spans="1:27" ht="18">
      <c r="A10" s="17" t="s">
        <v>3</v>
      </c>
      <c r="B10" s="17"/>
      <c r="C10" s="18" t="s">
        <v>4</v>
      </c>
      <c r="D10" s="20">
        <v>99100348</v>
      </c>
      <c r="E10" s="20">
        <v>22416652</v>
      </c>
      <c r="F10" s="20">
        <v>31701171</v>
      </c>
      <c r="G10" s="20">
        <v>0</v>
      </c>
      <c r="H10" s="20">
        <v>0</v>
      </c>
      <c r="I10" s="20">
        <v>1791178</v>
      </c>
      <c r="J10" s="20">
        <v>0</v>
      </c>
      <c r="K10" s="20">
        <f aca="true" t="shared" si="0" ref="K10:K58">SUM(D10:J10)</f>
        <v>155009349</v>
      </c>
      <c r="L10" s="20">
        <v>98143135</v>
      </c>
      <c r="M10" s="20">
        <v>22436662</v>
      </c>
      <c r="N10" s="20">
        <v>29752324</v>
      </c>
      <c r="O10" s="20"/>
      <c r="P10" s="20">
        <v>3813142</v>
      </c>
      <c r="Q10" s="20">
        <v>2160855</v>
      </c>
      <c r="R10" s="20"/>
      <c r="S10" s="20">
        <f aca="true" t="shared" si="1" ref="S10:S41">SUM(L10:R10)</f>
        <v>156306118</v>
      </c>
      <c r="T10" s="19">
        <v>96208720</v>
      </c>
      <c r="U10" s="19">
        <v>22047175</v>
      </c>
      <c r="V10" s="19">
        <v>24910043</v>
      </c>
      <c r="W10" s="19"/>
      <c r="X10" s="19">
        <v>3600129</v>
      </c>
      <c r="Y10" s="19">
        <v>2160855</v>
      </c>
      <c r="Z10" s="19"/>
      <c r="AA10" s="19">
        <f aca="true" t="shared" si="2" ref="AA10:AA41">SUM(T10:Z10)</f>
        <v>148926922</v>
      </c>
    </row>
    <row r="11" spans="1:27" ht="18">
      <c r="A11" s="17" t="s">
        <v>5</v>
      </c>
      <c r="B11" s="17"/>
      <c r="C11" s="18" t="s">
        <v>6</v>
      </c>
      <c r="D11" s="20">
        <v>121023591</v>
      </c>
      <c r="E11" s="20">
        <v>25791467</v>
      </c>
      <c r="F11" s="20">
        <v>10313804</v>
      </c>
      <c r="G11" s="20">
        <v>0</v>
      </c>
      <c r="H11" s="20">
        <v>0</v>
      </c>
      <c r="I11" s="20">
        <v>13858</v>
      </c>
      <c r="J11" s="20">
        <v>0</v>
      </c>
      <c r="K11" s="20">
        <f t="shared" si="0"/>
        <v>157142720</v>
      </c>
      <c r="L11" s="20">
        <v>119191942</v>
      </c>
      <c r="M11" s="20">
        <v>26135712</v>
      </c>
      <c r="N11" s="20">
        <v>8249608</v>
      </c>
      <c r="O11" s="20"/>
      <c r="P11" s="20">
        <v>7328796</v>
      </c>
      <c r="Q11" s="20">
        <v>129058</v>
      </c>
      <c r="R11" s="20"/>
      <c r="S11" s="20">
        <f t="shared" si="1"/>
        <v>161035116</v>
      </c>
      <c r="T11" s="19">
        <v>117311252</v>
      </c>
      <c r="U11" s="19">
        <v>26135712</v>
      </c>
      <c r="V11" s="19">
        <v>7307577</v>
      </c>
      <c r="W11" s="19"/>
      <c r="X11" s="19">
        <v>6095667</v>
      </c>
      <c r="Y11" s="19">
        <v>115200</v>
      </c>
      <c r="Z11" s="19"/>
      <c r="AA11" s="19">
        <f t="shared" si="2"/>
        <v>156965408</v>
      </c>
    </row>
    <row r="12" spans="1:27" ht="18">
      <c r="A12" s="17" t="s">
        <v>7</v>
      </c>
      <c r="B12" s="17"/>
      <c r="C12" s="18" t="s">
        <v>8</v>
      </c>
      <c r="D12" s="20">
        <v>99067805</v>
      </c>
      <c r="E12" s="20">
        <v>21170001</v>
      </c>
      <c r="F12" s="20">
        <v>7212210</v>
      </c>
      <c r="G12" s="20">
        <v>0</v>
      </c>
      <c r="H12" s="20">
        <v>0</v>
      </c>
      <c r="I12" s="20">
        <v>769132</v>
      </c>
      <c r="J12" s="20">
        <v>0</v>
      </c>
      <c r="K12" s="20">
        <f t="shared" si="0"/>
        <v>128219148</v>
      </c>
      <c r="L12" s="20">
        <v>100510602</v>
      </c>
      <c r="M12" s="20">
        <v>21923503</v>
      </c>
      <c r="N12" s="20">
        <v>5895551</v>
      </c>
      <c r="O12" s="20"/>
      <c r="P12" s="20">
        <v>6072190</v>
      </c>
      <c r="Q12" s="20">
        <v>769132</v>
      </c>
      <c r="R12" s="20"/>
      <c r="S12" s="20">
        <f t="shared" si="1"/>
        <v>135170978</v>
      </c>
      <c r="T12" s="19">
        <v>100175978</v>
      </c>
      <c r="U12" s="19">
        <v>21871221</v>
      </c>
      <c r="V12" s="19">
        <v>5331864</v>
      </c>
      <c r="W12" s="19"/>
      <c r="X12" s="19">
        <v>5151212</v>
      </c>
      <c r="Y12" s="19">
        <v>768306</v>
      </c>
      <c r="Z12" s="19"/>
      <c r="AA12" s="19">
        <f t="shared" si="2"/>
        <v>133298581</v>
      </c>
    </row>
    <row r="13" spans="1:27" ht="18">
      <c r="A13" s="17" t="s">
        <v>9</v>
      </c>
      <c r="B13" s="17"/>
      <c r="C13" s="18" t="s">
        <v>10</v>
      </c>
      <c r="D13" s="20">
        <v>101332752</v>
      </c>
      <c r="E13" s="20">
        <v>21534124</v>
      </c>
      <c r="F13" s="20">
        <v>6404447</v>
      </c>
      <c r="G13" s="20">
        <v>0</v>
      </c>
      <c r="H13" s="20">
        <v>0</v>
      </c>
      <c r="I13" s="20">
        <v>1004722</v>
      </c>
      <c r="J13" s="20">
        <v>0</v>
      </c>
      <c r="K13" s="20">
        <f t="shared" si="0"/>
        <v>130276045</v>
      </c>
      <c r="L13" s="20">
        <v>100671413</v>
      </c>
      <c r="M13" s="20">
        <v>21802619</v>
      </c>
      <c r="N13" s="20">
        <v>4678754</v>
      </c>
      <c r="O13" s="20"/>
      <c r="P13" s="20">
        <v>4093511</v>
      </c>
      <c r="Q13" s="20">
        <v>791655</v>
      </c>
      <c r="R13" s="20"/>
      <c r="S13" s="20">
        <f t="shared" si="1"/>
        <v>132037952</v>
      </c>
      <c r="T13" s="19">
        <v>100374908</v>
      </c>
      <c r="U13" s="19">
        <v>21802619</v>
      </c>
      <c r="V13" s="19">
        <v>4398946</v>
      </c>
      <c r="W13" s="19"/>
      <c r="X13" s="19">
        <v>3152742</v>
      </c>
      <c r="Y13" s="19">
        <v>768391</v>
      </c>
      <c r="Z13" s="19"/>
      <c r="AA13" s="19">
        <f t="shared" si="2"/>
        <v>130497606</v>
      </c>
    </row>
    <row r="14" spans="1:27" ht="18">
      <c r="A14" s="17" t="s">
        <v>11</v>
      </c>
      <c r="B14" s="17"/>
      <c r="C14" s="18" t="s">
        <v>12</v>
      </c>
      <c r="D14" s="20">
        <v>97306028</v>
      </c>
      <c r="E14" s="20">
        <v>20743698</v>
      </c>
      <c r="F14" s="20">
        <v>12484213</v>
      </c>
      <c r="G14" s="20">
        <v>0</v>
      </c>
      <c r="H14" s="20">
        <v>0</v>
      </c>
      <c r="I14" s="20">
        <v>304881</v>
      </c>
      <c r="J14" s="20">
        <v>0</v>
      </c>
      <c r="K14" s="20">
        <f t="shared" si="0"/>
        <v>130838820</v>
      </c>
      <c r="L14" s="20">
        <v>89901596</v>
      </c>
      <c r="M14" s="20">
        <v>20800328</v>
      </c>
      <c r="N14" s="20">
        <v>11119053</v>
      </c>
      <c r="O14" s="20"/>
      <c r="P14" s="20">
        <v>5743059</v>
      </c>
      <c r="Q14" s="20">
        <v>304881</v>
      </c>
      <c r="R14" s="20"/>
      <c r="S14" s="20">
        <f t="shared" si="1"/>
        <v>127868917</v>
      </c>
      <c r="T14" s="19">
        <v>89314771</v>
      </c>
      <c r="U14" s="19">
        <v>19863071</v>
      </c>
      <c r="V14" s="19">
        <v>9892149</v>
      </c>
      <c r="W14" s="19"/>
      <c r="X14" s="19">
        <v>5380033</v>
      </c>
      <c r="Y14" s="19">
        <v>91590</v>
      </c>
      <c r="Z14" s="19"/>
      <c r="AA14" s="19">
        <f t="shared" si="2"/>
        <v>124541614</v>
      </c>
    </row>
    <row r="15" spans="1:27" ht="18">
      <c r="A15" s="17" t="s">
        <v>13</v>
      </c>
      <c r="B15" s="17"/>
      <c r="C15" s="18" t="s">
        <v>14</v>
      </c>
      <c r="D15" s="20">
        <v>149391674</v>
      </c>
      <c r="E15" s="20">
        <v>31996355</v>
      </c>
      <c r="F15" s="20">
        <v>9909670</v>
      </c>
      <c r="G15" s="20">
        <v>0</v>
      </c>
      <c r="H15" s="20">
        <v>0</v>
      </c>
      <c r="I15" s="20">
        <v>478109</v>
      </c>
      <c r="J15" s="20">
        <v>0</v>
      </c>
      <c r="K15" s="20">
        <f t="shared" si="0"/>
        <v>191775808</v>
      </c>
      <c r="L15" s="20">
        <v>147643103</v>
      </c>
      <c r="M15" s="20">
        <v>32640440</v>
      </c>
      <c r="N15" s="20">
        <v>7374987</v>
      </c>
      <c r="O15" s="20"/>
      <c r="P15" s="20">
        <v>6542422</v>
      </c>
      <c r="Q15" s="20">
        <v>703531</v>
      </c>
      <c r="R15" s="20"/>
      <c r="S15" s="20">
        <f t="shared" si="1"/>
        <v>194904483</v>
      </c>
      <c r="T15" s="19">
        <v>146777846</v>
      </c>
      <c r="U15" s="19">
        <v>32640440</v>
      </c>
      <c r="V15" s="19">
        <v>6862655</v>
      </c>
      <c r="W15" s="19"/>
      <c r="X15" s="19">
        <v>5440249</v>
      </c>
      <c r="Y15" s="19">
        <v>651816</v>
      </c>
      <c r="Z15" s="19"/>
      <c r="AA15" s="19">
        <f t="shared" si="2"/>
        <v>192373006</v>
      </c>
    </row>
    <row r="16" spans="1:27" ht="18">
      <c r="A16" s="17" t="s">
        <v>15</v>
      </c>
      <c r="B16" s="17"/>
      <c r="C16" s="18" t="s">
        <v>16</v>
      </c>
      <c r="D16" s="20">
        <v>89288554</v>
      </c>
      <c r="E16" s="20">
        <v>19289337</v>
      </c>
      <c r="F16" s="20">
        <v>6251985</v>
      </c>
      <c r="G16" s="20">
        <v>0</v>
      </c>
      <c r="H16" s="20">
        <v>0</v>
      </c>
      <c r="I16" s="20">
        <v>997793</v>
      </c>
      <c r="J16" s="20">
        <v>0</v>
      </c>
      <c r="K16" s="20">
        <f t="shared" si="0"/>
        <v>115827669</v>
      </c>
      <c r="L16" s="20">
        <v>89658056</v>
      </c>
      <c r="M16" s="20">
        <v>19526766</v>
      </c>
      <c r="N16" s="20">
        <v>4981056</v>
      </c>
      <c r="O16" s="20"/>
      <c r="P16" s="20">
        <v>3673886</v>
      </c>
      <c r="Q16" s="20">
        <v>997793</v>
      </c>
      <c r="R16" s="20"/>
      <c r="S16" s="20">
        <f t="shared" si="1"/>
        <v>118837557</v>
      </c>
      <c r="T16" s="19">
        <v>89658056</v>
      </c>
      <c r="U16" s="19">
        <v>19451220</v>
      </c>
      <c r="V16" s="19">
        <v>4350010</v>
      </c>
      <c r="W16" s="19"/>
      <c r="X16" s="19">
        <v>3364962</v>
      </c>
      <c r="Y16" s="19">
        <v>997539</v>
      </c>
      <c r="Z16" s="19"/>
      <c r="AA16" s="19">
        <f t="shared" si="2"/>
        <v>117821787</v>
      </c>
    </row>
    <row r="17" spans="1:27" ht="18">
      <c r="A17" s="17" t="s">
        <v>17</v>
      </c>
      <c r="B17" s="17"/>
      <c r="C17" s="18" t="s">
        <v>18</v>
      </c>
      <c r="D17" s="20">
        <v>143430697</v>
      </c>
      <c r="E17" s="20">
        <v>30852337</v>
      </c>
      <c r="F17" s="20">
        <v>9956064</v>
      </c>
      <c r="G17" s="20">
        <v>0</v>
      </c>
      <c r="H17" s="20">
        <v>0</v>
      </c>
      <c r="I17" s="20">
        <v>422676</v>
      </c>
      <c r="J17" s="20">
        <v>0</v>
      </c>
      <c r="K17" s="20">
        <f t="shared" si="0"/>
        <v>184661774</v>
      </c>
      <c r="L17" s="20">
        <v>144611309</v>
      </c>
      <c r="M17" s="20">
        <v>31787595</v>
      </c>
      <c r="N17" s="20">
        <v>9687861</v>
      </c>
      <c r="O17" s="20"/>
      <c r="P17" s="20">
        <v>5274108</v>
      </c>
      <c r="Q17" s="20">
        <v>1001808</v>
      </c>
      <c r="R17" s="20"/>
      <c r="S17" s="20">
        <f t="shared" si="1"/>
        <v>192362681</v>
      </c>
      <c r="T17" s="19">
        <v>144212875</v>
      </c>
      <c r="U17" s="19">
        <v>31787595</v>
      </c>
      <c r="V17" s="19">
        <v>8539172</v>
      </c>
      <c r="W17" s="19"/>
      <c r="X17" s="19">
        <v>4097139</v>
      </c>
      <c r="Y17" s="19">
        <v>999577</v>
      </c>
      <c r="Z17" s="19"/>
      <c r="AA17" s="19">
        <f t="shared" si="2"/>
        <v>189636358</v>
      </c>
    </row>
    <row r="18" spans="1:27" ht="18">
      <c r="A18" s="17" t="s">
        <v>19</v>
      </c>
      <c r="B18" s="17"/>
      <c r="C18" s="18" t="s">
        <v>20</v>
      </c>
      <c r="D18" s="20">
        <v>81726424</v>
      </c>
      <c r="E18" s="20">
        <v>15927759</v>
      </c>
      <c r="F18" s="20">
        <v>5655392</v>
      </c>
      <c r="G18" s="20">
        <v>0</v>
      </c>
      <c r="H18" s="20">
        <v>0</v>
      </c>
      <c r="I18" s="20">
        <v>772597</v>
      </c>
      <c r="J18" s="20">
        <v>0</v>
      </c>
      <c r="K18" s="20">
        <f t="shared" si="0"/>
        <v>104082172</v>
      </c>
      <c r="L18" s="20">
        <v>81415698</v>
      </c>
      <c r="M18" s="20">
        <v>16015467</v>
      </c>
      <c r="N18" s="20">
        <v>4898430</v>
      </c>
      <c r="O18" s="20"/>
      <c r="P18" s="20">
        <v>5823013</v>
      </c>
      <c r="Q18" s="20">
        <v>0</v>
      </c>
      <c r="R18" s="20"/>
      <c r="S18" s="20">
        <f t="shared" si="1"/>
        <v>108152608</v>
      </c>
      <c r="T18" s="19">
        <v>76636928</v>
      </c>
      <c r="U18" s="19">
        <v>15514261</v>
      </c>
      <c r="V18" s="19">
        <v>4594436</v>
      </c>
      <c r="W18" s="19"/>
      <c r="X18" s="19">
        <v>5495568</v>
      </c>
      <c r="Y18" s="19"/>
      <c r="Z18" s="19"/>
      <c r="AA18" s="19">
        <f t="shared" si="2"/>
        <v>102241193</v>
      </c>
    </row>
    <row r="19" spans="1:27" ht="18">
      <c r="A19" s="17" t="s">
        <v>21</v>
      </c>
      <c r="B19" s="17"/>
      <c r="C19" s="18" t="s">
        <v>22</v>
      </c>
      <c r="D19" s="20">
        <v>106564376</v>
      </c>
      <c r="E19" s="20">
        <v>22763847</v>
      </c>
      <c r="F19" s="20">
        <v>7327775</v>
      </c>
      <c r="G19" s="20">
        <v>0</v>
      </c>
      <c r="H19" s="20">
        <v>0</v>
      </c>
      <c r="I19" s="20">
        <v>438267</v>
      </c>
      <c r="J19" s="20">
        <v>0</v>
      </c>
      <c r="K19" s="20">
        <f t="shared" si="0"/>
        <v>137094265</v>
      </c>
      <c r="L19" s="20">
        <v>107716425</v>
      </c>
      <c r="M19" s="20">
        <v>23506200</v>
      </c>
      <c r="N19" s="20">
        <v>5978042</v>
      </c>
      <c r="O19" s="20"/>
      <c r="P19" s="20">
        <v>6566867</v>
      </c>
      <c r="Q19" s="20">
        <v>438267</v>
      </c>
      <c r="R19" s="20"/>
      <c r="S19" s="20">
        <f t="shared" si="1"/>
        <v>144205801</v>
      </c>
      <c r="T19" s="19">
        <v>106026450</v>
      </c>
      <c r="U19" s="19">
        <v>23176655</v>
      </c>
      <c r="V19" s="19">
        <v>5525041</v>
      </c>
      <c r="W19" s="19"/>
      <c r="X19" s="19">
        <v>5641833</v>
      </c>
      <c r="Y19" s="19">
        <v>427370</v>
      </c>
      <c r="Z19" s="19"/>
      <c r="AA19" s="19">
        <f t="shared" si="2"/>
        <v>140797349</v>
      </c>
    </row>
    <row r="20" spans="1:27" ht="18">
      <c r="A20" s="17" t="s">
        <v>23</v>
      </c>
      <c r="B20" s="17"/>
      <c r="C20" s="18" t="s">
        <v>24</v>
      </c>
      <c r="D20" s="20">
        <v>98773035</v>
      </c>
      <c r="E20" s="20">
        <v>21225620</v>
      </c>
      <c r="F20" s="20">
        <v>6147285</v>
      </c>
      <c r="G20" s="20">
        <v>0</v>
      </c>
      <c r="H20" s="20">
        <v>0</v>
      </c>
      <c r="I20" s="20">
        <v>1074014</v>
      </c>
      <c r="J20" s="20">
        <v>0</v>
      </c>
      <c r="K20" s="20">
        <f t="shared" si="0"/>
        <v>127219954</v>
      </c>
      <c r="L20" s="20">
        <v>97301421</v>
      </c>
      <c r="M20" s="20">
        <v>21157138</v>
      </c>
      <c r="N20" s="20">
        <v>4312739</v>
      </c>
      <c r="O20" s="20"/>
      <c r="P20" s="20">
        <v>4065471</v>
      </c>
      <c r="Q20" s="20">
        <v>1031614</v>
      </c>
      <c r="R20" s="20"/>
      <c r="S20" s="20">
        <f t="shared" si="1"/>
        <v>127868383</v>
      </c>
      <c r="T20" s="19">
        <v>95136285</v>
      </c>
      <c r="U20" s="19">
        <v>21157138</v>
      </c>
      <c r="V20" s="19">
        <v>3932514</v>
      </c>
      <c r="W20" s="19"/>
      <c r="X20" s="19">
        <v>3346158</v>
      </c>
      <c r="Y20" s="19">
        <v>974445</v>
      </c>
      <c r="Z20" s="19"/>
      <c r="AA20" s="19">
        <f t="shared" si="2"/>
        <v>124546540</v>
      </c>
    </row>
    <row r="21" spans="1:27" ht="18">
      <c r="A21" s="17" t="s">
        <v>25</v>
      </c>
      <c r="B21" s="17"/>
      <c r="C21" s="18" t="s">
        <v>26</v>
      </c>
      <c r="D21" s="20">
        <v>102415691</v>
      </c>
      <c r="E21" s="20">
        <v>22029994</v>
      </c>
      <c r="F21" s="20">
        <v>7706168</v>
      </c>
      <c r="G21" s="20">
        <v>0</v>
      </c>
      <c r="H21" s="20">
        <v>0</v>
      </c>
      <c r="I21" s="20">
        <v>642676</v>
      </c>
      <c r="J21" s="20">
        <v>0</v>
      </c>
      <c r="K21" s="20">
        <f t="shared" si="0"/>
        <v>132794529</v>
      </c>
      <c r="L21" s="20">
        <v>100960038</v>
      </c>
      <c r="M21" s="20">
        <v>21947549</v>
      </c>
      <c r="N21" s="20">
        <v>5888971</v>
      </c>
      <c r="O21" s="20"/>
      <c r="P21" s="20">
        <v>8928269</v>
      </c>
      <c r="Q21" s="20">
        <v>677666</v>
      </c>
      <c r="R21" s="20"/>
      <c r="S21" s="20">
        <f t="shared" si="1"/>
        <v>138402493</v>
      </c>
      <c r="T21" s="19">
        <v>98650405</v>
      </c>
      <c r="U21" s="19">
        <v>21698640</v>
      </c>
      <c r="V21" s="19">
        <v>4661135</v>
      </c>
      <c r="W21" s="19"/>
      <c r="X21" s="19">
        <v>7770400</v>
      </c>
      <c r="Y21" s="19">
        <v>350014</v>
      </c>
      <c r="Z21" s="19"/>
      <c r="AA21" s="19">
        <f t="shared" si="2"/>
        <v>133130594</v>
      </c>
    </row>
    <row r="22" spans="1:27" ht="18">
      <c r="A22" s="17" t="s">
        <v>27</v>
      </c>
      <c r="B22" s="17"/>
      <c r="C22" s="18" t="s">
        <v>28</v>
      </c>
      <c r="D22" s="20">
        <v>116259035</v>
      </c>
      <c r="E22" s="20">
        <v>24962097</v>
      </c>
      <c r="F22" s="20">
        <v>8584959</v>
      </c>
      <c r="G22" s="20">
        <v>0</v>
      </c>
      <c r="H22" s="20">
        <v>0</v>
      </c>
      <c r="I22" s="20">
        <v>582046</v>
      </c>
      <c r="J22" s="20">
        <v>0</v>
      </c>
      <c r="K22" s="20">
        <f t="shared" si="0"/>
        <v>150388137</v>
      </c>
      <c r="L22" s="20">
        <v>114133679</v>
      </c>
      <c r="M22" s="20">
        <v>25113087</v>
      </c>
      <c r="N22" s="20">
        <v>6261950</v>
      </c>
      <c r="O22" s="20"/>
      <c r="P22" s="20">
        <v>7430245</v>
      </c>
      <c r="Q22" s="20">
        <v>612045</v>
      </c>
      <c r="R22" s="20"/>
      <c r="S22" s="20">
        <f t="shared" si="1"/>
        <v>153551006</v>
      </c>
      <c r="T22" s="19">
        <v>113477336</v>
      </c>
      <c r="U22" s="19">
        <v>25113087</v>
      </c>
      <c r="V22" s="19">
        <v>5139371</v>
      </c>
      <c r="W22" s="19"/>
      <c r="X22" s="19">
        <v>6477131</v>
      </c>
      <c r="Y22" s="19">
        <v>425201</v>
      </c>
      <c r="Z22" s="19"/>
      <c r="AA22" s="19">
        <f t="shared" si="2"/>
        <v>150632126</v>
      </c>
    </row>
    <row r="23" spans="1:27" ht="18">
      <c r="A23" s="17" t="s">
        <v>29</v>
      </c>
      <c r="B23" s="17"/>
      <c r="C23" s="18" t="s">
        <v>30</v>
      </c>
      <c r="D23" s="20">
        <v>62949115</v>
      </c>
      <c r="E23" s="20">
        <v>12218562</v>
      </c>
      <c r="F23" s="20">
        <v>5412703</v>
      </c>
      <c r="G23" s="20">
        <v>0</v>
      </c>
      <c r="H23" s="20">
        <v>0</v>
      </c>
      <c r="I23" s="20">
        <v>202677</v>
      </c>
      <c r="J23" s="20">
        <v>0</v>
      </c>
      <c r="K23" s="20">
        <f t="shared" si="0"/>
        <v>80783057</v>
      </c>
      <c r="L23" s="20">
        <v>62419627</v>
      </c>
      <c r="M23" s="20">
        <v>12244794</v>
      </c>
      <c r="N23" s="20">
        <v>4504863</v>
      </c>
      <c r="O23" s="20"/>
      <c r="P23" s="20">
        <v>4911971</v>
      </c>
      <c r="Q23" s="20">
        <v>270067</v>
      </c>
      <c r="R23" s="20"/>
      <c r="S23" s="20">
        <f t="shared" si="1"/>
        <v>84351322</v>
      </c>
      <c r="T23" s="19">
        <v>61310368</v>
      </c>
      <c r="U23" s="19">
        <v>12212183</v>
      </c>
      <c r="V23" s="19">
        <v>3813393</v>
      </c>
      <c r="W23" s="19"/>
      <c r="X23" s="19">
        <v>4657735</v>
      </c>
      <c r="Y23" s="19">
        <v>246116</v>
      </c>
      <c r="Z23" s="19"/>
      <c r="AA23" s="19">
        <f t="shared" si="2"/>
        <v>82239795</v>
      </c>
    </row>
    <row r="24" spans="1:27" ht="18">
      <c r="A24" s="17" t="s">
        <v>31</v>
      </c>
      <c r="B24" s="17"/>
      <c r="C24" s="18" t="s">
        <v>32</v>
      </c>
      <c r="D24" s="20">
        <v>106341876</v>
      </c>
      <c r="E24" s="20">
        <v>22796796</v>
      </c>
      <c r="F24" s="20">
        <v>9855951</v>
      </c>
      <c r="G24" s="20">
        <v>0</v>
      </c>
      <c r="H24" s="20">
        <v>0</v>
      </c>
      <c r="I24" s="20">
        <v>1070549</v>
      </c>
      <c r="J24" s="20">
        <v>0</v>
      </c>
      <c r="K24" s="20">
        <f t="shared" si="0"/>
        <v>140065172</v>
      </c>
      <c r="L24" s="20">
        <v>105984357</v>
      </c>
      <c r="M24" s="20">
        <v>23349278</v>
      </c>
      <c r="N24" s="20">
        <v>7212704</v>
      </c>
      <c r="O24" s="20"/>
      <c r="P24" s="20">
        <v>7001368</v>
      </c>
      <c r="Q24" s="20">
        <v>2571046</v>
      </c>
      <c r="R24" s="20"/>
      <c r="S24" s="20">
        <f t="shared" si="1"/>
        <v>146118753</v>
      </c>
      <c r="T24" s="19">
        <v>104707136</v>
      </c>
      <c r="U24" s="19">
        <v>23349278</v>
      </c>
      <c r="V24" s="19">
        <v>6483620</v>
      </c>
      <c r="W24" s="19"/>
      <c r="X24" s="19">
        <v>6242961</v>
      </c>
      <c r="Y24" s="19">
        <v>2069752</v>
      </c>
      <c r="Z24" s="19"/>
      <c r="AA24" s="19">
        <f t="shared" si="2"/>
        <v>142852747</v>
      </c>
    </row>
    <row r="25" spans="1:27" ht="18">
      <c r="A25" s="17" t="s">
        <v>33</v>
      </c>
      <c r="B25" s="17"/>
      <c r="C25" s="18" t="s">
        <v>34</v>
      </c>
      <c r="D25" s="20">
        <v>108174558</v>
      </c>
      <c r="E25" s="20">
        <v>23263915</v>
      </c>
      <c r="F25" s="20">
        <v>7342845</v>
      </c>
      <c r="G25" s="20">
        <v>0</v>
      </c>
      <c r="H25" s="20">
        <v>0</v>
      </c>
      <c r="I25" s="20">
        <v>768093</v>
      </c>
      <c r="J25" s="20">
        <v>0</v>
      </c>
      <c r="K25" s="20">
        <f t="shared" si="0"/>
        <v>139549411</v>
      </c>
      <c r="L25" s="20">
        <v>110942456</v>
      </c>
      <c r="M25" s="20">
        <v>23983227</v>
      </c>
      <c r="N25" s="20">
        <v>7512371</v>
      </c>
      <c r="O25" s="20"/>
      <c r="P25" s="20">
        <v>7804875</v>
      </c>
      <c r="Q25" s="20">
        <v>956466</v>
      </c>
      <c r="R25" s="20"/>
      <c r="S25" s="20">
        <f t="shared" si="1"/>
        <v>151199395</v>
      </c>
      <c r="T25" s="19">
        <v>110530275</v>
      </c>
      <c r="U25" s="19">
        <v>23974593</v>
      </c>
      <c r="V25" s="19">
        <v>7020551</v>
      </c>
      <c r="W25" s="19"/>
      <c r="X25" s="19">
        <v>7621226</v>
      </c>
      <c r="Y25" s="19">
        <v>892251</v>
      </c>
      <c r="Z25" s="19"/>
      <c r="AA25" s="19">
        <f t="shared" si="2"/>
        <v>150038896</v>
      </c>
    </row>
    <row r="26" spans="1:27" ht="18">
      <c r="A26" s="17" t="s">
        <v>35</v>
      </c>
      <c r="B26" s="17"/>
      <c r="C26" s="18" t="s">
        <v>36</v>
      </c>
      <c r="D26" s="20">
        <v>111233115</v>
      </c>
      <c r="E26" s="20">
        <v>23875138</v>
      </c>
      <c r="F26" s="20">
        <v>7052212</v>
      </c>
      <c r="G26" s="20">
        <v>0</v>
      </c>
      <c r="H26" s="20">
        <v>0</v>
      </c>
      <c r="I26" s="20">
        <v>634361</v>
      </c>
      <c r="J26" s="20">
        <v>0</v>
      </c>
      <c r="K26" s="20">
        <f t="shared" si="0"/>
        <v>142794826</v>
      </c>
      <c r="L26" s="20">
        <v>111344676</v>
      </c>
      <c r="M26" s="20">
        <v>24851393</v>
      </c>
      <c r="N26" s="20">
        <v>6129127</v>
      </c>
      <c r="O26" s="20"/>
      <c r="P26" s="20">
        <v>4912343</v>
      </c>
      <c r="Q26" s="20">
        <v>615056</v>
      </c>
      <c r="R26" s="20"/>
      <c r="S26" s="20">
        <f t="shared" si="1"/>
        <v>147852595</v>
      </c>
      <c r="T26" s="19">
        <v>105793767</v>
      </c>
      <c r="U26" s="19">
        <v>23975268</v>
      </c>
      <c r="V26" s="19">
        <v>5744379</v>
      </c>
      <c r="W26" s="19"/>
      <c r="X26" s="19">
        <v>3943498</v>
      </c>
      <c r="Y26" s="19">
        <v>614543</v>
      </c>
      <c r="Z26" s="19"/>
      <c r="AA26" s="19">
        <f t="shared" si="2"/>
        <v>140071455</v>
      </c>
    </row>
    <row r="27" spans="1:27" ht="36">
      <c r="A27" s="17" t="s">
        <v>37</v>
      </c>
      <c r="B27" s="17"/>
      <c r="C27" s="18" t="s">
        <v>38</v>
      </c>
      <c r="D27" s="20">
        <v>114694658</v>
      </c>
      <c r="E27" s="20">
        <v>24641862</v>
      </c>
      <c r="F27" s="20">
        <v>6510849</v>
      </c>
      <c r="G27" s="20">
        <v>0</v>
      </c>
      <c r="H27" s="20">
        <v>0</v>
      </c>
      <c r="I27" s="20">
        <v>597637</v>
      </c>
      <c r="J27" s="20">
        <v>0</v>
      </c>
      <c r="K27" s="20">
        <f t="shared" si="0"/>
        <v>146445006</v>
      </c>
      <c r="L27" s="20">
        <v>115307981</v>
      </c>
      <c r="M27" s="20">
        <v>25124381</v>
      </c>
      <c r="N27" s="20">
        <v>5359425</v>
      </c>
      <c r="O27" s="20"/>
      <c r="P27" s="20">
        <v>493159</v>
      </c>
      <c r="Q27" s="20">
        <v>1592637</v>
      </c>
      <c r="R27" s="20"/>
      <c r="S27" s="20">
        <f t="shared" si="1"/>
        <v>147877583</v>
      </c>
      <c r="T27" s="19">
        <v>112762275</v>
      </c>
      <c r="U27" s="19">
        <v>24565853</v>
      </c>
      <c r="V27" s="19">
        <v>4536390</v>
      </c>
      <c r="W27" s="19"/>
      <c r="X27" s="19">
        <v>131719</v>
      </c>
      <c r="Y27" s="19">
        <v>1209702</v>
      </c>
      <c r="Z27" s="19"/>
      <c r="AA27" s="19">
        <f t="shared" si="2"/>
        <v>143205939</v>
      </c>
    </row>
    <row r="28" spans="1:27" ht="18">
      <c r="A28" s="17" t="s">
        <v>39</v>
      </c>
      <c r="B28" s="17"/>
      <c r="C28" s="18" t="s">
        <v>40</v>
      </c>
      <c r="D28" s="20">
        <v>118025610</v>
      </c>
      <c r="E28" s="20">
        <v>24875134</v>
      </c>
      <c r="F28" s="20">
        <v>6445815</v>
      </c>
      <c r="G28" s="20">
        <v>0</v>
      </c>
      <c r="H28" s="20">
        <v>0</v>
      </c>
      <c r="I28" s="20">
        <v>748345</v>
      </c>
      <c r="J28" s="20">
        <v>0</v>
      </c>
      <c r="K28" s="20">
        <f t="shared" si="0"/>
        <v>150094904</v>
      </c>
      <c r="L28" s="20">
        <v>119971157</v>
      </c>
      <c r="M28" s="20">
        <v>26099546</v>
      </c>
      <c r="N28" s="20">
        <v>5369759</v>
      </c>
      <c r="O28" s="20"/>
      <c r="P28" s="20">
        <v>4384555</v>
      </c>
      <c r="Q28" s="20">
        <v>572265</v>
      </c>
      <c r="R28" s="20"/>
      <c r="S28" s="20">
        <f t="shared" si="1"/>
        <v>156397282</v>
      </c>
      <c r="T28" s="19">
        <v>119789671</v>
      </c>
      <c r="U28" s="19">
        <v>25993953</v>
      </c>
      <c r="V28" s="19">
        <v>4846714</v>
      </c>
      <c r="W28" s="19"/>
      <c r="X28" s="19">
        <v>4046320</v>
      </c>
      <c r="Y28" s="19">
        <v>336980</v>
      </c>
      <c r="Z28" s="19"/>
      <c r="AA28" s="19">
        <f t="shared" si="2"/>
        <v>155013638</v>
      </c>
    </row>
    <row r="29" spans="1:27" ht="18">
      <c r="A29" s="17" t="s">
        <v>41</v>
      </c>
      <c r="B29" s="17"/>
      <c r="C29" s="18" t="s">
        <v>42</v>
      </c>
      <c r="D29" s="20">
        <v>121486738</v>
      </c>
      <c r="E29" s="20">
        <v>26262965</v>
      </c>
      <c r="F29" s="20">
        <v>8331273</v>
      </c>
      <c r="G29" s="20">
        <v>0</v>
      </c>
      <c r="H29" s="20">
        <v>0</v>
      </c>
      <c r="I29" s="20">
        <v>1233730</v>
      </c>
      <c r="J29" s="20">
        <v>0</v>
      </c>
      <c r="K29" s="20">
        <f t="shared" si="0"/>
        <v>157314706</v>
      </c>
      <c r="L29" s="20">
        <v>120943002</v>
      </c>
      <c r="M29" s="20">
        <v>26964009</v>
      </c>
      <c r="N29" s="20">
        <v>6005300</v>
      </c>
      <c r="O29" s="20"/>
      <c r="P29" s="20">
        <v>10530314</v>
      </c>
      <c r="Q29" s="20">
        <v>1233730</v>
      </c>
      <c r="R29" s="20"/>
      <c r="S29" s="20">
        <f t="shared" si="1"/>
        <v>165676355</v>
      </c>
      <c r="T29" s="19">
        <v>120065653</v>
      </c>
      <c r="U29" s="19">
        <v>26964009</v>
      </c>
      <c r="V29" s="19">
        <v>5500225</v>
      </c>
      <c r="W29" s="19"/>
      <c r="X29" s="19">
        <v>9461175</v>
      </c>
      <c r="Y29" s="19">
        <v>1231832</v>
      </c>
      <c r="Z29" s="19"/>
      <c r="AA29" s="19">
        <f t="shared" si="2"/>
        <v>163222894</v>
      </c>
    </row>
    <row r="30" spans="1:27" ht="18">
      <c r="A30" s="17" t="s">
        <v>43</v>
      </c>
      <c r="B30" s="17"/>
      <c r="C30" s="18" t="s">
        <v>44</v>
      </c>
      <c r="D30" s="20">
        <v>101474003</v>
      </c>
      <c r="E30" s="20">
        <v>21788284</v>
      </c>
      <c r="F30" s="20">
        <v>5492753</v>
      </c>
      <c r="G30" s="20">
        <v>0</v>
      </c>
      <c r="H30" s="20">
        <v>0</v>
      </c>
      <c r="I30" s="20">
        <v>0</v>
      </c>
      <c r="J30" s="20">
        <v>0</v>
      </c>
      <c r="K30" s="20">
        <f t="shared" si="0"/>
        <v>128755040</v>
      </c>
      <c r="L30" s="20">
        <v>101868918</v>
      </c>
      <c r="M30" s="20">
        <v>21932775</v>
      </c>
      <c r="N30" s="20">
        <v>3887163</v>
      </c>
      <c r="O30" s="20"/>
      <c r="P30" s="20">
        <v>5677613</v>
      </c>
      <c r="Q30" s="20">
        <v>367780</v>
      </c>
      <c r="R30" s="20"/>
      <c r="S30" s="20">
        <f t="shared" si="1"/>
        <v>133734249</v>
      </c>
      <c r="T30" s="19">
        <v>99016145</v>
      </c>
      <c r="U30" s="19">
        <v>21689992</v>
      </c>
      <c r="V30" s="19">
        <v>3513313</v>
      </c>
      <c r="W30" s="19"/>
      <c r="X30" s="19">
        <v>4938103</v>
      </c>
      <c r="Y30" s="19">
        <v>367780</v>
      </c>
      <c r="Z30" s="19"/>
      <c r="AA30" s="19">
        <f t="shared" si="2"/>
        <v>129525333</v>
      </c>
    </row>
    <row r="31" spans="1:27" ht="18">
      <c r="A31" s="17" t="s">
        <v>45</v>
      </c>
      <c r="B31" s="17"/>
      <c r="C31" s="18" t="s">
        <v>46</v>
      </c>
      <c r="D31" s="20">
        <v>94886543</v>
      </c>
      <c r="E31" s="20">
        <v>20470288</v>
      </c>
      <c r="F31" s="20">
        <v>7868802</v>
      </c>
      <c r="G31" s="20">
        <v>0</v>
      </c>
      <c r="H31" s="20">
        <v>0</v>
      </c>
      <c r="I31" s="20">
        <v>908945</v>
      </c>
      <c r="J31" s="20">
        <v>0</v>
      </c>
      <c r="K31" s="20">
        <f t="shared" si="0"/>
        <v>124134578</v>
      </c>
      <c r="L31" s="20">
        <v>93363682</v>
      </c>
      <c r="M31" s="20">
        <v>20472759</v>
      </c>
      <c r="N31" s="20">
        <v>6239537</v>
      </c>
      <c r="O31" s="20"/>
      <c r="P31" s="20">
        <v>4314719</v>
      </c>
      <c r="Q31" s="20">
        <v>1169141</v>
      </c>
      <c r="R31" s="20"/>
      <c r="S31" s="20">
        <f t="shared" si="1"/>
        <v>125559838</v>
      </c>
      <c r="T31" s="19">
        <v>93061344</v>
      </c>
      <c r="U31" s="19">
        <v>20296771</v>
      </c>
      <c r="V31" s="19">
        <v>5772044</v>
      </c>
      <c r="W31" s="19"/>
      <c r="X31" s="19">
        <v>3379608</v>
      </c>
      <c r="Y31" s="19">
        <v>1166887</v>
      </c>
      <c r="Z31" s="19"/>
      <c r="AA31" s="19">
        <f t="shared" si="2"/>
        <v>123676654</v>
      </c>
    </row>
    <row r="32" spans="1:27" ht="18">
      <c r="A32" s="17" t="s">
        <v>47</v>
      </c>
      <c r="B32" s="17"/>
      <c r="C32" s="18" t="s">
        <v>48</v>
      </c>
      <c r="D32" s="20">
        <v>77149335</v>
      </c>
      <c r="E32" s="20">
        <v>15043902</v>
      </c>
      <c r="F32" s="20">
        <v>5144732</v>
      </c>
      <c r="G32" s="20">
        <v>0</v>
      </c>
      <c r="H32" s="20">
        <v>0</v>
      </c>
      <c r="I32" s="20">
        <v>592440</v>
      </c>
      <c r="J32" s="20">
        <v>0</v>
      </c>
      <c r="K32" s="20">
        <f t="shared" si="0"/>
        <v>97930409</v>
      </c>
      <c r="L32" s="20">
        <v>74864739</v>
      </c>
      <c r="M32" s="20">
        <v>15587021</v>
      </c>
      <c r="N32" s="20">
        <v>2581724</v>
      </c>
      <c r="O32" s="20"/>
      <c r="P32" s="20">
        <v>4190838</v>
      </c>
      <c r="Q32" s="20">
        <v>770456</v>
      </c>
      <c r="R32" s="20"/>
      <c r="S32" s="20">
        <f t="shared" si="1"/>
        <v>97994778</v>
      </c>
      <c r="T32" s="19">
        <v>71847803</v>
      </c>
      <c r="U32" s="19">
        <v>15223631</v>
      </c>
      <c r="V32" s="19">
        <v>2138850</v>
      </c>
      <c r="W32" s="19"/>
      <c r="X32" s="19">
        <v>3812705</v>
      </c>
      <c r="Y32" s="19">
        <v>743006</v>
      </c>
      <c r="Z32" s="19"/>
      <c r="AA32" s="19">
        <f t="shared" si="2"/>
        <v>93765995</v>
      </c>
    </row>
    <row r="33" spans="1:27" ht="18">
      <c r="A33" s="17" t="s">
        <v>49</v>
      </c>
      <c r="B33" s="17"/>
      <c r="C33" s="18" t="s">
        <v>138</v>
      </c>
      <c r="D33" s="20">
        <v>93175860</v>
      </c>
      <c r="E33" s="20">
        <v>19935431</v>
      </c>
      <c r="F33" s="20">
        <v>5930797</v>
      </c>
      <c r="G33" s="20">
        <v>0</v>
      </c>
      <c r="H33" s="20">
        <v>0</v>
      </c>
      <c r="I33" s="20">
        <v>699841</v>
      </c>
      <c r="J33" s="20">
        <v>0</v>
      </c>
      <c r="K33" s="20">
        <f t="shared" si="0"/>
        <v>119741929</v>
      </c>
      <c r="L33" s="20">
        <v>94174549</v>
      </c>
      <c r="M33" s="20">
        <v>20608503</v>
      </c>
      <c r="N33" s="20">
        <v>5118603</v>
      </c>
      <c r="O33" s="20"/>
      <c r="P33" s="20">
        <v>5492695</v>
      </c>
      <c r="Q33" s="20">
        <v>1803428</v>
      </c>
      <c r="R33" s="20"/>
      <c r="S33" s="20">
        <f t="shared" si="1"/>
        <v>127197778</v>
      </c>
      <c r="T33" s="19">
        <v>94174549</v>
      </c>
      <c r="U33" s="19">
        <v>20608503</v>
      </c>
      <c r="V33" s="19">
        <v>4037575</v>
      </c>
      <c r="W33" s="19"/>
      <c r="X33" s="19">
        <v>4622007</v>
      </c>
      <c r="Y33" s="19">
        <v>1778227</v>
      </c>
      <c r="Z33" s="19"/>
      <c r="AA33" s="19">
        <f t="shared" si="2"/>
        <v>125220861</v>
      </c>
    </row>
    <row r="34" spans="1:27" ht="18">
      <c r="A34" s="17" t="s">
        <v>50</v>
      </c>
      <c r="B34" s="17"/>
      <c r="C34" s="18" t="s">
        <v>51</v>
      </c>
      <c r="D34" s="20">
        <v>100613457</v>
      </c>
      <c r="E34" s="20">
        <v>21392759</v>
      </c>
      <c r="F34" s="20">
        <v>6817765</v>
      </c>
      <c r="G34" s="20">
        <v>0</v>
      </c>
      <c r="H34" s="20">
        <v>0</v>
      </c>
      <c r="I34" s="20">
        <v>0</v>
      </c>
      <c r="J34" s="20">
        <v>0</v>
      </c>
      <c r="K34" s="20">
        <f t="shared" si="0"/>
        <v>128823981</v>
      </c>
      <c r="L34" s="20">
        <v>100054016</v>
      </c>
      <c r="M34" s="20">
        <v>21425600</v>
      </c>
      <c r="N34" s="20">
        <v>6228380</v>
      </c>
      <c r="O34" s="20"/>
      <c r="P34" s="20">
        <v>12879876</v>
      </c>
      <c r="Q34" s="20">
        <v>404925</v>
      </c>
      <c r="R34" s="20"/>
      <c r="S34" s="20">
        <f t="shared" si="1"/>
        <v>140992797</v>
      </c>
      <c r="T34" s="19">
        <v>97830482</v>
      </c>
      <c r="U34" s="19">
        <v>21301178</v>
      </c>
      <c r="V34" s="19">
        <v>6050185</v>
      </c>
      <c r="W34" s="19"/>
      <c r="X34" s="19">
        <v>11716135</v>
      </c>
      <c r="Y34" s="19">
        <v>404925</v>
      </c>
      <c r="Z34" s="19"/>
      <c r="AA34" s="19">
        <f t="shared" si="2"/>
        <v>137302905</v>
      </c>
    </row>
    <row r="35" spans="1:27" ht="18">
      <c r="A35" s="17" t="s">
        <v>52</v>
      </c>
      <c r="B35" s="17"/>
      <c r="C35" s="18" t="s">
        <v>53</v>
      </c>
      <c r="D35" s="20">
        <v>94578663</v>
      </c>
      <c r="E35" s="20">
        <v>20375365</v>
      </c>
      <c r="F35" s="20">
        <v>7424684</v>
      </c>
      <c r="G35" s="20">
        <v>0</v>
      </c>
      <c r="H35" s="20">
        <v>0</v>
      </c>
      <c r="I35" s="20">
        <v>403621</v>
      </c>
      <c r="J35" s="20">
        <v>0</v>
      </c>
      <c r="K35" s="20">
        <f t="shared" si="0"/>
        <v>122782333</v>
      </c>
      <c r="L35" s="20">
        <v>99458976</v>
      </c>
      <c r="M35" s="20">
        <v>21130453</v>
      </c>
      <c r="N35" s="20">
        <v>5944002</v>
      </c>
      <c r="O35" s="20"/>
      <c r="P35" s="20">
        <v>2219914</v>
      </c>
      <c r="Q35" s="20">
        <v>403621</v>
      </c>
      <c r="R35" s="20"/>
      <c r="S35" s="20">
        <f t="shared" si="1"/>
        <v>129156966</v>
      </c>
      <c r="T35" s="19">
        <v>98349693</v>
      </c>
      <c r="U35" s="19">
        <v>21130453</v>
      </c>
      <c r="V35" s="19">
        <v>5142533</v>
      </c>
      <c r="W35" s="19"/>
      <c r="X35" s="19">
        <v>1283893</v>
      </c>
      <c r="Y35" s="19">
        <v>349693</v>
      </c>
      <c r="Z35" s="19"/>
      <c r="AA35" s="19">
        <f t="shared" si="2"/>
        <v>126256265</v>
      </c>
    </row>
    <row r="36" spans="1:27" ht="18">
      <c r="A36" s="17" t="s">
        <v>54</v>
      </c>
      <c r="B36" s="17"/>
      <c r="C36" s="18" t="s">
        <v>55</v>
      </c>
      <c r="D36" s="20">
        <v>73153895</v>
      </c>
      <c r="E36" s="20">
        <v>14187363</v>
      </c>
      <c r="F36" s="20">
        <v>5954948</v>
      </c>
      <c r="G36" s="20">
        <v>0</v>
      </c>
      <c r="H36" s="20">
        <v>0</v>
      </c>
      <c r="I36" s="20">
        <v>1427399</v>
      </c>
      <c r="J36" s="20">
        <v>0</v>
      </c>
      <c r="K36" s="20">
        <f t="shared" si="0"/>
        <v>94723605</v>
      </c>
      <c r="L36" s="20">
        <v>72418890</v>
      </c>
      <c r="M36" s="20">
        <v>14612260</v>
      </c>
      <c r="N36" s="20">
        <v>4558629</v>
      </c>
      <c r="O36" s="20">
        <v>50000</v>
      </c>
      <c r="P36" s="20">
        <v>3437906</v>
      </c>
      <c r="Q36" s="20">
        <v>1820337</v>
      </c>
      <c r="R36" s="20"/>
      <c r="S36" s="20">
        <f t="shared" si="1"/>
        <v>96898022</v>
      </c>
      <c r="T36" s="19">
        <v>70076544</v>
      </c>
      <c r="U36" s="19">
        <v>14612260</v>
      </c>
      <c r="V36" s="19">
        <v>3989921</v>
      </c>
      <c r="W36" s="19">
        <v>50000</v>
      </c>
      <c r="X36" s="19">
        <v>2790259</v>
      </c>
      <c r="Y36" s="19">
        <v>782924</v>
      </c>
      <c r="Z36" s="19"/>
      <c r="AA36" s="19">
        <f t="shared" si="2"/>
        <v>92301908</v>
      </c>
    </row>
    <row r="37" spans="1:27" ht="18">
      <c r="A37" s="17" t="s">
        <v>56</v>
      </c>
      <c r="B37" s="17"/>
      <c r="C37" s="18" t="s">
        <v>57</v>
      </c>
      <c r="D37" s="20">
        <v>93946095</v>
      </c>
      <c r="E37" s="20">
        <v>20237455</v>
      </c>
      <c r="F37" s="20">
        <v>9736728</v>
      </c>
      <c r="G37" s="20">
        <v>0</v>
      </c>
      <c r="H37" s="20">
        <v>0</v>
      </c>
      <c r="I37" s="20">
        <v>935431</v>
      </c>
      <c r="J37" s="20">
        <v>0</v>
      </c>
      <c r="K37" s="20">
        <f t="shared" si="0"/>
        <v>124855709</v>
      </c>
      <c r="L37" s="20">
        <v>89457409</v>
      </c>
      <c r="M37" s="20">
        <v>20138853</v>
      </c>
      <c r="N37" s="20">
        <v>7029186</v>
      </c>
      <c r="O37" s="20"/>
      <c r="P37" s="20">
        <v>7270779</v>
      </c>
      <c r="Q37" s="20">
        <v>2167229</v>
      </c>
      <c r="R37" s="20"/>
      <c r="S37" s="20">
        <f t="shared" si="1"/>
        <v>126063456</v>
      </c>
      <c r="T37" s="19">
        <v>86615811</v>
      </c>
      <c r="U37" s="19">
        <v>19289284</v>
      </c>
      <c r="V37" s="19">
        <v>6559939</v>
      </c>
      <c r="W37" s="19"/>
      <c r="X37" s="19">
        <v>6511782</v>
      </c>
      <c r="Y37" s="19">
        <v>2159707</v>
      </c>
      <c r="Z37" s="19"/>
      <c r="AA37" s="19">
        <f t="shared" si="2"/>
        <v>121136523</v>
      </c>
    </row>
    <row r="38" spans="1:27" ht="18">
      <c r="A38" s="17" t="s">
        <v>58</v>
      </c>
      <c r="B38" s="17"/>
      <c r="C38" s="18" t="s">
        <v>59</v>
      </c>
      <c r="D38" s="20">
        <v>107400493</v>
      </c>
      <c r="E38" s="20">
        <v>23027523</v>
      </c>
      <c r="F38" s="20">
        <v>9104587</v>
      </c>
      <c r="G38" s="20">
        <v>0</v>
      </c>
      <c r="H38" s="20">
        <v>0</v>
      </c>
      <c r="I38" s="20">
        <v>407563</v>
      </c>
      <c r="J38" s="20">
        <v>0</v>
      </c>
      <c r="K38" s="20">
        <f t="shared" si="0"/>
        <v>139940166</v>
      </c>
      <c r="L38" s="20">
        <v>107901936</v>
      </c>
      <c r="M38" s="20">
        <v>23538422</v>
      </c>
      <c r="N38" s="20">
        <v>8269564</v>
      </c>
      <c r="O38" s="20"/>
      <c r="P38" s="20">
        <v>10037494</v>
      </c>
      <c r="Q38" s="20">
        <v>3980763</v>
      </c>
      <c r="R38" s="20"/>
      <c r="S38" s="20">
        <f>SUM(L38:R38)</f>
        <v>153728179</v>
      </c>
      <c r="T38" s="19">
        <v>107901045</v>
      </c>
      <c r="U38" s="19">
        <v>23538422</v>
      </c>
      <c r="V38" s="19">
        <v>7994514</v>
      </c>
      <c r="W38" s="19"/>
      <c r="X38" s="19">
        <v>9571703</v>
      </c>
      <c r="Y38" s="19">
        <v>3980756</v>
      </c>
      <c r="Z38" s="19"/>
      <c r="AA38" s="19">
        <f>SUM(T38:Z38)</f>
        <v>152986440</v>
      </c>
    </row>
    <row r="39" spans="1:27" ht="18">
      <c r="A39" s="17" t="s">
        <v>60</v>
      </c>
      <c r="B39" s="17"/>
      <c r="C39" s="18" t="s">
        <v>61</v>
      </c>
      <c r="D39" s="20">
        <v>80916272</v>
      </c>
      <c r="E39" s="20">
        <v>17426870</v>
      </c>
      <c r="F39" s="20">
        <v>7063238</v>
      </c>
      <c r="G39" s="20">
        <v>0</v>
      </c>
      <c r="H39" s="20">
        <v>0</v>
      </c>
      <c r="I39" s="20">
        <v>914644</v>
      </c>
      <c r="J39" s="20">
        <v>0</v>
      </c>
      <c r="K39" s="20">
        <f t="shared" si="0"/>
        <v>106321024</v>
      </c>
      <c r="L39" s="20">
        <v>81151269</v>
      </c>
      <c r="M39" s="20">
        <v>17890582</v>
      </c>
      <c r="N39" s="20">
        <v>5197554</v>
      </c>
      <c r="O39" s="20"/>
      <c r="P39" s="20">
        <v>4718410</v>
      </c>
      <c r="Q39" s="20">
        <v>1232144</v>
      </c>
      <c r="R39" s="20"/>
      <c r="S39" s="20">
        <f t="shared" si="1"/>
        <v>110189959</v>
      </c>
      <c r="T39" s="19">
        <v>81062525</v>
      </c>
      <c r="U39" s="19">
        <v>17890582</v>
      </c>
      <c r="V39" s="19">
        <v>4920714</v>
      </c>
      <c r="W39" s="19"/>
      <c r="X39" s="19">
        <v>3681533</v>
      </c>
      <c r="Y39" s="19">
        <v>1231094</v>
      </c>
      <c r="Z39" s="19"/>
      <c r="AA39" s="19">
        <f t="shared" si="2"/>
        <v>108786448</v>
      </c>
    </row>
    <row r="40" spans="1:27" ht="18">
      <c r="A40" s="17" t="s">
        <v>62</v>
      </c>
      <c r="B40" s="17"/>
      <c r="C40" s="18" t="s">
        <v>63</v>
      </c>
      <c r="D40" s="20">
        <v>55915879</v>
      </c>
      <c r="E40" s="20">
        <v>10919521</v>
      </c>
      <c r="F40" s="20">
        <v>4856540</v>
      </c>
      <c r="G40" s="20">
        <v>0</v>
      </c>
      <c r="H40" s="20">
        <v>0</v>
      </c>
      <c r="I40" s="20">
        <v>634014</v>
      </c>
      <c r="J40" s="20">
        <v>0</v>
      </c>
      <c r="K40" s="20">
        <f t="shared" si="0"/>
        <v>72325954</v>
      </c>
      <c r="L40" s="20">
        <v>57070829</v>
      </c>
      <c r="M40" s="20">
        <v>11485324</v>
      </c>
      <c r="N40" s="20">
        <v>3876753</v>
      </c>
      <c r="O40" s="20"/>
      <c r="P40" s="20">
        <v>3053214</v>
      </c>
      <c r="Q40" s="20">
        <v>524595</v>
      </c>
      <c r="R40" s="20"/>
      <c r="S40" s="20">
        <f t="shared" si="1"/>
        <v>76010715</v>
      </c>
      <c r="T40" s="19">
        <v>57070360</v>
      </c>
      <c r="U40" s="19">
        <v>11485324</v>
      </c>
      <c r="V40" s="19">
        <v>3435306</v>
      </c>
      <c r="W40" s="19"/>
      <c r="X40" s="19">
        <v>2565189</v>
      </c>
      <c r="Y40" s="19">
        <v>499315</v>
      </c>
      <c r="Z40" s="19"/>
      <c r="AA40" s="19">
        <f t="shared" si="2"/>
        <v>75055494</v>
      </c>
    </row>
    <row r="41" spans="1:27" ht="18">
      <c r="A41" s="17" t="s">
        <v>64</v>
      </c>
      <c r="B41" s="17"/>
      <c r="C41" s="18" t="s">
        <v>65</v>
      </c>
      <c r="D41" s="20">
        <v>88421307</v>
      </c>
      <c r="E41" s="20">
        <v>19135405</v>
      </c>
      <c r="F41" s="20">
        <v>6157117</v>
      </c>
      <c r="G41" s="20">
        <v>0</v>
      </c>
      <c r="H41" s="20">
        <v>0</v>
      </c>
      <c r="I41" s="20">
        <v>259842.00000000003</v>
      </c>
      <c r="J41" s="20">
        <v>0</v>
      </c>
      <c r="K41" s="20">
        <f t="shared" si="0"/>
        <v>113973671</v>
      </c>
      <c r="L41" s="20">
        <v>87308803</v>
      </c>
      <c r="M41" s="20">
        <v>19100300</v>
      </c>
      <c r="N41" s="20">
        <v>4527179</v>
      </c>
      <c r="O41" s="20"/>
      <c r="P41" s="20">
        <v>5575021</v>
      </c>
      <c r="Q41" s="20">
        <v>591878</v>
      </c>
      <c r="R41" s="20"/>
      <c r="S41" s="20">
        <f t="shared" si="1"/>
        <v>117103181</v>
      </c>
      <c r="T41" s="19">
        <v>85501101</v>
      </c>
      <c r="U41" s="19">
        <v>18852386</v>
      </c>
      <c r="V41" s="19">
        <v>4103046</v>
      </c>
      <c r="W41" s="19"/>
      <c r="X41" s="19">
        <v>4852711</v>
      </c>
      <c r="Y41" s="19">
        <v>579945</v>
      </c>
      <c r="Z41" s="19"/>
      <c r="AA41" s="19">
        <f t="shared" si="2"/>
        <v>113889189</v>
      </c>
    </row>
    <row r="42" spans="1:27" ht="18">
      <c r="A42" s="65" t="s">
        <v>139</v>
      </c>
      <c r="B42" s="65"/>
      <c r="C42" s="65"/>
      <c r="D42" s="19">
        <f>SUM(D9:D41)</f>
        <v>3521090083</v>
      </c>
      <c r="E42" s="19">
        <f aca="true" t="shared" si="3" ref="E42:K42">SUM(E9:E41)</f>
        <v>749384411</v>
      </c>
      <c r="F42" s="19">
        <f t="shared" si="3"/>
        <v>282175161</v>
      </c>
      <c r="G42" s="19">
        <f t="shared" si="3"/>
        <v>0</v>
      </c>
      <c r="H42" s="19">
        <f t="shared" si="3"/>
        <v>0</v>
      </c>
      <c r="I42" s="19">
        <f t="shared" si="3"/>
        <v>25736112</v>
      </c>
      <c r="J42" s="19">
        <f t="shared" si="3"/>
        <v>0</v>
      </c>
      <c r="K42" s="19">
        <f t="shared" si="3"/>
        <v>4578385767</v>
      </c>
      <c r="L42" s="19">
        <f aca="true" t="shared" si="4" ref="L42:T42">SUM(L9:L41)</f>
        <v>3506333302</v>
      </c>
      <c r="M42" s="19">
        <f t="shared" si="4"/>
        <v>762493229</v>
      </c>
      <c r="N42" s="19">
        <f t="shared" si="4"/>
        <v>229845917</v>
      </c>
      <c r="O42" s="19">
        <f t="shared" si="4"/>
        <v>50000</v>
      </c>
      <c r="P42" s="19">
        <f t="shared" si="4"/>
        <v>206969910</v>
      </c>
      <c r="Q42" s="19">
        <f t="shared" si="4"/>
        <v>36670900</v>
      </c>
      <c r="R42" s="19">
        <f t="shared" si="4"/>
        <v>0</v>
      </c>
      <c r="S42" s="19">
        <f t="shared" si="4"/>
        <v>4742363258</v>
      </c>
      <c r="T42" s="19">
        <f t="shared" si="4"/>
        <v>3456090647</v>
      </c>
      <c r="U42" s="19">
        <f aca="true" t="shared" si="5" ref="U42:AA42">SUM(U9:U41)</f>
        <v>756184621</v>
      </c>
      <c r="V42" s="19">
        <f t="shared" si="5"/>
        <v>204843978</v>
      </c>
      <c r="W42" s="19">
        <f t="shared" si="5"/>
        <v>50000</v>
      </c>
      <c r="X42" s="19">
        <f t="shared" si="5"/>
        <v>180976429</v>
      </c>
      <c r="Y42" s="19">
        <f t="shared" si="5"/>
        <v>33377551</v>
      </c>
      <c r="Z42" s="19">
        <f t="shared" si="5"/>
        <v>0</v>
      </c>
      <c r="AA42" s="19">
        <f t="shared" si="5"/>
        <v>4631523226</v>
      </c>
    </row>
    <row r="43" spans="1:27" s="55" customFormat="1" ht="36">
      <c r="A43" s="21" t="s">
        <v>66</v>
      </c>
      <c r="B43" s="21"/>
      <c r="C43" s="54" t="s">
        <v>67</v>
      </c>
      <c r="D43" s="20">
        <f>SUM(D44:D45)</f>
        <v>528413440</v>
      </c>
      <c r="E43" s="20">
        <f aca="true" t="shared" si="6" ref="E43:K43">SUM(E44:E45)</f>
        <v>120228150</v>
      </c>
      <c r="F43" s="20">
        <f t="shared" si="6"/>
        <v>170306982</v>
      </c>
      <c r="G43" s="20">
        <f t="shared" si="6"/>
        <v>0</v>
      </c>
      <c r="H43" s="20">
        <f t="shared" si="6"/>
        <v>0</v>
      </c>
      <c r="I43" s="20">
        <f t="shared" si="6"/>
        <v>4900000</v>
      </c>
      <c r="J43" s="20">
        <f t="shared" si="6"/>
        <v>0</v>
      </c>
      <c r="K43" s="20">
        <f t="shared" si="6"/>
        <v>823848572</v>
      </c>
      <c r="L43" s="20">
        <f>SUM(L44:L45)</f>
        <v>558808108</v>
      </c>
      <c r="M43" s="20">
        <f aca="true" t="shared" si="7" ref="M43:S43">SUM(M44:M45)</f>
        <v>124114527</v>
      </c>
      <c r="N43" s="20">
        <f t="shared" si="7"/>
        <v>207663035</v>
      </c>
      <c r="O43" s="20">
        <f t="shared" si="7"/>
        <v>0</v>
      </c>
      <c r="P43" s="20">
        <f t="shared" si="7"/>
        <v>79262085</v>
      </c>
      <c r="Q43" s="20">
        <f t="shared" si="7"/>
        <v>21173728</v>
      </c>
      <c r="R43" s="20">
        <f t="shared" si="7"/>
        <v>0</v>
      </c>
      <c r="S43" s="20">
        <f t="shared" si="7"/>
        <v>991021483</v>
      </c>
      <c r="T43" s="19">
        <f>SUM(T44:T45)</f>
        <v>542966027</v>
      </c>
      <c r="U43" s="19">
        <f aca="true" t="shared" si="8" ref="U43:AA43">SUM(U44:U45)</f>
        <v>113753291</v>
      </c>
      <c r="V43" s="19">
        <f t="shared" si="8"/>
        <v>181863851</v>
      </c>
      <c r="W43" s="19">
        <f t="shared" si="8"/>
        <v>0</v>
      </c>
      <c r="X43" s="19">
        <f t="shared" si="8"/>
        <v>55596840</v>
      </c>
      <c r="Y43" s="19">
        <f t="shared" si="8"/>
        <v>6806372</v>
      </c>
      <c r="Z43" s="19">
        <f t="shared" si="8"/>
        <v>0</v>
      </c>
      <c r="AA43" s="19">
        <f t="shared" si="8"/>
        <v>900986381</v>
      </c>
    </row>
    <row r="44" spans="1:27" s="59" customFormat="1" ht="56.25">
      <c r="A44" s="56"/>
      <c r="B44" s="57" t="s">
        <v>122</v>
      </c>
      <c r="C44" s="58" t="s">
        <v>68</v>
      </c>
      <c r="D44" s="23">
        <v>328955851</v>
      </c>
      <c r="E44" s="23">
        <v>75412150</v>
      </c>
      <c r="F44" s="62">
        <v>119566725</v>
      </c>
      <c r="G44" s="23">
        <v>0</v>
      </c>
      <c r="H44" s="23">
        <v>0</v>
      </c>
      <c r="I44" s="23">
        <v>3784000</v>
      </c>
      <c r="J44" s="23">
        <v>0</v>
      </c>
      <c r="K44" s="23">
        <f>SUM(D44:J44)</f>
        <v>527718726</v>
      </c>
      <c r="L44" s="23">
        <v>361651115</v>
      </c>
      <c r="M44" s="23">
        <v>81922943</v>
      </c>
      <c r="N44" s="62">
        <v>130504468</v>
      </c>
      <c r="O44" s="23"/>
      <c r="P44" s="23">
        <v>54440119</v>
      </c>
      <c r="Q44" s="23">
        <v>17195946</v>
      </c>
      <c r="R44" s="23"/>
      <c r="S44" s="23">
        <f>SUM(L44:R44)</f>
        <v>645714591</v>
      </c>
      <c r="T44" s="23">
        <v>348678258</v>
      </c>
      <c r="U44" s="23">
        <v>72247707</v>
      </c>
      <c r="V44" s="23">
        <v>115530207</v>
      </c>
      <c r="W44" s="23"/>
      <c r="X44" s="23">
        <v>30774874</v>
      </c>
      <c r="Y44" s="23">
        <v>3093609</v>
      </c>
      <c r="Z44" s="23"/>
      <c r="AA44" s="23">
        <f>SUM(T44:Z44)</f>
        <v>570324655</v>
      </c>
    </row>
    <row r="45" spans="1:27" s="59" customFormat="1" ht="18.75">
      <c r="A45" s="56"/>
      <c r="B45" s="57" t="s">
        <v>123</v>
      </c>
      <c r="C45" s="58" t="s">
        <v>69</v>
      </c>
      <c r="D45" s="23">
        <v>199457589</v>
      </c>
      <c r="E45" s="23">
        <v>44816000</v>
      </c>
      <c r="F45" s="62">
        <v>50740257</v>
      </c>
      <c r="G45" s="23">
        <v>0</v>
      </c>
      <c r="H45" s="23">
        <v>0</v>
      </c>
      <c r="I45" s="23">
        <v>1116000</v>
      </c>
      <c r="J45" s="23">
        <v>0</v>
      </c>
      <c r="K45" s="23">
        <f>SUM(D45:J45)</f>
        <v>296129846</v>
      </c>
      <c r="L45" s="23">
        <v>197156993</v>
      </c>
      <c r="M45" s="23">
        <v>42191584</v>
      </c>
      <c r="N45" s="62">
        <v>77158567</v>
      </c>
      <c r="O45" s="23"/>
      <c r="P45" s="23">
        <v>24821966</v>
      </c>
      <c r="Q45" s="23">
        <v>3977782</v>
      </c>
      <c r="R45" s="23"/>
      <c r="S45" s="23">
        <f>SUM(L45:R45)</f>
        <v>345306892</v>
      </c>
      <c r="T45" s="23">
        <v>194287769</v>
      </c>
      <c r="U45" s="23">
        <v>41505584</v>
      </c>
      <c r="V45" s="23">
        <v>66333644</v>
      </c>
      <c r="W45" s="23"/>
      <c r="X45" s="23">
        <v>24821966</v>
      </c>
      <c r="Y45" s="23">
        <v>3712763</v>
      </c>
      <c r="Z45" s="23"/>
      <c r="AA45" s="23">
        <f>SUM(T45:Z45)</f>
        <v>330661726</v>
      </c>
    </row>
    <row r="46" spans="1:27" ht="18">
      <c r="A46" s="21" t="s">
        <v>70</v>
      </c>
      <c r="B46" s="21"/>
      <c r="C46" s="22" t="s">
        <v>71</v>
      </c>
      <c r="D46" s="20">
        <v>252852263</v>
      </c>
      <c r="E46" s="20">
        <v>55046919</v>
      </c>
      <c r="F46" s="20">
        <v>135766099</v>
      </c>
      <c r="G46" s="20">
        <v>0</v>
      </c>
      <c r="H46" s="20">
        <v>0</v>
      </c>
      <c r="I46" s="20">
        <v>27577450</v>
      </c>
      <c r="J46" s="20">
        <v>0</v>
      </c>
      <c r="K46" s="19">
        <f>SUM(D46:J46)</f>
        <v>471242731</v>
      </c>
      <c r="L46" s="20">
        <v>361855092</v>
      </c>
      <c r="M46" s="20">
        <v>77290446</v>
      </c>
      <c r="N46" s="20">
        <v>375358528</v>
      </c>
      <c r="O46" s="20"/>
      <c r="P46" s="20">
        <v>12038181</v>
      </c>
      <c r="Q46" s="20">
        <v>128795273</v>
      </c>
      <c r="R46" s="20"/>
      <c r="S46" s="19">
        <f>SUM(L46:R46)</f>
        <v>955337520</v>
      </c>
      <c r="T46" s="20">
        <v>286358173</v>
      </c>
      <c r="U46" s="20">
        <v>62640296</v>
      </c>
      <c r="V46" s="19">
        <v>137701738</v>
      </c>
      <c r="W46" s="19"/>
      <c r="X46" s="19">
        <v>11983660</v>
      </c>
      <c r="Y46" s="19">
        <v>92193118</v>
      </c>
      <c r="Z46" s="19"/>
      <c r="AA46" s="19">
        <f>SUM(T46:Z46)</f>
        <v>590876985</v>
      </c>
    </row>
    <row r="47" spans="1:27" ht="36">
      <c r="A47" s="21" t="s">
        <v>72</v>
      </c>
      <c r="B47" s="21"/>
      <c r="C47" s="22" t="s">
        <v>73</v>
      </c>
      <c r="D47" s="20">
        <v>131716382</v>
      </c>
      <c r="E47" s="20">
        <v>29719930</v>
      </c>
      <c r="F47" s="20">
        <v>126634172</v>
      </c>
      <c r="G47" s="20">
        <v>0</v>
      </c>
      <c r="H47" s="20">
        <v>0</v>
      </c>
      <c r="I47" s="20">
        <v>600000</v>
      </c>
      <c r="J47" s="20">
        <v>0</v>
      </c>
      <c r="K47" s="19">
        <f>SUM(D47:J47)</f>
        <v>288670484</v>
      </c>
      <c r="L47" s="20">
        <v>383547495</v>
      </c>
      <c r="M47" s="20">
        <v>80315503</v>
      </c>
      <c r="N47" s="20">
        <v>607997844</v>
      </c>
      <c r="O47" s="20"/>
      <c r="P47" s="20">
        <v>21403428</v>
      </c>
      <c r="Q47" s="20">
        <v>95777438</v>
      </c>
      <c r="R47" s="20">
        <v>103800908</v>
      </c>
      <c r="S47" s="19">
        <f>SUM(L47:R47)</f>
        <v>1292842616</v>
      </c>
      <c r="T47" s="20">
        <v>189999120</v>
      </c>
      <c r="U47" s="20">
        <v>38099307</v>
      </c>
      <c r="V47" s="19">
        <v>160154745</v>
      </c>
      <c r="W47" s="19"/>
      <c r="X47" s="19">
        <v>21403428</v>
      </c>
      <c r="Y47" s="19">
        <v>18692512</v>
      </c>
      <c r="Z47" s="19">
        <v>9664700</v>
      </c>
      <c r="AA47" s="19">
        <f aca="true" t="shared" si="9" ref="AA47:AA55">SUM(T47:Z47)</f>
        <v>438013812</v>
      </c>
    </row>
    <row r="48" spans="1:27" ht="18">
      <c r="A48" s="21" t="s">
        <v>74</v>
      </c>
      <c r="B48" s="21"/>
      <c r="C48" s="24" t="s">
        <v>75</v>
      </c>
      <c r="D48" s="20">
        <v>610498120</v>
      </c>
      <c r="E48" s="20">
        <v>127160934</v>
      </c>
      <c r="F48" s="20">
        <v>486794500</v>
      </c>
      <c r="G48" s="20">
        <v>0</v>
      </c>
      <c r="H48" s="20">
        <v>0</v>
      </c>
      <c r="I48" s="20">
        <v>8795000</v>
      </c>
      <c r="J48" s="20">
        <v>0</v>
      </c>
      <c r="K48" s="20">
        <f t="shared" si="0"/>
        <v>1233248554</v>
      </c>
      <c r="L48" s="20">
        <v>665962183</v>
      </c>
      <c r="M48" s="20">
        <v>141754747</v>
      </c>
      <c r="N48" s="20">
        <v>557686157</v>
      </c>
      <c r="O48" s="20"/>
      <c r="P48" s="20">
        <v>43714603</v>
      </c>
      <c r="Q48" s="20">
        <v>94959633</v>
      </c>
      <c r="R48" s="20">
        <v>7248359</v>
      </c>
      <c r="S48" s="19">
        <f aca="true" t="shared" si="10" ref="S48:S55">SUM(L48:R48)</f>
        <v>1511325682</v>
      </c>
      <c r="T48" s="20">
        <v>652450572</v>
      </c>
      <c r="U48" s="20">
        <v>139143586</v>
      </c>
      <c r="V48" s="19">
        <v>457214598</v>
      </c>
      <c r="W48" s="19"/>
      <c r="X48" s="19">
        <v>15215643</v>
      </c>
      <c r="Y48" s="19">
        <v>22484161</v>
      </c>
      <c r="Z48" s="19"/>
      <c r="AA48" s="19">
        <f t="shared" si="9"/>
        <v>1286508560</v>
      </c>
    </row>
    <row r="49" spans="1:27" ht="18">
      <c r="A49" s="21" t="s">
        <v>76</v>
      </c>
      <c r="B49" s="21"/>
      <c r="C49" s="24" t="s">
        <v>77</v>
      </c>
      <c r="D49" s="20">
        <v>93711726</v>
      </c>
      <c r="E49" s="20">
        <v>14748981</v>
      </c>
      <c r="F49" s="20">
        <v>99466499</v>
      </c>
      <c r="G49" s="20">
        <v>0</v>
      </c>
      <c r="H49" s="20">
        <v>0</v>
      </c>
      <c r="I49" s="20">
        <v>3145000</v>
      </c>
      <c r="J49" s="20">
        <v>0</v>
      </c>
      <c r="K49" s="20">
        <f t="shared" si="0"/>
        <v>211072206</v>
      </c>
      <c r="L49" s="20">
        <v>109249962</v>
      </c>
      <c r="M49" s="20">
        <v>22931221</v>
      </c>
      <c r="N49" s="20">
        <v>119767759</v>
      </c>
      <c r="O49" s="20"/>
      <c r="P49" s="20">
        <v>943</v>
      </c>
      <c r="Q49" s="20">
        <v>3465785</v>
      </c>
      <c r="R49" s="20"/>
      <c r="S49" s="19">
        <f t="shared" si="10"/>
        <v>255415670</v>
      </c>
      <c r="T49" s="20">
        <v>108400788</v>
      </c>
      <c r="U49" s="20">
        <v>22422222</v>
      </c>
      <c r="V49" s="19">
        <v>105966733</v>
      </c>
      <c r="W49" s="20"/>
      <c r="X49" s="20">
        <v>943</v>
      </c>
      <c r="Y49" s="20">
        <v>3458779</v>
      </c>
      <c r="Z49" s="20"/>
      <c r="AA49" s="19">
        <f t="shared" si="9"/>
        <v>240249465</v>
      </c>
    </row>
    <row r="50" spans="1:27" ht="18">
      <c r="A50" s="21" t="s">
        <v>78</v>
      </c>
      <c r="B50" s="21"/>
      <c r="C50" s="25" t="s">
        <v>124</v>
      </c>
      <c r="D50" s="19">
        <v>344215087</v>
      </c>
      <c r="E50" s="19">
        <v>67117576</v>
      </c>
      <c r="F50" s="19">
        <v>774653858</v>
      </c>
      <c r="G50" s="19">
        <v>0</v>
      </c>
      <c r="H50" s="19">
        <v>0</v>
      </c>
      <c r="I50" s="19">
        <v>5827050</v>
      </c>
      <c r="J50" s="19">
        <v>0</v>
      </c>
      <c r="K50" s="19">
        <f>SUM(D50:J50)</f>
        <v>1191813571</v>
      </c>
      <c r="L50" s="19">
        <v>400363654</v>
      </c>
      <c r="M50" s="19">
        <v>79904790</v>
      </c>
      <c r="N50" s="19">
        <v>1322602272</v>
      </c>
      <c r="O50" s="19"/>
      <c r="P50" s="19">
        <v>47086857</v>
      </c>
      <c r="Q50" s="19">
        <v>216748257</v>
      </c>
      <c r="R50" s="19">
        <v>35067002</v>
      </c>
      <c r="S50" s="19">
        <f t="shared" si="10"/>
        <v>2101772832</v>
      </c>
      <c r="T50" s="20">
        <v>368566349</v>
      </c>
      <c r="U50" s="20">
        <v>73249717</v>
      </c>
      <c r="V50" s="19">
        <v>817282040</v>
      </c>
      <c r="W50" s="20"/>
      <c r="X50" s="20">
        <v>32045894</v>
      </c>
      <c r="Y50" s="20">
        <v>152757807</v>
      </c>
      <c r="Z50" s="20">
        <v>20415165</v>
      </c>
      <c r="AA50" s="19">
        <f t="shared" si="9"/>
        <v>1464316972</v>
      </c>
    </row>
    <row r="51" spans="1:27" ht="36">
      <c r="A51" s="21" t="s">
        <v>79</v>
      </c>
      <c r="B51" s="21"/>
      <c r="C51" s="26" t="s">
        <v>80</v>
      </c>
      <c r="D51" s="20">
        <v>326053976</v>
      </c>
      <c r="E51" s="20">
        <v>75061424</v>
      </c>
      <c r="F51" s="20">
        <v>790689880</v>
      </c>
      <c r="G51" s="20">
        <v>0</v>
      </c>
      <c r="H51" s="20">
        <v>0</v>
      </c>
      <c r="I51" s="20">
        <v>2021300</v>
      </c>
      <c r="J51" s="20">
        <v>0</v>
      </c>
      <c r="K51" s="19">
        <f t="shared" si="0"/>
        <v>1193826580</v>
      </c>
      <c r="L51" s="20">
        <v>329377001</v>
      </c>
      <c r="M51" s="20">
        <v>76178851</v>
      </c>
      <c r="N51" s="20">
        <v>764435281</v>
      </c>
      <c r="O51" s="20"/>
      <c r="P51" s="20">
        <v>21415922</v>
      </c>
      <c r="Q51" s="20">
        <v>2929858</v>
      </c>
      <c r="R51" s="20">
        <v>12812484</v>
      </c>
      <c r="S51" s="19">
        <f t="shared" si="10"/>
        <v>1207149397</v>
      </c>
      <c r="T51" s="20">
        <v>328915819</v>
      </c>
      <c r="U51" s="20">
        <v>73900159</v>
      </c>
      <c r="V51" s="19">
        <v>650230682</v>
      </c>
      <c r="W51" s="20"/>
      <c r="X51" s="20">
        <v>599721</v>
      </c>
      <c r="Y51" s="20">
        <v>1890121</v>
      </c>
      <c r="Z51" s="20">
        <v>3358604</v>
      </c>
      <c r="AA51" s="19">
        <f t="shared" si="9"/>
        <v>1058895106</v>
      </c>
    </row>
    <row r="52" spans="1:27" ht="36">
      <c r="A52" s="21" t="s">
        <v>81</v>
      </c>
      <c r="B52" s="21"/>
      <c r="C52" s="26" t="s">
        <v>136</v>
      </c>
      <c r="D52" s="20">
        <v>561573905</v>
      </c>
      <c r="E52" s="20">
        <v>130701737</v>
      </c>
      <c r="F52" s="20">
        <v>3313224845</v>
      </c>
      <c r="G52" s="20">
        <v>0</v>
      </c>
      <c r="H52" s="20">
        <v>0</v>
      </c>
      <c r="I52" s="20">
        <v>1850000</v>
      </c>
      <c r="J52" s="20">
        <v>50000000</v>
      </c>
      <c r="K52" s="20">
        <f t="shared" si="0"/>
        <v>4057350487</v>
      </c>
      <c r="L52" s="20">
        <v>558865812</v>
      </c>
      <c r="M52" s="20">
        <v>129058864</v>
      </c>
      <c r="N52" s="20">
        <v>3305292180</v>
      </c>
      <c r="O52" s="20"/>
      <c r="P52" s="20">
        <v>115382179</v>
      </c>
      <c r="Q52" s="20">
        <v>34977971</v>
      </c>
      <c r="R52" s="20">
        <v>182464306</v>
      </c>
      <c r="S52" s="19">
        <f t="shared" si="10"/>
        <v>4326041312</v>
      </c>
      <c r="T52" s="20">
        <v>558432425</v>
      </c>
      <c r="U52" s="20">
        <v>128836839</v>
      </c>
      <c r="V52" s="19">
        <v>3225870985</v>
      </c>
      <c r="W52" s="20"/>
      <c r="X52" s="20">
        <v>103876006</v>
      </c>
      <c r="Y52" s="20">
        <v>29793938</v>
      </c>
      <c r="Z52" s="20">
        <v>163975928</v>
      </c>
      <c r="AA52" s="19">
        <f t="shared" si="9"/>
        <v>4210786121</v>
      </c>
    </row>
    <row r="53" spans="1:27" ht="36">
      <c r="A53" s="21" t="s">
        <v>82</v>
      </c>
      <c r="B53" s="21"/>
      <c r="C53" s="27" t="s">
        <v>84</v>
      </c>
      <c r="D53" s="20">
        <v>790405697</v>
      </c>
      <c r="E53" s="20">
        <v>174577276</v>
      </c>
      <c r="F53" s="20">
        <v>356531089</v>
      </c>
      <c r="G53" s="20">
        <v>972000</v>
      </c>
      <c r="H53" s="20">
        <v>0</v>
      </c>
      <c r="I53" s="20">
        <v>6677802</v>
      </c>
      <c r="J53" s="20">
        <v>0</v>
      </c>
      <c r="K53" s="20">
        <f t="shared" si="0"/>
        <v>1329163864</v>
      </c>
      <c r="L53" s="20">
        <v>888881773</v>
      </c>
      <c r="M53" s="20">
        <v>193700873</v>
      </c>
      <c r="N53" s="20">
        <v>380327565</v>
      </c>
      <c r="O53" s="20">
        <v>989100</v>
      </c>
      <c r="P53" s="20">
        <v>47157</v>
      </c>
      <c r="Q53" s="20">
        <v>7256252</v>
      </c>
      <c r="R53" s="20"/>
      <c r="S53" s="19">
        <f t="shared" si="10"/>
        <v>1471202720</v>
      </c>
      <c r="T53" s="20">
        <v>840406891</v>
      </c>
      <c r="U53" s="20">
        <v>181930547</v>
      </c>
      <c r="V53" s="19">
        <v>326562663</v>
      </c>
      <c r="W53" s="20">
        <v>896700</v>
      </c>
      <c r="X53" s="20">
        <v>47157</v>
      </c>
      <c r="Y53" s="20">
        <v>4284928</v>
      </c>
      <c r="Z53" s="20"/>
      <c r="AA53" s="19">
        <f t="shared" si="9"/>
        <v>1354128886</v>
      </c>
    </row>
    <row r="54" spans="1:27" ht="36">
      <c r="A54" s="21" t="s">
        <v>83</v>
      </c>
      <c r="B54" s="21"/>
      <c r="C54" s="28" t="s">
        <v>86</v>
      </c>
      <c r="D54" s="20">
        <v>876950065</v>
      </c>
      <c r="E54" s="20">
        <v>198692400</v>
      </c>
      <c r="F54" s="20">
        <v>155872067</v>
      </c>
      <c r="G54" s="20">
        <v>0</v>
      </c>
      <c r="H54" s="20">
        <v>0</v>
      </c>
      <c r="I54" s="20">
        <v>9581202</v>
      </c>
      <c r="J54" s="20">
        <v>0</v>
      </c>
      <c r="K54" s="20">
        <f t="shared" si="0"/>
        <v>1241095734</v>
      </c>
      <c r="L54" s="20">
        <v>962105403</v>
      </c>
      <c r="M54" s="20">
        <v>216037804</v>
      </c>
      <c r="N54" s="20">
        <v>145375343</v>
      </c>
      <c r="O54" s="20"/>
      <c r="P54" s="20">
        <v>22079347</v>
      </c>
      <c r="Q54" s="20">
        <v>10691612</v>
      </c>
      <c r="R54" s="20"/>
      <c r="S54" s="19">
        <f t="shared" si="10"/>
        <v>1356289509</v>
      </c>
      <c r="T54" s="20">
        <v>959672126</v>
      </c>
      <c r="U54" s="20">
        <v>215889409</v>
      </c>
      <c r="V54" s="19">
        <v>133276555</v>
      </c>
      <c r="W54" s="20"/>
      <c r="X54" s="20">
        <v>22079347</v>
      </c>
      <c r="Y54" s="20">
        <v>8964179</v>
      </c>
      <c r="Z54" s="20"/>
      <c r="AA54" s="19">
        <f t="shared" si="9"/>
        <v>1339881616</v>
      </c>
    </row>
    <row r="55" spans="1:27" ht="36">
      <c r="A55" s="21" t="s">
        <v>85</v>
      </c>
      <c r="B55" s="21"/>
      <c r="C55" s="28" t="s">
        <v>88</v>
      </c>
      <c r="D55" s="20">
        <v>75346360</v>
      </c>
      <c r="E55" s="20">
        <v>16182808</v>
      </c>
      <c r="F55" s="20">
        <v>21886026</v>
      </c>
      <c r="G55" s="20">
        <v>414120</v>
      </c>
      <c r="H55" s="20">
        <v>0</v>
      </c>
      <c r="I55" s="20">
        <v>1790700</v>
      </c>
      <c r="J55" s="20">
        <v>0</v>
      </c>
      <c r="K55" s="20">
        <f t="shared" si="0"/>
        <v>115620014</v>
      </c>
      <c r="L55" s="20">
        <v>96845255</v>
      </c>
      <c r="M55" s="20">
        <v>20675758</v>
      </c>
      <c r="N55" s="20">
        <v>23104972</v>
      </c>
      <c r="O55" s="20">
        <v>414120</v>
      </c>
      <c r="P55" s="20">
        <v>2347792</v>
      </c>
      <c r="Q55" s="20">
        <v>3207863</v>
      </c>
      <c r="R55" s="20">
        <v>2000000</v>
      </c>
      <c r="S55" s="19">
        <f t="shared" si="10"/>
        <v>148595760</v>
      </c>
      <c r="T55" s="20">
        <v>95081994</v>
      </c>
      <c r="U55" s="20">
        <v>20647161</v>
      </c>
      <c r="V55" s="19">
        <v>17439251</v>
      </c>
      <c r="W55" s="20">
        <v>206345</v>
      </c>
      <c r="X55" s="20">
        <v>418373</v>
      </c>
      <c r="Y55" s="20">
        <v>3191055</v>
      </c>
      <c r="Z55" s="20"/>
      <c r="AA55" s="19">
        <f t="shared" si="9"/>
        <v>136984179</v>
      </c>
    </row>
    <row r="56" spans="1:27" ht="36">
      <c r="A56" s="21" t="s">
        <v>87</v>
      </c>
      <c r="B56" s="21"/>
      <c r="C56" s="28" t="s">
        <v>137</v>
      </c>
      <c r="D56" s="20">
        <v>270734138</v>
      </c>
      <c r="E56" s="20">
        <v>60476396</v>
      </c>
      <c r="F56" s="20">
        <v>49129288</v>
      </c>
      <c r="G56" s="20">
        <v>0</v>
      </c>
      <c r="H56" s="20">
        <v>0</v>
      </c>
      <c r="I56" s="20">
        <v>4240000</v>
      </c>
      <c r="J56" s="20">
        <v>0</v>
      </c>
      <c r="K56" s="20">
        <f t="shared" si="0"/>
        <v>384579822</v>
      </c>
      <c r="L56" s="20">
        <v>380118285</v>
      </c>
      <c r="M56" s="20">
        <v>81913843</v>
      </c>
      <c r="N56" s="20">
        <v>40431782</v>
      </c>
      <c r="O56" s="20"/>
      <c r="P56" s="20">
        <v>11611164</v>
      </c>
      <c r="Q56" s="20">
        <v>16332913</v>
      </c>
      <c r="R56" s="20"/>
      <c r="S56" s="19">
        <f>SUM(L56:R56)</f>
        <v>530407987</v>
      </c>
      <c r="T56" s="20">
        <v>333453320</v>
      </c>
      <c r="U56" s="20">
        <v>74590116</v>
      </c>
      <c r="V56" s="19">
        <v>27025682</v>
      </c>
      <c r="W56" s="20"/>
      <c r="X56" s="20">
        <v>11495277</v>
      </c>
      <c r="Y56" s="20">
        <v>13736864</v>
      </c>
      <c r="Z56" s="20"/>
      <c r="AA56" s="19">
        <f>SUM(T56:Z56)</f>
        <v>460301259</v>
      </c>
    </row>
    <row r="57" spans="1:27" ht="36.75" customHeight="1">
      <c r="A57" s="67" t="s">
        <v>140</v>
      </c>
      <c r="B57" s="67"/>
      <c r="C57" s="67"/>
      <c r="D57" s="32">
        <f>SUM(D42+D43+D46+D47+D48+D49+D50+D51+D52+D53+D54+D55+D56)</f>
        <v>8383561242</v>
      </c>
      <c r="E57" s="32">
        <f aca="true" t="shared" si="11" ref="E57:AA57">SUM(E42+E43+E46+E47+E48+E49+E50+E51+E52+E53+E54+E55+E56)</f>
        <v>1819098942</v>
      </c>
      <c r="F57" s="32">
        <f t="shared" si="11"/>
        <v>6763130466</v>
      </c>
      <c r="G57" s="32">
        <f t="shared" si="11"/>
        <v>1386120</v>
      </c>
      <c r="H57" s="32">
        <f t="shared" si="11"/>
        <v>0</v>
      </c>
      <c r="I57" s="32">
        <f t="shared" si="11"/>
        <v>102741616</v>
      </c>
      <c r="J57" s="32">
        <f t="shared" si="11"/>
        <v>50000000</v>
      </c>
      <c r="K57" s="32">
        <f t="shared" si="11"/>
        <v>17119918386</v>
      </c>
      <c r="L57" s="32">
        <f t="shared" si="11"/>
        <v>9202313325</v>
      </c>
      <c r="M57" s="32">
        <f t="shared" si="11"/>
        <v>2006370456</v>
      </c>
      <c r="N57" s="32">
        <f t="shared" si="11"/>
        <v>8079888635</v>
      </c>
      <c r="O57" s="32">
        <f t="shared" si="11"/>
        <v>1453220</v>
      </c>
      <c r="P57" s="32">
        <f t="shared" si="11"/>
        <v>583359568</v>
      </c>
      <c r="Q57" s="32">
        <f t="shared" si="11"/>
        <v>672987483</v>
      </c>
      <c r="R57" s="32">
        <f t="shared" si="11"/>
        <v>343393059</v>
      </c>
      <c r="S57" s="32">
        <f t="shared" si="11"/>
        <v>20889765746</v>
      </c>
      <c r="T57" s="32">
        <f t="shared" si="11"/>
        <v>8720794251</v>
      </c>
      <c r="U57" s="32">
        <f t="shared" si="11"/>
        <v>1901287271</v>
      </c>
      <c r="V57" s="32">
        <f t="shared" si="11"/>
        <v>6445433501</v>
      </c>
      <c r="W57" s="32">
        <f t="shared" si="11"/>
        <v>1153045</v>
      </c>
      <c r="X57" s="32">
        <f t="shared" si="11"/>
        <v>455738718</v>
      </c>
      <c r="Y57" s="32">
        <f t="shared" si="11"/>
        <v>391631385</v>
      </c>
      <c r="Z57" s="32">
        <f t="shared" si="11"/>
        <v>197414397</v>
      </c>
      <c r="AA57" s="32">
        <f t="shared" si="11"/>
        <v>18113452568</v>
      </c>
    </row>
    <row r="58" spans="1:27" ht="36">
      <c r="A58" s="29" t="s">
        <v>89</v>
      </c>
      <c r="B58" s="29"/>
      <c r="C58" s="30" t="s">
        <v>91</v>
      </c>
      <c r="D58" s="32">
        <v>2583712732</v>
      </c>
      <c r="E58" s="31">
        <v>551334806</v>
      </c>
      <c r="F58" s="31">
        <v>691809149</v>
      </c>
      <c r="G58" s="31">
        <v>2000000</v>
      </c>
      <c r="H58" s="31">
        <v>1000000</v>
      </c>
      <c r="I58" s="31">
        <v>26835830</v>
      </c>
      <c r="J58" s="31">
        <v>0</v>
      </c>
      <c r="K58" s="32">
        <f t="shared" si="0"/>
        <v>3856692517</v>
      </c>
      <c r="L58" s="32">
        <v>2781017178</v>
      </c>
      <c r="M58" s="31">
        <v>607270660</v>
      </c>
      <c r="N58" s="31">
        <v>698671435</v>
      </c>
      <c r="O58" s="31">
        <v>37944500</v>
      </c>
      <c r="P58" s="31">
        <v>49234616</v>
      </c>
      <c r="Q58" s="31">
        <v>51343323</v>
      </c>
      <c r="R58" s="31">
        <v>15735000</v>
      </c>
      <c r="S58" s="32">
        <f>SUM(L58:R58)</f>
        <v>4241216712</v>
      </c>
      <c r="T58" s="32">
        <v>2708684186</v>
      </c>
      <c r="U58" s="32">
        <v>587957597</v>
      </c>
      <c r="V58" s="32">
        <v>614374259</v>
      </c>
      <c r="W58" s="32">
        <v>34694000</v>
      </c>
      <c r="X58" s="32">
        <v>34013598</v>
      </c>
      <c r="Y58" s="32">
        <v>42124375</v>
      </c>
      <c r="Z58" s="32">
        <v>12427752</v>
      </c>
      <c r="AA58" s="32">
        <f>SUM(T58:Z58)</f>
        <v>4034275767</v>
      </c>
    </row>
    <row r="59" spans="1:27" ht="18">
      <c r="A59" s="64" t="s">
        <v>92</v>
      </c>
      <c r="B59" s="64"/>
      <c r="C59" s="64"/>
      <c r="D59" s="32">
        <f>SUM(D57:D58)</f>
        <v>10967273974</v>
      </c>
      <c r="E59" s="32">
        <f aca="true" t="shared" si="12" ref="E59:AA59">SUM(E57:E58)</f>
        <v>2370433748</v>
      </c>
      <c r="F59" s="32">
        <f t="shared" si="12"/>
        <v>7454939615</v>
      </c>
      <c r="G59" s="32">
        <f t="shared" si="12"/>
        <v>3386120</v>
      </c>
      <c r="H59" s="32">
        <f t="shared" si="12"/>
        <v>1000000</v>
      </c>
      <c r="I59" s="32">
        <f t="shared" si="12"/>
        <v>129577446</v>
      </c>
      <c r="J59" s="32">
        <f t="shared" si="12"/>
        <v>50000000</v>
      </c>
      <c r="K59" s="32">
        <f t="shared" si="12"/>
        <v>20976610903</v>
      </c>
      <c r="L59" s="32">
        <f t="shared" si="12"/>
        <v>11983330503</v>
      </c>
      <c r="M59" s="32">
        <f t="shared" si="12"/>
        <v>2613641116</v>
      </c>
      <c r="N59" s="32">
        <f t="shared" si="12"/>
        <v>8778560070</v>
      </c>
      <c r="O59" s="32">
        <f t="shared" si="12"/>
        <v>39397720</v>
      </c>
      <c r="P59" s="32">
        <f t="shared" si="12"/>
        <v>632594184</v>
      </c>
      <c r="Q59" s="32">
        <f t="shared" si="12"/>
        <v>724330806</v>
      </c>
      <c r="R59" s="32">
        <f t="shared" si="12"/>
        <v>359128059</v>
      </c>
      <c r="S59" s="32">
        <f t="shared" si="12"/>
        <v>25130982458</v>
      </c>
      <c r="T59" s="32">
        <f t="shared" si="12"/>
        <v>11429478437</v>
      </c>
      <c r="U59" s="32">
        <f t="shared" si="12"/>
        <v>2489244868</v>
      </c>
      <c r="V59" s="32">
        <f t="shared" si="12"/>
        <v>7059807760</v>
      </c>
      <c r="W59" s="32">
        <f t="shared" si="12"/>
        <v>35847045</v>
      </c>
      <c r="X59" s="32">
        <f t="shared" si="12"/>
        <v>489752316</v>
      </c>
      <c r="Y59" s="32">
        <f t="shared" si="12"/>
        <v>433755760</v>
      </c>
      <c r="Z59" s="32">
        <f t="shared" si="12"/>
        <v>209842149</v>
      </c>
      <c r="AA59" s="32">
        <f t="shared" si="12"/>
        <v>22147728335</v>
      </c>
    </row>
    <row r="60" spans="1:27" s="12" customFormat="1" ht="18">
      <c r="A60" s="33" t="s">
        <v>93</v>
      </c>
      <c r="B60" s="33"/>
      <c r="C60" s="33"/>
      <c r="D60" s="34">
        <f>D59-D61-D62</f>
        <v>9557445750</v>
      </c>
      <c r="E60" s="34">
        <f aca="true" t="shared" si="13" ref="E60:AA60">E59-E61-E62</f>
        <v>2069411678</v>
      </c>
      <c r="F60" s="34">
        <f t="shared" si="13"/>
        <v>6512611213</v>
      </c>
      <c r="G60" s="34">
        <f t="shared" si="13"/>
        <v>1386120</v>
      </c>
      <c r="H60" s="34">
        <f t="shared" si="13"/>
        <v>1000000</v>
      </c>
      <c r="I60" s="34">
        <f t="shared" si="13"/>
        <v>117824358</v>
      </c>
      <c r="J60" s="34">
        <f t="shared" si="13"/>
        <v>0</v>
      </c>
      <c r="K60" s="34">
        <f t="shared" si="13"/>
        <v>18259679119</v>
      </c>
      <c r="L60" s="34">
        <f t="shared" si="13"/>
        <v>10573502279</v>
      </c>
      <c r="M60" s="34">
        <f t="shared" si="13"/>
        <v>2312619046</v>
      </c>
      <c r="N60" s="34">
        <f t="shared" si="13"/>
        <v>7836231668</v>
      </c>
      <c r="O60" s="34">
        <f t="shared" si="13"/>
        <v>37397720</v>
      </c>
      <c r="P60" s="34">
        <f t="shared" si="13"/>
        <v>632594184</v>
      </c>
      <c r="Q60" s="34">
        <f t="shared" si="13"/>
        <v>712577718</v>
      </c>
      <c r="R60" s="34">
        <f t="shared" si="13"/>
        <v>309128059</v>
      </c>
      <c r="S60" s="34">
        <f t="shared" si="13"/>
        <v>22414050674</v>
      </c>
      <c r="T60" s="34">
        <f t="shared" si="13"/>
        <v>10019650213</v>
      </c>
      <c r="U60" s="34">
        <f t="shared" si="13"/>
        <v>2188222798</v>
      </c>
      <c r="V60" s="34">
        <f t="shared" si="13"/>
        <v>6117479358</v>
      </c>
      <c r="W60" s="34">
        <f t="shared" si="13"/>
        <v>33847045</v>
      </c>
      <c r="X60" s="34">
        <f t="shared" si="13"/>
        <v>489752316</v>
      </c>
      <c r="Y60" s="34">
        <f t="shared" si="13"/>
        <v>422002672</v>
      </c>
      <c r="Z60" s="34">
        <f t="shared" si="13"/>
        <v>159842149</v>
      </c>
      <c r="AA60" s="34">
        <f t="shared" si="13"/>
        <v>19430796551</v>
      </c>
    </row>
    <row r="61" spans="1:27" s="12" customFormat="1" ht="18">
      <c r="A61" s="33" t="s">
        <v>94</v>
      </c>
      <c r="B61" s="33"/>
      <c r="C61" s="33"/>
      <c r="D61" s="34">
        <v>561573905</v>
      </c>
      <c r="E61" s="34">
        <v>130701737</v>
      </c>
      <c r="F61" s="34">
        <v>687033630</v>
      </c>
      <c r="G61" s="34">
        <v>0</v>
      </c>
      <c r="H61" s="34">
        <v>0</v>
      </c>
      <c r="I61" s="34">
        <v>1850000</v>
      </c>
      <c r="J61" s="34">
        <v>50000000</v>
      </c>
      <c r="K61" s="34">
        <f>SUM(D61:J61)</f>
        <v>1431159272</v>
      </c>
      <c r="L61" s="34">
        <v>561573905</v>
      </c>
      <c r="M61" s="34">
        <v>130701737</v>
      </c>
      <c r="N61" s="34">
        <v>687033630</v>
      </c>
      <c r="O61" s="34">
        <v>0</v>
      </c>
      <c r="P61" s="34">
        <v>0</v>
      </c>
      <c r="Q61" s="34">
        <v>1850000</v>
      </c>
      <c r="R61" s="34">
        <v>50000000</v>
      </c>
      <c r="S61" s="20">
        <f>SUM(L61:R61)</f>
        <v>1431159272</v>
      </c>
      <c r="T61" s="19">
        <v>561573905</v>
      </c>
      <c r="U61" s="19">
        <v>130701737</v>
      </c>
      <c r="V61" s="19">
        <v>687033630</v>
      </c>
      <c r="W61" s="19">
        <v>0</v>
      </c>
      <c r="X61" s="19">
        <v>0</v>
      </c>
      <c r="Y61" s="19">
        <v>1850000</v>
      </c>
      <c r="Z61" s="19">
        <v>50000000</v>
      </c>
      <c r="AA61" s="19">
        <f>SUM(T61:Z61)</f>
        <v>1431159272</v>
      </c>
    </row>
    <row r="62" spans="1:27" s="12" customFormat="1" ht="18">
      <c r="A62" s="33" t="s">
        <v>95</v>
      </c>
      <c r="B62" s="33"/>
      <c r="C62" s="33"/>
      <c r="D62" s="34">
        <v>848254319</v>
      </c>
      <c r="E62" s="34">
        <v>170320333</v>
      </c>
      <c r="F62" s="34">
        <v>255294772</v>
      </c>
      <c r="G62" s="34">
        <v>2000000</v>
      </c>
      <c r="H62" s="34">
        <v>0</v>
      </c>
      <c r="I62" s="34">
        <v>9903088</v>
      </c>
      <c r="J62" s="34">
        <v>0</v>
      </c>
      <c r="K62" s="19">
        <f>SUM(D62:J62)</f>
        <v>1285772512</v>
      </c>
      <c r="L62" s="34">
        <v>848254319</v>
      </c>
      <c r="M62" s="34">
        <v>170320333</v>
      </c>
      <c r="N62" s="34">
        <v>255294772</v>
      </c>
      <c r="O62" s="34">
        <v>2000000</v>
      </c>
      <c r="P62" s="34">
        <v>0</v>
      </c>
      <c r="Q62" s="34">
        <v>9903088</v>
      </c>
      <c r="R62" s="34">
        <v>0</v>
      </c>
      <c r="S62" s="20">
        <f>SUM(L62:R62)</f>
        <v>1285772512</v>
      </c>
      <c r="T62" s="19">
        <v>848254319</v>
      </c>
      <c r="U62" s="19">
        <v>170320333</v>
      </c>
      <c r="V62" s="19">
        <v>255294772</v>
      </c>
      <c r="W62" s="19">
        <v>2000000</v>
      </c>
      <c r="X62" s="19">
        <v>0</v>
      </c>
      <c r="Y62" s="19">
        <v>9903088</v>
      </c>
      <c r="Z62" s="19">
        <v>0</v>
      </c>
      <c r="AA62" s="19">
        <f>SUM(T62:Z62)</f>
        <v>1285772512</v>
      </c>
    </row>
  </sheetData>
  <sheetProtection/>
  <mergeCells count="21">
    <mergeCell ref="B6:B8"/>
    <mergeCell ref="L7:P7"/>
    <mergeCell ref="AA7:AA8"/>
    <mergeCell ref="Y7:Z7"/>
    <mergeCell ref="A1:AA1"/>
    <mergeCell ref="A3:AA3"/>
    <mergeCell ref="C6:C8"/>
    <mergeCell ref="D6:K6"/>
    <mergeCell ref="A6:A8"/>
    <mergeCell ref="K7:K8"/>
    <mergeCell ref="L6:S6"/>
    <mergeCell ref="A59:C59"/>
    <mergeCell ref="A42:C42"/>
    <mergeCell ref="I7:J7"/>
    <mergeCell ref="A57:C57"/>
    <mergeCell ref="A2:AA2"/>
    <mergeCell ref="Q7:R7"/>
    <mergeCell ref="S7:S8"/>
    <mergeCell ref="D7:H7"/>
    <mergeCell ref="T6:AA6"/>
    <mergeCell ref="T7:X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view="pageBreakPreview" zoomScale="70" zoomScaleNormal="70" zoomScaleSheetLayoutView="70" workbookViewId="0" topLeftCell="A1">
      <selection activeCell="A3" sqref="A3:AD3"/>
    </sheetView>
  </sheetViews>
  <sheetFormatPr defaultColWidth="9.140625" defaultRowHeight="15"/>
  <cols>
    <col min="1" max="2" width="7.421875" style="6" customWidth="1"/>
    <col min="3" max="3" width="39.00390625" style="6" bestFit="1" customWidth="1"/>
    <col min="4" max="4" width="19.28125" style="6" customWidth="1"/>
    <col min="5" max="5" width="22.00390625" style="6" customWidth="1"/>
    <col min="6" max="6" width="22.421875" style="6" customWidth="1"/>
    <col min="7" max="7" width="20.7109375" style="6" customWidth="1"/>
    <col min="8" max="8" width="15.421875" style="6" customWidth="1"/>
    <col min="9" max="9" width="16.8515625" style="6" customWidth="1"/>
    <col min="10" max="10" width="16.421875" style="6" customWidth="1"/>
    <col min="11" max="11" width="16.7109375" style="6" customWidth="1"/>
    <col min="12" max="12" width="20.7109375" style="6" customWidth="1"/>
    <col min="13" max="13" width="19.421875" style="6" customWidth="1"/>
    <col min="14" max="14" width="20.28125" style="6" customWidth="1"/>
    <col min="15" max="15" width="16.7109375" style="6" customWidth="1"/>
    <col min="16" max="16" width="20.57421875" style="6" customWidth="1"/>
    <col min="17" max="17" width="16.57421875" style="6" customWidth="1"/>
    <col min="18" max="18" width="16.28125" style="6" customWidth="1"/>
    <col min="19" max="19" width="17.00390625" style="6" customWidth="1"/>
    <col min="20" max="20" width="19.28125" style="6" customWidth="1"/>
    <col min="21" max="21" width="23.57421875" style="6" customWidth="1"/>
    <col min="22" max="22" width="20.8515625" style="6" bestFit="1" customWidth="1"/>
    <col min="23" max="23" width="15.421875" style="6" bestFit="1" customWidth="1"/>
    <col min="24" max="24" width="16.421875" style="6" customWidth="1"/>
    <col min="25" max="25" width="18.8515625" style="6" customWidth="1"/>
    <col min="26" max="26" width="15.421875" style="6" customWidth="1"/>
    <col min="27" max="27" width="15.8515625" style="6" customWidth="1"/>
    <col min="28" max="28" width="15.7109375" style="6" customWidth="1"/>
    <col min="29" max="29" width="16.140625" style="6" customWidth="1"/>
    <col min="30" max="30" width="20.28125" style="6" customWidth="1"/>
    <col min="31" max="16384" width="9.140625" style="6" customWidth="1"/>
  </cols>
  <sheetData>
    <row r="1" spans="1:30" ht="26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8.5" customHeight="1">
      <c r="A2" s="75" t="s">
        <v>165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45" customHeight="1">
      <c r="A3" s="76" t="s">
        <v>164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5" spans="1:30" s="8" customFormat="1" ht="15.75">
      <c r="A5" s="7" t="s">
        <v>98</v>
      </c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142</v>
      </c>
      <c r="N5" s="7" t="s">
        <v>143</v>
      </c>
      <c r="O5" s="7" t="s">
        <v>144</v>
      </c>
      <c r="P5" s="7" t="s">
        <v>145</v>
      </c>
      <c r="Q5" s="7" t="s">
        <v>146</v>
      </c>
      <c r="R5" s="7" t="s">
        <v>147</v>
      </c>
      <c r="S5" s="7" t="s">
        <v>148</v>
      </c>
      <c r="T5" s="7" t="s">
        <v>149</v>
      </c>
      <c r="U5" s="7" t="s">
        <v>150</v>
      </c>
      <c r="V5" s="11" t="s">
        <v>151</v>
      </c>
      <c r="W5" s="11" t="s">
        <v>152</v>
      </c>
      <c r="X5" s="11" t="s">
        <v>153</v>
      </c>
      <c r="Y5" s="11" t="s">
        <v>154</v>
      </c>
      <c r="Z5" s="11" t="s">
        <v>155</v>
      </c>
      <c r="AA5" s="11" t="s">
        <v>156</v>
      </c>
      <c r="AB5" s="11" t="s">
        <v>160</v>
      </c>
      <c r="AC5" s="11" t="s">
        <v>161</v>
      </c>
      <c r="AD5" s="11" t="s">
        <v>162</v>
      </c>
    </row>
    <row r="6" spans="1:30" s="8" customFormat="1" ht="15.75" customHeight="1">
      <c r="A6" s="80" t="s">
        <v>110</v>
      </c>
      <c r="B6" s="80" t="s">
        <v>111</v>
      </c>
      <c r="C6" s="80" t="s">
        <v>112</v>
      </c>
      <c r="D6" s="80" t="s">
        <v>113</v>
      </c>
      <c r="E6" s="77" t="s">
        <v>97</v>
      </c>
      <c r="F6" s="77"/>
      <c r="G6" s="77"/>
      <c r="H6" s="77"/>
      <c r="I6" s="77"/>
      <c r="J6" s="77"/>
      <c r="K6" s="77"/>
      <c r="L6" s="77"/>
      <c r="M6" s="80" t="s">
        <v>113</v>
      </c>
      <c r="N6" s="77" t="s">
        <v>141</v>
      </c>
      <c r="O6" s="77"/>
      <c r="P6" s="77"/>
      <c r="Q6" s="77"/>
      <c r="R6" s="77"/>
      <c r="S6" s="77"/>
      <c r="T6" s="77"/>
      <c r="U6" s="77"/>
      <c r="V6" s="78" t="s">
        <v>113</v>
      </c>
      <c r="W6" s="79" t="s">
        <v>157</v>
      </c>
      <c r="X6" s="79"/>
      <c r="Y6" s="79"/>
      <c r="Z6" s="79"/>
      <c r="AA6" s="79"/>
      <c r="AB6" s="79"/>
      <c r="AC6" s="79"/>
      <c r="AD6" s="79"/>
    </row>
    <row r="7" spans="1:30" s="8" customFormat="1" ht="15.75">
      <c r="A7" s="80"/>
      <c r="B7" s="80"/>
      <c r="C7" s="80"/>
      <c r="D7" s="80"/>
      <c r="E7" s="77" t="s">
        <v>114</v>
      </c>
      <c r="F7" s="77"/>
      <c r="G7" s="77"/>
      <c r="H7" s="77"/>
      <c r="I7" s="77"/>
      <c r="J7" s="77"/>
      <c r="K7" s="77"/>
      <c r="L7" s="77"/>
      <c r="M7" s="80"/>
      <c r="N7" s="77" t="s">
        <v>114</v>
      </c>
      <c r="O7" s="77"/>
      <c r="P7" s="77"/>
      <c r="Q7" s="77"/>
      <c r="R7" s="77"/>
      <c r="S7" s="77"/>
      <c r="T7" s="77"/>
      <c r="U7" s="77"/>
      <c r="V7" s="78"/>
      <c r="W7" s="79" t="s">
        <v>114</v>
      </c>
      <c r="X7" s="79"/>
      <c r="Y7" s="79"/>
      <c r="Z7" s="79"/>
      <c r="AA7" s="79"/>
      <c r="AB7" s="79"/>
      <c r="AC7" s="79"/>
      <c r="AD7" s="79"/>
    </row>
    <row r="8" spans="1:30" s="8" customFormat="1" ht="31.5">
      <c r="A8" s="80"/>
      <c r="B8" s="80"/>
      <c r="C8" s="80"/>
      <c r="D8" s="80"/>
      <c r="E8" s="9" t="s">
        <v>115</v>
      </c>
      <c r="F8" s="9" t="s">
        <v>116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10" t="s">
        <v>0</v>
      </c>
      <c r="M8" s="80"/>
      <c r="N8" s="9" t="s">
        <v>115</v>
      </c>
      <c r="O8" s="9" t="s">
        <v>116</v>
      </c>
      <c r="P8" s="9" t="s">
        <v>117</v>
      </c>
      <c r="Q8" s="9" t="s">
        <v>118</v>
      </c>
      <c r="R8" s="9" t="s">
        <v>119</v>
      </c>
      <c r="S8" s="9" t="s">
        <v>120</v>
      </c>
      <c r="T8" s="9" t="s">
        <v>121</v>
      </c>
      <c r="U8" s="10" t="s">
        <v>0</v>
      </c>
      <c r="V8" s="78"/>
      <c r="W8" s="1" t="s">
        <v>115</v>
      </c>
      <c r="X8" s="1" t="s">
        <v>116</v>
      </c>
      <c r="Y8" s="1" t="s">
        <v>117</v>
      </c>
      <c r="Z8" s="1" t="s">
        <v>118</v>
      </c>
      <c r="AA8" s="1" t="s">
        <v>119</v>
      </c>
      <c r="AB8" s="1" t="s">
        <v>120</v>
      </c>
      <c r="AC8" s="1" t="s">
        <v>121</v>
      </c>
      <c r="AD8" s="2" t="s">
        <v>0</v>
      </c>
    </row>
    <row r="9" spans="1:30" ht="18">
      <c r="A9" s="21" t="s">
        <v>1</v>
      </c>
      <c r="B9" s="35"/>
      <c r="C9" s="18" t="s">
        <v>2</v>
      </c>
      <c r="D9" s="34">
        <v>20015679</v>
      </c>
      <c r="E9" s="34">
        <v>48000</v>
      </c>
      <c r="F9" s="36">
        <v>0</v>
      </c>
      <c r="G9" s="36">
        <v>4219681</v>
      </c>
      <c r="H9" s="36">
        <v>0</v>
      </c>
      <c r="I9" s="36">
        <v>0</v>
      </c>
      <c r="J9" s="36">
        <v>0</v>
      </c>
      <c r="K9" s="36">
        <v>0</v>
      </c>
      <c r="L9" s="36">
        <f>SUM(E9:K9)</f>
        <v>4267681</v>
      </c>
      <c r="M9" s="34">
        <f>'4. melléklet'!N9</f>
        <v>15214768</v>
      </c>
      <c r="N9" s="34">
        <v>29550</v>
      </c>
      <c r="O9" s="36"/>
      <c r="P9" s="36">
        <v>4225366</v>
      </c>
      <c r="Q9" s="36"/>
      <c r="R9" s="36"/>
      <c r="S9" s="36"/>
      <c r="T9" s="36"/>
      <c r="U9" s="36">
        <f>SUM(N9:T9)</f>
        <v>4254916</v>
      </c>
      <c r="V9" s="34">
        <f>'4. melléklet'!V9</f>
        <v>13795853</v>
      </c>
      <c r="W9" s="34">
        <v>29550</v>
      </c>
      <c r="X9" s="34"/>
      <c r="Y9" s="34">
        <v>4225366</v>
      </c>
      <c r="Z9" s="34"/>
      <c r="AA9" s="34"/>
      <c r="AB9" s="34"/>
      <c r="AC9" s="34"/>
      <c r="AD9" s="34">
        <f>SUM(W9:AC9)</f>
        <v>4254916</v>
      </c>
    </row>
    <row r="10" spans="1:30" ht="18">
      <c r="A10" s="21" t="s">
        <v>3</v>
      </c>
      <c r="B10" s="35"/>
      <c r="C10" s="18" t="s">
        <v>4</v>
      </c>
      <c r="D10" s="34">
        <v>31701171</v>
      </c>
      <c r="E10" s="34">
        <v>24000</v>
      </c>
      <c r="F10" s="36">
        <v>16056662</v>
      </c>
      <c r="G10" s="36">
        <v>351855</v>
      </c>
      <c r="H10" s="36">
        <v>0</v>
      </c>
      <c r="I10" s="36">
        <v>0</v>
      </c>
      <c r="J10" s="36">
        <v>0</v>
      </c>
      <c r="K10" s="36">
        <v>0</v>
      </c>
      <c r="L10" s="34">
        <f aca="true" t="shared" si="0" ref="L10:L58">SUM(E10:K10)</f>
        <v>16432517</v>
      </c>
      <c r="M10" s="34">
        <f>'4. melléklet'!N10</f>
        <v>29752324</v>
      </c>
      <c r="N10" s="34">
        <v>24000</v>
      </c>
      <c r="O10" s="36">
        <v>16494084</v>
      </c>
      <c r="P10" s="36">
        <v>351855</v>
      </c>
      <c r="Q10" s="36"/>
      <c r="R10" s="36"/>
      <c r="S10" s="36"/>
      <c r="T10" s="36"/>
      <c r="U10" s="36">
        <f aca="true" t="shared" si="1" ref="U10:U41">SUM(N10:T10)</f>
        <v>16869939</v>
      </c>
      <c r="V10" s="34">
        <f>'4. melléklet'!V10</f>
        <v>24910043</v>
      </c>
      <c r="W10" s="34"/>
      <c r="X10" s="34">
        <v>16174252</v>
      </c>
      <c r="Y10" s="34">
        <v>351855</v>
      </c>
      <c r="Z10" s="34"/>
      <c r="AA10" s="34"/>
      <c r="AB10" s="34"/>
      <c r="AC10" s="34"/>
      <c r="AD10" s="34">
        <f aca="true" t="shared" si="2" ref="AD10:AD41">SUM(W10:AC10)</f>
        <v>16526107</v>
      </c>
    </row>
    <row r="11" spans="1:30" ht="18">
      <c r="A11" s="21" t="s">
        <v>5</v>
      </c>
      <c r="B11" s="35"/>
      <c r="C11" s="18" t="s">
        <v>6</v>
      </c>
      <c r="D11" s="34">
        <v>10313804</v>
      </c>
      <c r="E11" s="34">
        <v>36000</v>
      </c>
      <c r="F11" s="36">
        <v>0</v>
      </c>
      <c r="G11" s="36">
        <v>2010274</v>
      </c>
      <c r="H11" s="36">
        <v>0</v>
      </c>
      <c r="I11" s="36">
        <v>0</v>
      </c>
      <c r="J11" s="36">
        <v>0</v>
      </c>
      <c r="K11" s="36">
        <v>0</v>
      </c>
      <c r="L11" s="34">
        <f t="shared" si="0"/>
        <v>2046274</v>
      </c>
      <c r="M11" s="34">
        <f>'4. melléklet'!N11</f>
        <v>8249608</v>
      </c>
      <c r="N11" s="34"/>
      <c r="O11" s="36"/>
      <c r="P11" s="36">
        <v>2010274</v>
      </c>
      <c r="Q11" s="36"/>
      <c r="R11" s="36"/>
      <c r="S11" s="36"/>
      <c r="T11" s="36"/>
      <c r="U11" s="36">
        <f t="shared" si="1"/>
        <v>2010274</v>
      </c>
      <c r="V11" s="34">
        <f>'4. melléklet'!V11</f>
        <v>7307577</v>
      </c>
      <c r="W11" s="34"/>
      <c r="X11" s="34"/>
      <c r="Y11" s="34">
        <v>2010274</v>
      </c>
      <c r="Z11" s="34"/>
      <c r="AA11" s="34"/>
      <c r="AB11" s="34"/>
      <c r="AC11" s="34"/>
      <c r="AD11" s="34">
        <f t="shared" si="2"/>
        <v>2010274</v>
      </c>
    </row>
    <row r="12" spans="1:30" ht="18">
      <c r="A12" s="21" t="s">
        <v>7</v>
      </c>
      <c r="B12" s="35"/>
      <c r="C12" s="18" t="s">
        <v>8</v>
      </c>
      <c r="D12" s="34">
        <v>7212210</v>
      </c>
      <c r="E12" s="34">
        <v>18000</v>
      </c>
      <c r="F12" s="36">
        <v>0</v>
      </c>
      <c r="G12" s="36">
        <v>1884042</v>
      </c>
      <c r="H12" s="36">
        <v>0</v>
      </c>
      <c r="I12" s="36">
        <v>0</v>
      </c>
      <c r="J12" s="36">
        <v>0</v>
      </c>
      <c r="K12" s="36">
        <v>0</v>
      </c>
      <c r="L12" s="34">
        <f t="shared" si="0"/>
        <v>1902042</v>
      </c>
      <c r="M12" s="34">
        <f>'4. melléklet'!N12</f>
        <v>5895551</v>
      </c>
      <c r="N12" s="34">
        <v>18000</v>
      </c>
      <c r="O12" s="36"/>
      <c r="P12" s="36">
        <v>1884042</v>
      </c>
      <c r="Q12" s="36"/>
      <c r="R12" s="36"/>
      <c r="S12" s="36"/>
      <c r="T12" s="36"/>
      <c r="U12" s="36">
        <f t="shared" si="1"/>
        <v>1902042</v>
      </c>
      <c r="V12" s="34">
        <f>'4. melléklet'!V12</f>
        <v>5331864</v>
      </c>
      <c r="W12" s="34">
        <v>13896</v>
      </c>
      <c r="X12" s="34"/>
      <c r="Y12" s="34">
        <v>1884042</v>
      </c>
      <c r="Z12" s="34"/>
      <c r="AA12" s="34"/>
      <c r="AB12" s="34"/>
      <c r="AC12" s="34"/>
      <c r="AD12" s="34">
        <f t="shared" si="2"/>
        <v>1897938</v>
      </c>
    </row>
    <row r="13" spans="1:30" ht="18">
      <c r="A13" s="21" t="s">
        <v>9</v>
      </c>
      <c r="B13" s="35"/>
      <c r="C13" s="18" t="s">
        <v>10</v>
      </c>
      <c r="D13" s="34">
        <v>6404447</v>
      </c>
      <c r="E13" s="34">
        <v>20000</v>
      </c>
      <c r="F13" s="36">
        <v>0</v>
      </c>
      <c r="G13" s="36">
        <v>1646169</v>
      </c>
      <c r="H13" s="36">
        <v>0</v>
      </c>
      <c r="I13" s="36">
        <v>0</v>
      </c>
      <c r="J13" s="36">
        <v>0</v>
      </c>
      <c r="K13" s="36">
        <v>0</v>
      </c>
      <c r="L13" s="34">
        <f t="shared" si="0"/>
        <v>1666169</v>
      </c>
      <c r="M13" s="34">
        <f>'4. melléklet'!N13</f>
        <v>4678754</v>
      </c>
      <c r="N13" s="34">
        <v>19634</v>
      </c>
      <c r="O13" s="36"/>
      <c r="P13" s="36">
        <v>1646169</v>
      </c>
      <c r="Q13" s="36"/>
      <c r="R13" s="36"/>
      <c r="S13" s="36"/>
      <c r="T13" s="36"/>
      <c r="U13" s="36">
        <f t="shared" si="1"/>
        <v>1665803</v>
      </c>
      <c r="V13" s="34">
        <f>'4. melléklet'!V13</f>
        <v>4398946</v>
      </c>
      <c r="W13" s="34">
        <v>11528</v>
      </c>
      <c r="X13" s="34"/>
      <c r="Y13" s="34">
        <v>1646169</v>
      </c>
      <c r="Z13" s="34"/>
      <c r="AA13" s="34"/>
      <c r="AB13" s="34"/>
      <c r="AC13" s="34"/>
      <c r="AD13" s="34">
        <f t="shared" si="2"/>
        <v>1657697</v>
      </c>
    </row>
    <row r="14" spans="1:30" ht="18">
      <c r="A14" s="21" t="s">
        <v>11</v>
      </c>
      <c r="B14" s="35"/>
      <c r="C14" s="18" t="s">
        <v>12</v>
      </c>
      <c r="D14" s="34">
        <v>12484213</v>
      </c>
      <c r="E14" s="34">
        <v>24000</v>
      </c>
      <c r="F14" s="36">
        <v>0</v>
      </c>
      <c r="G14" s="36">
        <v>1095094</v>
      </c>
      <c r="H14" s="36">
        <v>0</v>
      </c>
      <c r="I14" s="36">
        <v>0</v>
      </c>
      <c r="J14" s="36">
        <v>0</v>
      </c>
      <c r="K14" s="36">
        <v>0</v>
      </c>
      <c r="L14" s="34">
        <f t="shared" si="0"/>
        <v>1119094</v>
      </c>
      <c r="M14" s="34">
        <f>'4. melléklet'!N14</f>
        <v>11119053</v>
      </c>
      <c r="N14" s="34"/>
      <c r="O14" s="36"/>
      <c r="P14" s="36">
        <v>1095094</v>
      </c>
      <c r="Q14" s="36"/>
      <c r="R14" s="36"/>
      <c r="S14" s="36"/>
      <c r="T14" s="36"/>
      <c r="U14" s="36">
        <f t="shared" si="1"/>
        <v>1095094</v>
      </c>
      <c r="V14" s="34">
        <f>'4. melléklet'!V14</f>
        <v>9892149</v>
      </c>
      <c r="W14" s="34"/>
      <c r="X14" s="34"/>
      <c r="Y14" s="34">
        <v>1095094</v>
      </c>
      <c r="Z14" s="34"/>
      <c r="AA14" s="34"/>
      <c r="AB14" s="34"/>
      <c r="AC14" s="34"/>
      <c r="AD14" s="34">
        <f t="shared" si="2"/>
        <v>1095094</v>
      </c>
    </row>
    <row r="15" spans="1:30" ht="18">
      <c r="A15" s="21" t="s">
        <v>13</v>
      </c>
      <c r="B15" s="35"/>
      <c r="C15" s="18" t="s">
        <v>14</v>
      </c>
      <c r="D15" s="34">
        <v>9909670</v>
      </c>
      <c r="E15" s="34">
        <v>24000</v>
      </c>
      <c r="F15" s="36">
        <v>0</v>
      </c>
      <c r="G15" s="36">
        <v>2407254</v>
      </c>
      <c r="H15" s="36">
        <v>0</v>
      </c>
      <c r="I15" s="36">
        <v>0</v>
      </c>
      <c r="J15" s="36">
        <v>0</v>
      </c>
      <c r="K15" s="36">
        <v>0</v>
      </c>
      <c r="L15" s="34">
        <f t="shared" si="0"/>
        <v>2431254</v>
      </c>
      <c r="M15" s="34">
        <f>'4. melléklet'!N15</f>
        <v>7374987</v>
      </c>
      <c r="N15" s="34">
        <v>15308</v>
      </c>
      <c r="O15" s="36"/>
      <c r="P15" s="36">
        <v>2407254</v>
      </c>
      <c r="Q15" s="36"/>
      <c r="R15" s="36"/>
      <c r="S15" s="36"/>
      <c r="T15" s="36"/>
      <c r="U15" s="36">
        <f t="shared" si="1"/>
        <v>2422562</v>
      </c>
      <c r="V15" s="34">
        <f>'4. melléklet'!V15</f>
        <v>6862655</v>
      </c>
      <c r="W15" s="34"/>
      <c r="X15" s="34"/>
      <c r="Y15" s="34">
        <v>2407254</v>
      </c>
      <c r="Z15" s="34"/>
      <c r="AA15" s="34"/>
      <c r="AB15" s="34"/>
      <c r="AC15" s="34"/>
      <c r="AD15" s="34">
        <f t="shared" si="2"/>
        <v>2407254</v>
      </c>
    </row>
    <row r="16" spans="1:30" ht="18">
      <c r="A16" s="21" t="s">
        <v>15</v>
      </c>
      <c r="B16" s="35"/>
      <c r="C16" s="18" t="s">
        <v>16</v>
      </c>
      <c r="D16" s="34">
        <v>6251985</v>
      </c>
      <c r="E16" s="34">
        <v>20000</v>
      </c>
      <c r="F16" s="36">
        <v>0</v>
      </c>
      <c r="G16" s="36">
        <v>1044735</v>
      </c>
      <c r="H16" s="36">
        <v>0</v>
      </c>
      <c r="I16" s="36">
        <v>0</v>
      </c>
      <c r="J16" s="36">
        <v>0</v>
      </c>
      <c r="K16" s="36">
        <v>0</v>
      </c>
      <c r="L16" s="34">
        <f t="shared" si="0"/>
        <v>1064735</v>
      </c>
      <c r="M16" s="34">
        <f>'4. melléklet'!N16</f>
        <v>4981056</v>
      </c>
      <c r="N16" s="34">
        <v>20000</v>
      </c>
      <c r="O16" s="36"/>
      <c r="P16" s="36">
        <v>1044735</v>
      </c>
      <c r="Q16" s="36"/>
      <c r="R16" s="36"/>
      <c r="S16" s="36"/>
      <c r="T16" s="36"/>
      <c r="U16" s="36">
        <f t="shared" si="1"/>
        <v>1064735</v>
      </c>
      <c r="V16" s="34">
        <f>'4. melléklet'!V16</f>
        <v>4350010</v>
      </c>
      <c r="W16" s="34"/>
      <c r="X16" s="34"/>
      <c r="Y16" s="34">
        <v>1044735</v>
      </c>
      <c r="Z16" s="34"/>
      <c r="AA16" s="34"/>
      <c r="AB16" s="34"/>
      <c r="AC16" s="34"/>
      <c r="AD16" s="34">
        <f t="shared" si="2"/>
        <v>1044735</v>
      </c>
    </row>
    <row r="17" spans="1:30" ht="18">
      <c r="A17" s="21" t="s">
        <v>17</v>
      </c>
      <c r="B17" s="35"/>
      <c r="C17" s="18" t="s">
        <v>18</v>
      </c>
      <c r="D17" s="34">
        <v>9956064</v>
      </c>
      <c r="E17" s="34">
        <v>24000</v>
      </c>
      <c r="F17" s="36">
        <v>0</v>
      </c>
      <c r="G17" s="36">
        <v>2346417</v>
      </c>
      <c r="H17" s="36">
        <v>0</v>
      </c>
      <c r="I17" s="36">
        <v>0</v>
      </c>
      <c r="J17" s="36">
        <v>0</v>
      </c>
      <c r="K17" s="36">
        <v>0</v>
      </c>
      <c r="L17" s="34">
        <f t="shared" si="0"/>
        <v>2370417</v>
      </c>
      <c r="M17" s="34">
        <f>'4. melléklet'!N17</f>
        <v>9687861</v>
      </c>
      <c r="N17" s="34">
        <v>21967</v>
      </c>
      <c r="O17" s="36"/>
      <c r="P17" s="36">
        <v>2346417</v>
      </c>
      <c r="Q17" s="36"/>
      <c r="R17" s="36"/>
      <c r="S17" s="36"/>
      <c r="T17" s="36"/>
      <c r="U17" s="36">
        <f t="shared" si="1"/>
        <v>2368384</v>
      </c>
      <c r="V17" s="34">
        <f>'4. melléklet'!V17</f>
        <v>8539172</v>
      </c>
      <c r="W17" s="34">
        <v>21679</v>
      </c>
      <c r="X17" s="34"/>
      <c r="Y17" s="34">
        <v>2346417</v>
      </c>
      <c r="Z17" s="34"/>
      <c r="AA17" s="34"/>
      <c r="AB17" s="34"/>
      <c r="AC17" s="34"/>
      <c r="AD17" s="34">
        <f t="shared" si="2"/>
        <v>2368096</v>
      </c>
    </row>
    <row r="18" spans="1:30" ht="18">
      <c r="A18" s="21" t="s">
        <v>19</v>
      </c>
      <c r="B18" s="35"/>
      <c r="C18" s="18" t="s">
        <v>20</v>
      </c>
      <c r="D18" s="34">
        <v>5655392</v>
      </c>
      <c r="E18" s="34">
        <v>12000</v>
      </c>
      <c r="F18" s="36">
        <v>0</v>
      </c>
      <c r="G18" s="36">
        <v>1118729</v>
      </c>
      <c r="H18" s="36">
        <v>0</v>
      </c>
      <c r="I18" s="36">
        <v>0</v>
      </c>
      <c r="J18" s="36">
        <v>0</v>
      </c>
      <c r="K18" s="36">
        <v>0</v>
      </c>
      <c r="L18" s="34">
        <f t="shared" si="0"/>
        <v>1130729</v>
      </c>
      <c r="M18" s="34">
        <f>'4. melléklet'!N18</f>
        <v>4898430</v>
      </c>
      <c r="N18" s="34"/>
      <c r="O18" s="36"/>
      <c r="P18" s="36">
        <v>1118729</v>
      </c>
      <c r="Q18" s="36"/>
      <c r="R18" s="36"/>
      <c r="S18" s="36"/>
      <c r="T18" s="36"/>
      <c r="U18" s="36">
        <f t="shared" si="1"/>
        <v>1118729</v>
      </c>
      <c r="V18" s="34">
        <f>'4. melléklet'!V18</f>
        <v>4594436</v>
      </c>
      <c r="W18" s="34"/>
      <c r="X18" s="34"/>
      <c r="Y18" s="34">
        <v>1118729</v>
      </c>
      <c r="Z18" s="34"/>
      <c r="AA18" s="34"/>
      <c r="AB18" s="34"/>
      <c r="AC18" s="34"/>
      <c r="AD18" s="34">
        <f t="shared" si="2"/>
        <v>1118729</v>
      </c>
    </row>
    <row r="19" spans="1:30" ht="18">
      <c r="A19" s="21" t="s">
        <v>21</v>
      </c>
      <c r="B19" s="35"/>
      <c r="C19" s="18" t="s">
        <v>22</v>
      </c>
      <c r="D19" s="34">
        <v>7327775</v>
      </c>
      <c r="E19" s="34">
        <v>12000</v>
      </c>
      <c r="F19" s="36">
        <v>0</v>
      </c>
      <c r="G19" s="36">
        <v>1607668</v>
      </c>
      <c r="H19" s="36">
        <v>0</v>
      </c>
      <c r="I19" s="36">
        <v>0</v>
      </c>
      <c r="J19" s="36">
        <v>0</v>
      </c>
      <c r="K19" s="36">
        <v>0</v>
      </c>
      <c r="L19" s="34">
        <f t="shared" si="0"/>
        <v>1619668</v>
      </c>
      <c r="M19" s="34">
        <f>'4. melléklet'!N19</f>
        <v>5978042</v>
      </c>
      <c r="N19" s="34">
        <v>12000</v>
      </c>
      <c r="O19" s="36"/>
      <c r="P19" s="36">
        <v>1607668</v>
      </c>
      <c r="Q19" s="36"/>
      <c r="R19" s="36"/>
      <c r="S19" s="36"/>
      <c r="T19" s="36"/>
      <c r="U19" s="36">
        <f t="shared" si="1"/>
        <v>1619668</v>
      </c>
      <c r="V19" s="34">
        <f>'4. melléklet'!V19</f>
        <v>5525041</v>
      </c>
      <c r="W19" s="34"/>
      <c r="X19" s="34"/>
      <c r="Y19" s="34">
        <v>1607668</v>
      </c>
      <c r="Z19" s="34"/>
      <c r="AA19" s="34"/>
      <c r="AB19" s="34"/>
      <c r="AC19" s="34"/>
      <c r="AD19" s="34">
        <f t="shared" si="2"/>
        <v>1607668</v>
      </c>
    </row>
    <row r="20" spans="1:30" ht="18">
      <c r="A20" s="21" t="s">
        <v>23</v>
      </c>
      <c r="B20" s="35"/>
      <c r="C20" s="18" t="s">
        <v>24</v>
      </c>
      <c r="D20" s="34">
        <v>6147285</v>
      </c>
      <c r="E20" s="34">
        <v>12000</v>
      </c>
      <c r="F20" s="36">
        <v>0</v>
      </c>
      <c r="G20" s="36">
        <v>1243774</v>
      </c>
      <c r="H20" s="36">
        <v>0</v>
      </c>
      <c r="I20" s="36">
        <v>0</v>
      </c>
      <c r="J20" s="36">
        <v>0</v>
      </c>
      <c r="K20" s="36">
        <v>0</v>
      </c>
      <c r="L20" s="34">
        <f t="shared" si="0"/>
        <v>1255774</v>
      </c>
      <c r="M20" s="34">
        <f>'4. melléklet'!N20</f>
        <v>4312739</v>
      </c>
      <c r="N20" s="34"/>
      <c r="O20" s="36"/>
      <c r="P20" s="36">
        <v>1243774</v>
      </c>
      <c r="Q20" s="36"/>
      <c r="R20" s="36"/>
      <c r="S20" s="36"/>
      <c r="T20" s="36"/>
      <c r="U20" s="36">
        <f t="shared" si="1"/>
        <v>1243774</v>
      </c>
      <c r="V20" s="34">
        <f>'4. melléklet'!V20</f>
        <v>3932514</v>
      </c>
      <c r="W20" s="34"/>
      <c r="X20" s="34"/>
      <c r="Y20" s="34">
        <v>1243774</v>
      </c>
      <c r="Z20" s="34"/>
      <c r="AA20" s="34"/>
      <c r="AB20" s="34"/>
      <c r="AC20" s="34"/>
      <c r="AD20" s="34">
        <f t="shared" si="2"/>
        <v>1243774</v>
      </c>
    </row>
    <row r="21" spans="1:30" ht="18">
      <c r="A21" s="21" t="s">
        <v>25</v>
      </c>
      <c r="B21" s="35"/>
      <c r="C21" s="18" t="s">
        <v>26</v>
      </c>
      <c r="D21" s="34">
        <v>7706168</v>
      </c>
      <c r="E21" s="34">
        <v>12000</v>
      </c>
      <c r="F21" s="36">
        <v>0</v>
      </c>
      <c r="G21" s="36">
        <v>2113198</v>
      </c>
      <c r="H21" s="36">
        <v>0</v>
      </c>
      <c r="I21" s="36">
        <v>0</v>
      </c>
      <c r="J21" s="36">
        <v>0</v>
      </c>
      <c r="K21" s="36">
        <v>0</v>
      </c>
      <c r="L21" s="34">
        <f t="shared" si="0"/>
        <v>2125198</v>
      </c>
      <c r="M21" s="34">
        <f>'4. melléklet'!N21</f>
        <v>5888971</v>
      </c>
      <c r="N21" s="34"/>
      <c r="O21" s="36"/>
      <c r="P21" s="36">
        <v>2113198</v>
      </c>
      <c r="Q21" s="36"/>
      <c r="R21" s="36"/>
      <c r="S21" s="36"/>
      <c r="T21" s="36"/>
      <c r="U21" s="36">
        <f t="shared" si="1"/>
        <v>2113198</v>
      </c>
      <c r="V21" s="34">
        <f>'4. melléklet'!V21</f>
        <v>4661135</v>
      </c>
      <c r="W21" s="34"/>
      <c r="X21" s="34"/>
      <c r="Y21" s="34">
        <v>2113198</v>
      </c>
      <c r="Z21" s="34"/>
      <c r="AA21" s="34"/>
      <c r="AB21" s="34"/>
      <c r="AC21" s="34"/>
      <c r="AD21" s="34">
        <f t="shared" si="2"/>
        <v>2113198</v>
      </c>
    </row>
    <row r="22" spans="1:30" ht="18">
      <c r="A22" s="21" t="s">
        <v>27</v>
      </c>
      <c r="B22" s="35"/>
      <c r="C22" s="18" t="s">
        <v>28</v>
      </c>
      <c r="D22" s="34">
        <v>8584959</v>
      </c>
      <c r="E22" s="34">
        <v>20000</v>
      </c>
      <c r="F22" s="36">
        <v>0</v>
      </c>
      <c r="G22" s="36">
        <v>1901077</v>
      </c>
      <c r="H22" s="36">
        <v>0</v>
      </c>
      <c r="I22" s="36">
        <v>0</v>
      </c>
      <c r="J22" s="36">
        <v>0</v>
      </c>
      <c r="K22" s="36">
        <v>0</v>
      </c>
      <c r="L22" s="34">
        <f t="shared" si="0"/>
        <v>1921077</v>
      </c>
      <c r="M22" s="34">
        <f>'4. melléklet'!N22</f>
        <v>6261950</v>
      </c>
      <c r="N22" s="34"/>
      <c r="O22" s="36"/>
      <c r="P22" s="36">
        <v>1901077</v>
      </c>
      <c r="Q22" s="36"/>
      <c r="R22" s="36"/>
      <c r="S22" s="36"/>
      <c r="T22" s="36"/>
      <c r="U22" s="36">
        <f t="shared" si="1"/>
        <v>1901077</v>
      </c>
      <c r="V22" s="34">
        <f>'4. melléklet'!V22</f>
        <v>5139371</v>
      </c>
      <c r="W22" s="34"/>
      <c r="X22" s="34"/>
      <c r="Y22" s="34">
        <v>1901077</v>
      </c>
      <c r="Z22" s="34"/>
      <c r="AA22" s="34"/>
      <c r="AB22" s="34"/>
      <c r="AC22" s="34"/>
      <c r="AD22" s="34">
        <f t="shared" si="2"/>
        <v>1901077</v>
      </c>
    </row>
    <row r="23" spans="1:30" ht="36">
      <c r="A23" s="21" t="s">
        <v>29</v>
      </c>
      <c r="B23" s="35"/>
      <c r="C23" s="18" t="s">
        <v>30</v>
      </c>
      <c r="D23" s="34">
        <v>5412703</v>
      </c>
      <c r="E23" s="34">
        <v>12000</v>
      </c>
      <c r="F23" s="36">
        <v>0</v>
      </c>
      <c r="G23" s="36">
        <v>1082843</v>
      </c>
      <c r="H23" s="36">
        <v>0</v>
      </c>
      <c r="I23" s="36">
        <v>0</v>
      </c>
      <c r="J23" s="36">
        <v>0</v>
      </c>
      <c r="K23" s="36">
        <v>0</v>
      </c>
      <c r="L23" s="34">
        <f t="shared" si="0"/>
        <v>1094843</v>
      </c>
      <c r="M23" s="34">
        <f>'4. melléklet'!N23</f>
        <v>4504863</v>
      </c>
      <c r="N23" s="34"/>
      <c r="O23" s="36"/>
      <c r="P23" s="36">
        <v>1082843</v>
      </c>
      <c r="Q23" s="36"/>
      <c r="R23" s="36"/>
      <c r="S23" s="36"/>
      <c r="T23" s="36"/>
      <c r="U23" s="36">
        <f t="shared" si="1"/>
        <v>1082843</v>
      </c>
      <c r="V23" s="34">
        <f>'4. melléklet'!V23</f>
        <v>3813393</v>
      </c>
      <c r="W23" s="34"/>
      <c r="X23" s="34"/>
      <c r="Y23" s="34">
        <v>1082843</v>
      </c>
      <c r="Z23" s="34"/>
      <c r="AA23" s="34"/>
      <c r="AB23" s="34"/>
      <c r="AC23" s="34"/>
      <c r="AD23" s="34">
        <f t="shared" si="2"/>
        <v>1082843</v>
      </c>
    </row>
    <row r="24" spans="1:30" ht="18">
      <c r="A24" s="21" t="s">
        <v>31</v>
      </c>
      <c r="B24" s="35"/>
      <c r="C24" s="18" t="s">
        <v>32</v>
      </c>
      <c r="D24" s="34">
        <v>9855951</v>
      </c>
      <c r="E24" s="34">
        <v>36000</v>
      </c>
      <c r="F24" s="36">
        <v>0</v>
      </c>
      <c r="G24" s="36">
        <v>2096732</v>
      </c>
      <c r="H24" s="36">
        <v>0</v>
      </c>
      <c r="I24" s="36">
        <v>0</v>
      </c>
      <c r="J24" s="36">
        <v>0</v>
      </c>
      <c r="K24" s="36">
        <v>0</v>
      </c>
      <c r="L24" s="34">
        <f t="shared" si="0"/>
        <v>2132732</v>
      </c>
      <c r="M24" s="34">
        <f>'4. melléklet'!N24</f>
        <v>7212704</v>
      </c>
      <c r="N24" s="34">
        <v>36000</v>
      </c>
      <c r="O24" s="36"/>
      <c r="P24" s="36">
        <v>2096732</v>
      </c>
      <c r="Q24" s="36"/>
      <c r="R24" s="36"/>
      <c r="S24" s="36"/>
      <c r="T24" s="36"/>
      <c r="U24" s="36">
        <f t="shared" si="1"/>
        <v>2132732</v>
      </c>
      <c r="V24" s="34">
        <f>'4. melléklet'!V24</f>
        <v>6483620</v>
      </c>
      <c r="W24" s="34">
        <v>35359</v>
      </c>
      <c r="X24" s="34"/>
      <c r="Y24" s="34">
        <v>2096732</v>
      </c>
      <c r="Z24" s="34"/>
      <c r="AA24" s="34"/>
      <c r="AB24" s="34"/>
      <c r="AC24" s="34"/>
      <c r="AD24" s="34">
        <f t="shared" si="2"/>
        <v>2132091</v>
      </c>
    </row>
    <row r="25" spans="1:30" ht="18">
      <c r="A25" s="21" t="s">
        <v>33</v>
      </c>
      <c r="B25" s="35"/>
      <c r="C25" s="18" t="s">
        <v>34</v>
      </c>
      <c r="D25" s="34">
        <v>7342845</v>
      </c>
      <c r="E25" s="34">
        <v>24000</v>
      </c>
      <c r="F25" s="36">
        <v>0</v>
      </c>
      <c r="G25" s="36">
        <v>1841631</v>
      </c>
      <c r="H25" s="36">
        <v>0</v>
      </c>
      <c r="I25" s="36">
        <v>0</v>
      </c>
      <c r="J25" s="36">
        <v>0</v>
      </c>
      <c r="K25" s="36">
        <v>0</v>
      </c>
      <c r="L25" s="34">
        <f t="shared" si="0"/>
        <v>1865631</v>
      </c>
      <c r="M25" s="34">
        <f>'4. melléklet'!N25</f>
        <v>7512371</v>
      </c>
      <c r="N25" s="34">
        <v>24000</v>
      </c>
      <c r="O25" s="36"/>
      <c r="P25" s="36">
        <v>1841631</v>
      </c>
      <c r="Q25" s="36"/>
      <c r="R25" s="36"/>
      <c r="S25" s="36"/>
      <c r="T25" s="36"/>
      <c r="U25" s="36">
        <f t="shared" si="1"/>
        <v>1865631</v>
      </c>
      <c r="V25" s="34">
        <f>'4. melléklet'!V25</f>
        <v>7020551</v>
      </c>
      <c r="W25" s="34">
        <v>18858</v>
      </c>
      <c r="X25" s="34"/>
      <c r="Y25" s="34">
        <v>1841631</v>
      </c>
      <c r="Z25" s="34"/>
      <c r="AA25" s="34"/>
      <c r="AB25" s="34"/>
      <c r="AC25" s="34"/>
      <c r="AD25" s="34">
        <f t="shared" si="2"/>
        <v>1860489</v>
      </c>
    </row>
    <row r="26" spans="1:30" ht="18">
      <c r="A26" s="21" t="s">
        <v>35</v>
      </c>
      <c r="B26" s="35"/>
      <c r="C26" s="18" t="s">
        <v>36</v>
      </c>
      <c r="D26" s="34">
        <v>7052212</v>
      </c>
      <c r="E26" s="34">
        <v>12000</v>
      </c>
      <c r="F26" s="36">
        <v>0</v>
      </c>
      <c r="G26" s="36">
        <v>1530894</v>
      </c>
      <c r="H26" s="36">
        <v>0</v>
      </c>
      <c r="I26" s="36">
        <v>0</v>
      </c>
      <c r="J26" s="36">
        <v>0</v>
      </c>
      <c r="K26" s="36">
        <v>0</v>
      </c>
      <c r="L26" s="34">
        <f t="shared" si="0"/>
        <v>1542894</v>
      </c>
      <c r="M26" s="34">
        <f>'4. melléklet'!N26</f>
        <v>6129127</v>
      </c>
      <c r="N26" s="34"/>
      <c r="O26" s="36"/>
      <c r="P26" s="36">
        <v>1530894</v>
      </c>
      <c r="Q26" s="36"/>
      <c r="R26" s="36"/>
      <c r="S26" s="36"/>
      <c r="T26" s="36"/>
      <c r="U26" s="36">
        <f t="shared" si="1"/>
        <v>1530894</v>
      </c>
      <c r="V26" s="34">
        <f>'4. melléklet'!V26</f>
        <v>5744379</v>
      </c>
      <c r="W26" s="34"/>
      <c r="X26" s="34"/>
      <c r="Y26" s="34">
        <v>1530894</v>
      </c>
      <c r="Z26" s="34"/>
      <c r="AA26" s="34"/>
      <c r="AB26" s="34"/>
      <c r="AC26" s="34"/>
      <c r="AD26" s="34">
        <f t="shared" si="2"/>
        <v>1530894</v>
      </c>
    </row>
    <row r="27" spans="1:30" ht="36">
      <c r="A27" s="21" t="s">
        <v>37</v>
      </c>
      <c r="B27" s="35"/>
      <c r="C27" s="18" t="s">
        <v>38</v>
      </c>
      <c r="D27" s="34">
        <v>6510849</v>
      </c>
      <c r="E27" s="34">
        <v>12000</v>
      </c>
      <c r="F27" s="36">
        <v>0</v>
      </c>
      <c r="G27" s="36">
        <v>1462828</v>
      </c>
      <c r="H27" s="36">
        <v>0</v>
      </c>
      <c r="I27" s="36">
        <v>0</v>
      </c>
      <c r="J27" s="36">
        <v>0</v>
      </c>
      <c r="K27" s="36">
        <v>0</v>
      </c>
      <c r="L27" s="34">
        <f t="shared" si="0"/>
        <v>1474828</v>
      </c>
      <c r="M27" s="34">
        <f>'4. melléklet'!N27</f>
        <v>5359425</v>
      </c>
      <c r="N27" s="34"/>
      <c r="O27" s="36"/>
      <c r="P27" s="36">
        <v>1462828</v>
      </c>
      <c r="Q27" s="36"/>
      <c r="R27" s="36"/>
      <c r="S27" s="36"/>
      <c r="T27" s="36"/>
      <c r="U27" s="36">
        <f t="shared" si="1"/>
        <v>1462828</v>
      </c>
      <c r="V27" s="34">
        <f>'4. melléklet'!V27</f>
        <v>4536390</v>
      </c>
      <c r="W27" s="34"/>
      <c r="X27" s="34"/>
      <c r="Y27" s="34">
        <v>1462828</v>
      </c>
      <c r="Z27" s="34"/>
      <c r="AA27" s="34"/>
      <c r="AB27" s="34"/>
      <c r="AC27" s="34"/>
      <c r="AD27" s="34">
        <f t="shared" si="2"/>
        <v>1462828</v>
      </c>
    </row>
    <row r="28" spans="1:30" ht="18">
      <c r="A28" s="21" t="s">
        <v>39</v>
      </c>
      <c r="B28" s="35"/>
      <c r="C28" s="18" t="s">
        <v>40</v>
      </c>
      <c r="D28" s="34">
        <v>6445815</v>
      </c>
      <c r="E28" s="34">
        <v>12000</v>
      </c>
      <c r="F28" s="36">
        <v>0</v>
      </c>
      <c r="G28" s="36">
        <v>1512699</v>
      </c>
      <c r="H28" s="36">
        <v>0</v>
      </c>
      <c r="I28" s="36">
        <v>0</v>
      </c>
      <c r="J28" s="36">
        <v>0</v>
      </c>
      <c r="K28" s="36">
        <v>0</v>
      </c>
      <c r="L28" s="34">
        <f t="shared" si="0"/>
        <v>1524699</v>
      </c>
      <c r="M28" s="34">
        <f>'4. melléklet'!N28</f>
        <v>5369759</v>
      </c>
      <c r="N28" s="34">
        <v>12000</v>
      </c>
      <c r="O28" s="36"/>
      <c r="P28" s="36">
        <v>1512699</v>
      </c>
      <c r="Q28" s="36"/>
      <c r="R28" s="36"/>
      <c r="S28" s="36"/>
      <c r="T28" s="36"/>
      <c r="U28" s="36">
        <f t="shared" si="1"/>
        <v>1524699</v>
      </c>
      <c r="V28" s="34">
        <f>'4. melléklet'!V28</f>
        <v>4846714</v>
      </c>
      <c r="W28" s="34"/>
      <c r="X28" s="34"/>
      <c r="Y28" s="34">
        <v>1512699</v>
      </c>
      <c r="Z28" s="34"/>
      <c r="AA28" s="34"/>
      <c r="AB28" s="34"/>
      <c r="AC28" s="34"/>
      <c r="AD28" s="34">
        <f t="shared" si="2"/>
        <v>1512699</v>
      </c>
    </row>
    <row r="29" spans="1:30" ht="18">
      <c r="A29" s="21" t="s">
        <v>41</v>
      </c>
      <c r="B29" s="35"/>
      <c r="C29" s="18" t="s">
        <v>42</v>
      </c>
      <c r="D29" s="34">
        <v>8331273</v>
      </c>
      <c r="E29" s="34">
        <v>12000</v>
      </c>
      <c r="F29" s="36">
        <v>0</v>
      </c>
      <c r="G29" s="36">
        <v>1922686</v>
      </c>
      <c r="H29" s="36">
        <v>0</v>
      </c>
      <c r="I29" s="36">
        <v>0</v>
      </c>
      <c r="J29" s="36">
        <v>0</v>
      </c>
      <c r="K29" s="36">
        <v>0</v>
      </c>
      <c r="L29" s="34">
        <f t="shared" si="0"/>
        <v>1934686</v>
      </c>
      <c r="M29" s="34">
        <f>'4. melléklet'!N29</f>
        <v>6005300</v>
      </c>
      <c r="N29" s="34"/>
      <c r="O29" s="36"/>
      <c r="P29" s="36">
        <v>1922686</v>
      </c>
      <c r="Q29" s="36"/>
      <c r="R29" s="36"/>
      <c r="S29" s="36"/>
      <c r="T29" s="36"/>
      <c r="U29" s="36">
        <f t="shared" si="1"/>
        <v>1922686</v>
      </c>
      <c r="V29" s="34">
        <f>'4. melléklet'!V29</f>
        <v>5500225</v>
      </c>
      <c r="W29" s="34"/>
      <c r="X29" s="34"/>
      <c r="Y29" s="34">
        <v>1922686</v>
      </c>
      <c r="Z29" s="34"/>
      <c r="AA29" s="34"/>
      <c r="AB29" s="34"/>
      <c r="AC29" s="34"/>
      <c r="AD29" s="34">
        <f t="shared" si="2"/>
        <v>1922686</v>
      </c>
    </row>
    <row r="30" spans="1:30" ht="18">
      <c r="A30" s="21" t="s">
        <v>43</v>
      </c>
      <c r="B30" s="35"/>
      <c r="C30" s="18" t="s">
        <v>44</v>
      </c>
      <c r="D30" s="34">
        <v>5492753</v>
      </c>
      <c r="E30" s="34">
        <v>26000</v>
      </c>
      <c r="F30" s="36">
        <v>0</v>
      </c>
      <c r="G30" s="36">
        <v>1195119</v>
      </c>
      <c r="H30" s="36">
        <v>0</v>
      </c>
      <c r="I30" s="36">
        <v>0</v>
      </c>
      <c r="J30" s="36">
        <v>0</v>
      </c>
      <c r="K30" s="36">
        <v>0</v>
      </c>
      <c r="L30" s="34">
        <f t="shared" si="0"/>
        <v>1221119</v>
      </c>
      <c r="M30" s="34">
        <f>'4. melléklet'!N30</f>
        <v>3887163</v>
      </c>
      <c r="N30" s="34"/>
      <c r="O30" s="36"/>
      <c r="P30" s="36">
        <v>1195119</v>
      </c>
      <c r="Q30" s="36"/>
      <c r="R30" s="36"/>
      <c r="S30" s="36"/>
      <c r="T30" s="36"/>
      <c r="U30" s="36">
        <f t="shared" si="1"/>
        <v>1195119</v>
      </c>
      <c r="V30" s="34">
        <f>'4. melléklet'!V30</f>
        <v>3513313</v>
      </c>
      <c r="W30" s="34"/>
      <c r="X30" s="34"/>
      <c r="Y30" s="34">
        <v>1195119</v>
      </c>
      <c r="Z30" s="34"/>
      <c r="AA30" s="34"/>
      <c r="AB30" s="34"/>
      <c r="AC30" s="34"/>
      <c r="AD30" s="34">
        <f t="shared" si="2"/>
        <v>1195119</v>
      </c>
    </row>
    <row r="31" spans="1:30" ht="18">
      <c r="A31" s="21" t="s">
        <v>45</v>
      </c>
      <c r="B31" s="35"/>
      <c r="C31" s="18" t="s">
        <v>46</v>
      </c>
      <c r="D31" s="34">
        <v>7868802</v>
      </c>
      <c r="E31" s="34">
        <v>16000</v>
      </c>
      <c r="F31" s="36">
        <v>0</v>
      </c>
      <c r="G31" s="36">
        <v>1439967</v>
      </c>
      <c r="H31" s="36">
        <v>0</v>
      </c>
      <c r="I31" s="36">
        <v>0</v>
      </c>
      <c r="J31" s="36">
        <v>0</v>
      </c>
      <c r="K31" s="36">
        <v>0</v>
      </c>
      <c r="L31" s="34">
        <f t="shared" si="0"/>
        <v>1455967</v>
      </c>
      <c r="M31" s="34">
        <f>'4. melléklet'!N31</f>
        <v>6239537</v>
      </c>
      <c r="N31" s="34"/>
      <c r="O31" s="36"/>
      <c r="P31" s="36">
        <v>1439967</v>
      </c>
      <c r="Q31" s="36"/>
      <c r="R31" s="36"/>
      <c r="S31" s="36"/>
      <c r="T31" s="36"/>
      <c r="U31" s="36">
        <f t="shared" si="1"/>
        <v>1439967</v>
      </c>
      <c r="V31" s="34">
        <f>'4. melléklet'!V31</f>
        <v>5772044</v>
      </c>
      <c r="W31" s="34"/>
      <c r="X31" s="34"/>
      <c r="Y31" s="34">
        <v>1439967</v>
      </c>
      <c r="Z31" s="34"/>
      <c r="AA31" s="34"/>
      <c r="AB31" s="34"/>
      <c r="AC31" s="34"/>
      <c r="AD31" s="34">
        <f t="shared" si="2"/>
        <v>1439967</v>
      </c>
    </row>
    <row r="32" spans="1:30" ht="18">
      <c r="A32" s="21" t="s">
        <v>47</v>
      </c>
      <c r="B32" s="35"/>
      <c r="C32" s="18" t="s">
        <v>48</v>
      </c>
      <c r="D32" s="34">
        <v>5144732</v>
      </c>
      <c r="E32" s="34">
        <v>50000</v>
      </c>
      <c r="F32" s="36">
        <v>0</v>
      </c>
      <c r="G32" s="36">
        <v>892055</v>
      </c>
      <c r="H32" s="36">
        <v>0</v>
      </c>
      <c r="I32" s="36">
        <v>0</v>
      </c>
      <c r="J32" s="36">
        <v>0</v>
      </c>
      <c r="K32" s="36">
        <v>0</v>
      </c>
      <c r="L32" s="34">
        <f t="shared" si="0"/>
        <v>942055</v>
      </c>
      <c r="M32" s="34">
        <f>'4. melléklet'!N32</f>
        <v>2581724</v>
      </c>
      <c r="N32" s="34"/>
      <c r="O32" s="36"/>
      <c r="P32" s="36">
        <v>892055</v>
      </c>
      <c r="Q32" s="36"/>
      <c r="R32" s="36"/>
      <c r="S32" s="36"/>
      <c r="T32" s="36"/>
      <c r="U32" s="36">
        <f t="shared" si="1"/>
        <v>892055</v>
      </c>
      <c r="V32" s="34">
        <f>'4. melléklet'!V32</f>
        <v>2138850</v>
      </c>
      <c r="W32" s="34"/>
      <c r="X32" s="34"/>
      <c r="Y32" s="34">
        <v>892055</v>
      </c>
      <c r="Z32" s="34"/>
      <c r="AA32" s="34"/>
      <c r="AB32" s="34"/>
      <c r="AC32" s="34"/>
      <c r="AD32" s="34">
        <f t="shared" si="2"/>
        <v>892055</v>
      </c>
    </row>
    <row r="33" spans="1:30" ht="36">
      <c r="A33" s="21" t="s">
        <v>49</v>
      </c>
      <c r="B33" s="35"/>
      <c r="C33" s="18" t="s">
        <v>138</v>
      </c>
      <c r="D33" s="34">
        <v>5930797</v>
      </c>
      <c r="E33" s="34">
        <v>25000</v>
      </c>
      <c r="F33" s="36">
        <v>0</v>
      </c>
      <c r="G33" s="36">
        <v>1610811</v>
      </c>
      <c r="H33" s="36">
        <v>0</v>
      </c>
      <c r="I33" s="36">
        <v>0</v>
      </c>
      <c r="J33" s="36">
        <v>0</v>
      </c>
      <c r="K33" s="36">
        <v>0</v>
      </c>
      <c r="L33" s="34">
        <f t="shared" si="0"/>
        <v>1635811</v>
      </c>
      <c r="M33" s="34">
        <f>'4. melléklet'!N33</f>
        <v>5118603</v>
      </c>
      <c r="N33" s="34">
        <v>25000</v>
      </c>
      <c r="O33" s="36"/>
      <c r="P33" s="36">
        <v>1610811</v>
      </c>
      <c r="Q33" s="36"/>
      <c r="R33" s="36"/>
      <c r="S33" s="36"/>
      <c r="T33" s="36"/>
      <c r="U33" s="36">
        <f t="shared" si="1"/>
        <v>1635811</v>
      </c>
      <c r="V33" s="34">
        <f>'4. melléklet'!V33</f>
        <v>4037575</v>
      </c>
      <c r="W33" s="34"/>
      <c r="X33" s="34"/>
      <c r="Y33" s="34">
        <v>1610811</v>
      </c>
      <c r="Z33" s="34"/>
      <c r="AA33" s="34"/>
      <c r="AB33" s="34"/>
      <c r="AC33" s="34"/>
      <c r="AD33" s="34">
        <f t="shared" si="2"/>
        <v>1610811</v>
      </c>
    </row>
    <row r="34" spans="1:30" ht="18">
      <c r="A34" s="21" t="s">
        <v>50</v>
      </c>
      <c r="B34" s="35"/>
      <c r="C34" s="18" t="s">
        <v>51</v>
      </c>
      <c r="D34" s="34">
        <v>6817765</v>
      </c>
      <c r="E34" s="34">
        <v>12000</v>
      </c>
      <c r="F34" s="36">
        <v>0</v>
      </c>
      <c r="G34" s="36">
        <v>1992152</v>
      </c>
      <c r="H34" s="36">
        <v>0</v>
      </c>
      <c r="I34" s="36">
        <v>0</v>
      </c>
      <c r="J34" s="36">
        <v>0</v>
      </c>
      <c r="K34" s="36">
        <v>0</v>
      </c>
      <c r="L34" s="34">
        <f t="shared" si="0"/>
        <v>2004152</v>
      </c>
      <c r="M34" s="34">
        <f>'4. melléklet'!N34</f>
        <v>6228380</v>
      </c>
      <c r="N34" s="34"/>
      <c r="O34" s="36"/>
      <c r="P34" s="36">
        <v>1992152</v>
      </c>
      <c r="Q34" s="36"/>
      <c r="R34" s="36"/>
      <c r="S34" s="36"/>
      <c r="T34" s="36"/>
      <c r="U34" s="36">
        <f t="shared" si="1"/>
        <v>1992152</v>
      </c>
      <c r="V34" s="34">
        <f>'4. melléklet'!V34</f>
        <v>6050185</v>
      </c>
      <c r="W34" s="34"/>
      <c r="X34" s="34"/>
      <c r="Y34" s="34">
        <v>1992152</v>
      </c>
      <c r="Z34" s="34"/>
      <c r="AA34" s="34"/>
      <c r="AB34" s="34"/>
      <c r="AC34" s="34"/>
      <c r="AD34" s="34">
        <f t="shared" si="2"/>
        <v>1992152</v>
      </c>
    </row>
    <row r="35" spans="1:30" ht="18">
      <c r="A35" s="21" t="s">
        <v>52</v>
      </c>
      <c r="B35" s="35"/>
      <c r="C35" s="18" t="s">
        <v>53</v>
      </c>
      <c r="D35" s="34">
        <v>7424684</v>
      </c>
      <c r="E35" s="34">
        <v>16000</v>
      </c>
      <c r="F35" s="36">
        <v>0</v>
      </c>
      <c r="G35" s="36">
        <v>1830671</v>
      </c>
      <c r="H35" s="36">
        <v>0</v>
      </c>
      <c r="I35" s="36">
        <v>0</v>
      </c>
      <c r="J35" s="36">
        <v>0</v>
      </c>
      <c r="K35" s="36">
        <v>0</v>
      </c>
      <c r="L35" s="34">
        <f t="shared" si="0"/>
        <v>1846671</v>
      </c>
      <c r="M35" s="34">
        <f>'4. melléklet'!N35</f>
        <v>5944002</v>
      </c>
      <c r="N35" s="34">
        <v>16000</v>
      </c>
      <c r="O35" s="36"/>
      <c r="P35" s="36">
        <v>1830671</v>
      </c>
      <c r="Q35" s="36"/>
      <c r="R35" s="36"/>
      <c r="S35" s="36"/>
      <c r="T35" s="36"/>
      <c r="U35" s="36">
        <f t="shared" si="1"/>
        <v>1846671</v>
      </c>
      <c r="V35" s="34">
        <f>'4. melléklet'!V35</f>
        <v>5142533</v>
      </c>
      <c r="W35" s="34">
        <v>14586</v>
      </c>
      <c r="X35" s="34"/>
      <c r="Y35" s="34">
        <v>1830671</v>
      </c>
      <c r="Z35" s="34"/>
      <c r="AA35" s="34"/>
      <c r="AB35" s="34"/>
      <c r="AC35" s="34"/>
      <c r="AD35" s="34">
        <f t="shared" si="2"/>
        <v>1845257</v>
      </c>
    </row>
    <row r="36" spans="1:31" ht="18">
      <c r="A36" s="21" t="s">
        <v>54</v>
      </c>
      <c r="B36" s="35"/>
      <c r="C36" s="18" t="s">
        <v>55</v>
      </c>
      <c r="D36" s="34">
        <v>5954948</v>
      </c>
      <c r="E36" s="34">
        <v>16000</v>
      </c>
      <c r="F36" s="36">
        <v>0</v>
      </c>
      <c r="G36" s="36">
        <v>1412178</v>
      </c>
      <c r="H36" s="36">
        <v>0</v>
      </c>
      <c r="I36" s="36">
        <v>0</v>
      </c>
      <c r="J36" s="36">
        <v>0</v>
      </c>
      <c r="K36" s="36">
        <v>0</v>
      </c>
      <c r="L36" s="34">
        <f t="shared" si="0"/>
        <v>1428178</v>
      </c>
      <c r="M36" s="34">
        <f>'4. melléklet'!N36</f>
        <v>4558629</v>
      </c>
      <c r="N36" s="34"/>
      <c r="O36" s="36"/>
      <c r="P36" s="36">
        <v>1422509</v>
      </c>
      <c r="Q36" s="36"/>
      <c r="R36" s="36">
        <v>115762</v>
      </c>
      <c r="S36" s="36"/>
      <c r="T36" s="36"/>
      <c r="U36" s="36">
        <f t="shared" si="1"/>
        <v>1538271</v>
      </c>
      <c r="V36" s="34">
        <f>'4. melléklet'!V36</f>
        <v>3989921</v>
      </c>
      <c r="W36" s="34"/>
      <c r="X36" s="34"/>
      <c r="Y36" s="34">
        <v>1422509</v>
      </c>
      <c r="Z36" s="34"/>
      <c r="AA36" s="34">
        <v>115762</v>
      </c>
      <c r="AB36" s="34"/>
      <c r="AC36" s="34"/>
      <c r="AD36" s="34">
        <f t="shared" si="2"/>
        <v>1538271</v>
      </c>
      <c r="AE36" s="6" t="s">
        <v>163</v>
      </c>
    </row>
    <row r="37" spans="1:30" ht="18">
      <c r="A37" s="21" t="s">
        <v>56</v>
      </c>
      <c r="B37" s="35"/>
      <c r="C37" s="18" t="s">
        <v>57</v>
      </c>
      <c r="D37" s="34">
        <v>9736728</v>
      </c>
      <c r="E37" s="34">
        <v>30000</v>
      </c>
      <c r="F37" s="36">
        <v>0</v>
      </c>
      <c r="G37" s="36">
        <v>1319052</v>
      </c>
      <c r="H37" s="36">
        <v>0</v>
      </c>
      <c r="I37" s="36">
        <v>0</v>
      </c>
      <c r="J37" s="36">
        <v>0</v>
      </c>
      <c r="K37" s="36">
        <v>0</v>
      </c>
      <c r="L37" s="34">
        <f t="shared" si="0"/>
        <v>1349052</v>
      </c>
      <c r="M37" s="34">
        <f>'4. melléklet'!N37</f>
        <v>7029186</v>
      </c>
      <c r="N37" s="34">
        <v>19291</v>
      </c>
      <c r="O37" s="36"/>
      <c r="P37" s="36">
        <v>1319052</v>
      </c>
      <c r="Q37" s="36"/>
      <c r="R37" s="36"/>
      <c r="S37" s="36"/>
      <c r="T37" s="36"/>
      <c r="U37" s="36">
        <f t="shared" si="1"/>
        <v>1338343</v>
      </c>
      <c r="V37" s="34">
        <f>'4. melléklet'!V37</f>
        <v>6559939</v>
      </c>
      <c r="W37" s="34">
        <v>19291</v>
      </c>
      <c r="X37" s="34"/>
      <c r="Y37" s="34">
        <v>1319052</v>
      </c>
      <c r="Z37" s="34"/>
      <c r="AA37" s="34"/>
      <c r="AB37" s="34"/>
      <c r="AC37" s="34"/>
      <c r="AD37" s="34">
        <f t="shared" si="2"/>
        <v>1338343</v>
      </c>
    </row>
    <row r="38" spans="1:30" ht="18">
      <c r="A38" s="21" t="s">
        <v>58</v>
      </c>
      <c r="B38" s="35"/>
      <c r="C38" s="18" t="s">
        <v>59</v>
      </c>
      <c r="D38" s="34">
        <v>9104587</v>
      </c>
      <c r="E38" s="34">
        <v>12000</v>
      </c>
      <c r="F38" s="36">
        <v>0</v>
      </c>
      <c r="G38" s="36">
        <v>2147547</v>
      </c>
      <c r="H38" s="36">
        <v>0</v>
      </c>
      <c r="I38" s="36">
        <v>0</v>
      </c>
      <c r="J38" s="36">
        <v>0</v>
      </c>
      <c r="K38" s="36">
        <v>0</v>
      </c>
      <c r="L38" s="34">
        <f t="shared" si="0"/>
        <v>2159547</v>
      </c>
      <c r="M38" s="34">
        <f>'4. melléklet'!N38</f>
        <v>8269564</v>
      </c>
      <c r="N38" s="34">
        <v>9689</v>
      </c>
      <c r="O38" s="36"/>
      <c r="P38" s="36">
        <v>2147547</v>
      </c>
      <c r="Q38" s="36"/>
      <c r="R38" s="36"/>
      <c r="S38" s="36"/>
      <c r="T38" s="36"/>
      <c r="U38" s="36">
        <f t="shared" si="1"/>
        <v>2157236</v>
      </c>
      <c r="V38" s="34">
        <f>'4. melléklet'!V38</f>
        <v>7994514</v>
      </c>
      <c r="W38" s="34">
        <v>9689</v>
      </c>
      <c r="X38" s="34"/>
      <c r="Y38" s="34">
        <v>2147547</v>
      </c>
      <c r="Z38" s="34"/>
      <c r="AA38" s="34"/>
      <c r="AB38" s="34"/>
      <c r="AC38" s="34"/>
      <c r="AD38" s="34">
        <f t="shared" si="2"/>
        <v>2157236</v>
      </c>
    </row>
    <row r="39" spans="1:30" ht="18">
      <c r="A39" s="21" t="s">
        <v>60</v>
      </c>
      <c r="B39" s="35"/>
      <c r="C39" s="18" t="s">
        <v>61</v>
      </c>
      <c r="D39" s="34">
        <v>7063238</v>
      </c>
      <c r="E39" s="34">
        <v>12000</v>
      </c>
      <c r="F39" s="36">
        <v>0</v>
      </c>
      <c r="G39" s="36">
        <v>1403797</v>
      </c>
      <c r="H39" s="36">
        <v>0</v>
      </c>
      <c r="I39" s="36">
        <v>0</v>
      </c>
      <c r="J39" s="36">
        <v>0</v>
      </c>
      <c r="K39" s="36">
        <v>0</v>
      </c>
      <c r="L39" s="34">
        <f t="shared" si="0"/>
        <v>1415797</v>
      </c>
      <c r="M39" s="34">
        <f>'4. melléklet'!N39</f>
        <v>5197554</v>
      </c>
      <c r="N39" s="34">
        <v>12000</v>
      </c>
      <c r="O39" s="36"/>
      <c r="P39" s="36">
        <v>1403797</v>
      </c>
      <c r="Q39" s="36"/>
      <c r="R39" s="36"/>
      <c r="S39" s="36"/>
      <c r="T39" s="36"/>
      <c r="U39" s="36">
        <f t="shared" si="1"/>
        <v>1415797</v>
      </c>
      <c r="V39" s="34">
        <f>'4. melléklet'!V39</f>
        <v>4920714</v>
      </c>
      <c r="W39" s="34">
        <v>10759</v>
      </c>
      <c r="X39" s="34"/>
      <c r="Y39" s="34">
        <v>1403797</v>
      </c>
      <c r="Z39" s="34"/>
      <c r="AA39" s="34"/>
      <c r="AB39" s="34"/>
      <c r="AC39" s="34"/>
      <c r="AD39" s="34">
        <f t="shared" si="2"/>
        <v>1414556</v>
      </c>
    </row>
    <row r="40" spans="1:30" ht="18">
      <c r="A40" s="21" t="s">
        <v>62</v>
      </c>
      <c r="B40" s="35"/>
      <c r="C40" s="18" t="s">
        <v>63</v>
      </c>
      <c r="D40" s="34">
        <v>4856540</v>
      </c>
      <c r="E40" s="34">
        <v>12000</v>
      </c>
      <c r="F40" s="36">
        <v>0</v>
      </c>
      <c r="G40" s="36">
        <v>939916</v>
      </c>
      <c r="H40" s="36">
        <v>0</v>
      </c>
      <c r="I40" s="36">
        <v>0</v>
      </c>
      <c r="J40" s="36">
        <v>0</v>
      </c>
      <c r="K40" s="36">
        <v>0</v>
      </c>
      <c r="L40" s="34">
        <f t="shared" si="0"/>
        <v>951916</v>
      </c>
      <c r="M40" s="34">
        <f>'4. melléklet'!N40</f>
        <v>3876753</v>
      </c>
      <c r="N40" s="34">
        <v>12000</v>
      </c>
      <c r="O40" s="36"/>
      <c r="P40" s="36">
        <v>939916</v>
      </c>
      <c r="Q40" s="36"/>
      <c r="R40" s="36"/>
      <c r="S40" s="36"/>
      <c r="T40" s="36"/>
      <c r="U40" s="36">
        <f t="shared" si="1"/>
        <v>951916</v>
      </c>
      <c r="V40" s="34">
        <f>'4. melléklet'!V40</f>
        <v>3435306</v>
      </c>
      <c r="W40" s="34">
        <v>7751</v>
      </c>
      <c r="X40" s="34"/>
      <c r="Y40" s="34">
        <v>939916</v>
      </c>
      <c r="Z40" s="34"/>
      <c r="AA40" s="34"/>
      <c r="AB40" s="34"/>
      <c r="AC40" s="34"/>
      <c r="AD40" s="34">
        <f t="shared" si="2"/>
        <v>947667</v>
      </c>
    </row>
    <row r="41" spans="1:30" ht="18">
      <c r="A41" s="21" t="s">
        <v>64</v>
      </c>
      <c r="B41" s="35"/>
      <c r="C41" s="18" t="s">
        <v>65</v>
      </c>
      <c r="D41" s="34">
        <v>6157117</v>
      </c>
      <c r="E41" s="34">
        <v>12000</v>
      </c>
      <c r="F41" s="36">
        <v>0</v>
      </c>
      <c r="G41" s="36">
        <v>1512961</v>
      </c>
      <c r="H41" s="36">
        <v>0</v>
      </c>
      <c r="I41" s="36">
        <v>0</v>
      </c>
      <c r="J41" s="36">
        <v>0</v>
      </c>
      <c r="K41" s="36">
        <v>0</v>
      </c>
      <c r="L41" s="34">
        <f t="shared" si="0"/>
        <v>1524961</v>
      </c>
      <c r="M41" s="34">
        <f>'4. melléklet'!N41</f>
        <v>4527179</v>
      </c>
      <c r="N41" s="34">
        <v>12000</v>
      </c>
      <c r="O41" s="36"/>
      <c r="P41" s="36">
        <v>1512961</v>
      </c>
      <c r="Q41" s="36"/>
      <c r="R41" s="36"/>
      <c r="S41" s="36"/>
      <c r="T41" s="36"/>
      <c r="U41" s="36">
        <f t="shared" si="1"/>
        <v>1524961</v>
      </c>
      <c r="V41" s="34">
        <f>'4. melléklet'!V41</f>
        <v>4103046</v>
      </c>
      <c r="W41" s="34"/>
      <c r="X41" s="34"/>
      <c r="Y41" s="34">
        <v>1512961</v>
      </c>
      <c r="Z41" s="34"/>
      <c r="AA41" s="34"/>
      <c r="AB41" s="34"/>
      <c r="AC41" s="34"/>
      <c r="AD41" s="34">
        <f t="shared" si="2"/>
        <v>1512961</v>
      </c>
    </row>
    <row r="42" spans="1:30" ht="18">
      <c r="A42" s="82" t="s">
        <v>139</v>
      </c>
      <c r="B42" s="82"/>
      <c r="C42" s="82"/>
      <c r="D42" s="34">
        <f aca="true" t="shared" si="3" ref="D42:K42">SUM(D9:D41)</f>
        <v>282175161</v>
      </c>
      <c r="E42" s="34">
        <f t="shared" si="3"/>
        <v>665000</v>
      </c>
      <c r="F42" s="34">
        <f t="shared" si="3"/>
        <v>16056662</v>
      </c>
      <c r="G42" s="34">
        <f t="shared" si="3"/>
        <v>54136506</v>
      </c>
      <c r="H42" s="34">
        <f t="shared" si="3"/>
        <v>0</v>
      </c>
      <c r="I42" s="34">
        <f t="shared" si="3"/>
        <v>0</v>
      </c>
      <c r="J42" s="34">
        <f t="shared" si="3"/>
        <v>0</v>
      </c>
      <c r="K42" s="34">
        <f t="shared" si="3"/>
        <v>0</v>
      </c>
      <c r="L42" s="34">
        <f>SUM(L9:L41)</f>
        <v>70858168</v>
      </c>
      <c r="M42" s="34">
        <f>'4. melléklet'!N42</f>
        <v>229845917</v>
      </c>
      <c r="N42" s="34">
        <f>SUM(N9:N41)</f>
        <v>338439</v>
      </c>
      <c r="O42" s="34">
        <f aca="true" t="shared" si="4" ref="O42:T42">SUM(O9:O41)</f>
        <v>16494084</v>
      </c>
      <c r="P42" s="34">
        <f t="shared" si="4"/>
        <v>54152522</v>
      </c>
      <c r="Q42" s="34">
        <f t="shared" si="4"/>
        <v>0</v>
      </c>
      <c r="R42" s="34">
        <f t="shared" si="4"/>
        <v>115762</v>
      </c>
      <c r="S42" s="34">
        <f t="shared" si="4"/>
        <v>0</v>
      </c>
      <c r="T42" s="34">
        <f t="shared" si="4"/>
        <v>0</v>
      </c>
      <c r="U42" s="34">
        <f>SUM(U9:U41)</f>
        <v>71100807</v>
      </c>
      <c r="V42" s="34">
        <f>'4. melléklet'!V42</f>
        <v>204843978</v>
      </c>
      <c r="W42" s="34">
        <f aca="true" t="shared" si="5" ref="W42:AC42">SUM(W9:W41)</f>
        <v>192946</v>
      </c>
      <c r="X42" s="34">
        <f t="shared" si="5"/>
        <v>16174252</v>
      </c>
      <c r="Y42" s="34">
        <f t="shared" si="5"/>
        <v>54152522</v>
      </c>
      <c r="Z42" s="34">
        <f t="shared" si="5"/>
        <v>0</v>
      </c>
      <c r="AA42" s="34">
        <f t="shared" si="5"/>
        <v>115762</v>
      </c>
      <c r="AB42" s="34">
        <f t="shared" si="5"/>
        <v>0</v>
      </c>
      <c r="AC42" s="34">
        <f t="shared" si="5"/>
        <v>0</v>
      </c>
      <c r="AD42" s="34">
        <f>SUM(AD9:AD41)</f>
        <v>70635482</v>
      </c>
    </row>
    <row r="43" spans="1:30" s="15" customFormat="1" ht="36">
      <c r="A43" s="35" t="s">
        <v>66</v>
      </c>
      <c r="B43" s="35"/>
      <c r="C43" s="37" t="s">
        <v>67</v>
      </c>
      <c r="D43" s="34">
        <v>170306982</v>
      </c>
      <c r="E43" s="34">
        <f aca="true" t="shared" si="6" ref="E43:L43">SUM(E44:E45)</f>
        <v>30000</v>
      </c>
      <c r="F43" s="34">
        <f t="shared" si="6"/>
        <v>0</v>
      </c>
      <c r="G43" s="34">
        <f t="shared" si="6"/>
        <v>0</v>
      </c>
      <c r="H43" s="34">
        <f t="shared" si="6"/>
        <v>3000000</v>
      </c>
      <c r="I43" s="34">
        <f t="shared" si="6"/>
        <v>1120000</v>
      </c>
      <c r="J43" s="34">
        <f t="shared" si="6"/>
        <v>0</v>
      </c>
      <c r="K43" s="34">
        <f t="shared" si="6"/>
        <v>200000</v>
      </c>
      <c r="L43" s="34">
        <f t="shared" si="6"/>
        <v>4350000</v>
      </c>
      <c r="M43" s="34">
        <f>'4. melléklet'!N43</f>
        <v>207663035</v>
      </c>
      <c r="N43" s="34">
        <f>SUM(N44:N45)</f>
        <v>30000</v>
      </c>
      <c r="O43" s="34">
        <f aca="true" t="shared" si="7" ref="O43:T43">SUM(O44:O45)</f>
        <v>0</v>
      </c>
      <c r="P43" s="34">
        <f t="shared" si="7"/>
        <v>0</v>
      </c>
      <c r="Q43" s="34">
        <f t="shared" si="7"/>
        <v>2762000</v>
      </c>
      <c r="R43" s="34">
        <f t="shared" si="7"/>
        <v>1130000</v>
      </c>
      <c r="S43" s="34">
        <f t="shared" si="7"/>
        <v>0</v>
      </c>
      <c r="T43" s="34">
        <f t="shared" si="7"/>
        <v>428000</v>
      </c>
      <c r="U43" s="34">
        <f>SUM(N43:T43)</f>
        <v>4350000</v>
      </c>
      <c r="V43" s="34">
        <f>'4. melléklet'!V43</f>
        <v>181863851</v>
      </c>
      <c r="W43" s="34">
        <f>SUM(W44:W45)</f>
        <v>27030</v>
      </c>
      <c r="X43" s="34">
        <f aca="true" t="shared" si="8" ref="X43:AC43">SUM(X44:X45)</f>
        <v>0</v>
      </c>
      <c r="Y43" s="34">
        <f t="shared" si="8"/>
        <v>0</v>
      </c>
      <c r="Z43" s="34">
        <f t="shared" si="8"/>
        <v>1711494</v>
      </c>
      <c r="AA43" s="34">
        <f t="shared" si="8"/>
        <v>701926</v>
      </c>
      <c r="AB43" s="34">
        <f t="shared" si="8"/>
        <v>0</v>
      </c>
      <c r="AC43" s="34">
        <f t="shared" si="8"/>
        <v>358243</v>
      </c>
      <c r="AD43" s="34">
        <f>AD44+AD45</f>
        <v>2798693</v>
      </c>
    </row>
    <row r="44" spans="1:30" s="16" customFormat="1" ht="56.25">
      <c r="A44" s="38"/>
      <c r="B44" s="39" t="s">
        <v>122</v>
      </c>
      <c r="C44" s="40" t="s">
        <v>68</v>
      </c>
      <c r="D44" s="41">
        <v>119566725</v>
      </c>
      <c r="E44" s="41">
        <v>20000</v>
      </c>
      <c r="F44" s="63">
        <v>0</v>
      </c>
      <c r="G44" s="63">
        <v>0</v>
      </c>
      <c r="H44" s="63">
        <v>1800000</v>
      </c>
      <c r="I44" s="63">
        <v>1000000</v>
      </c>
      <c r="J44" s="63">
        <v>0</v>
      </c>
      <c r="K44" s="63">
        <v>200000</v>
      </c>
      <c r="L44" s="41">
        <f t="shared" si="0"/>
        <v>3020000</v>
      </c>
      <c r="M44" s="41">
        <f>'4. melléklet'!N44</f>
        <v>130504468</v>
      </c>
      <c r="N44" s="41">
        <v>20000</v>
      </c>
      <c r="O44" s="63"/>
      <c r="P44" s="63"/>
      <c r="Q44" s="63">
        <v>1800000</v>
      </c>
      <c r="R44" s="63">
        <v>1000000</v>
      </c>
      <c r="S44" s="63"/>
      <c r="T44" s="63">
        <v>140000</v>
      </c>
      <c r="U44" s="41">
        <f>SUM(N44:T44)</f>
        <v>2960000</v>
      </c>
      <c r="V44" s="41">
        <f>'4. melléklet'!V44</f>
        <v>115530207</v>
      </c>
      <c r="W44" s="41">
        <v>17530</v>
      </c>
      <c r="X44" s="41"/>
      <c r="Y44" s="41"/>
      <c r="Z44" s="41">
        <v>805110</v>
      </c>
      <c r="AA44" s="41">
        <v>614245</v>
      </c>
      <c r="AB44" s="41"/>
      <c r="AC44" s="41">
        <v>70243</v>
      </c>
      <c r="AD44" s="41">
        <f>SUM(W44:AC44)</f>
        <v>1507128</v>
      </c>
    </row>
    <row r="45" spans="1:30" s="16" customFormat="1" ht="18.75">
      <c r="A45" s="38"/>
      <c r="B45" s="39" t="s">
        <v>123</v>
      </c>
      <c r="C45" s="40" t="s">
        <v>69</v>
      </c>
      <c r="D45" s="41">
        <v>50740257</v>
      </c>
      <c r="E45" s="41">
        <v>10000</v>
      </c>
      <c r="F45" s="63">
        <v>0</v>
      </c>
      <c r="G45" s="63">
        <v>0</v>
      </c>
      <c r="H45" s="63">
        <v>1200000</v>
      </c>
      <c r="I45" s="63">
        <v>120000</v>
      </c>
      <c r="J45" s="63">
        <v>0</v>
      </c>
      <c r="K45" s="63">
        <v>0</v>
      </c>
      <c r="L45" s="41">
        <f t="shared" si="0"/>
        <v>1330000</v>
      </c>
      <c r="M45" s="41">
        <f>'4. melléklet'!N45</f>
        <v>77158567</v>
      </c>
      <c r="N45" s="41">
        <v>10000</v>
      </c>
      <c r="O45" s="63"/>
      <c r="P45" s="63"/>
      <c r="Q45" s="63">
        <v>962000</v>
      </c>
      <c r="R45" s="63">
        <v>130000</v>
      </c>
      <c r="S45" s="63"/>
      <c r="T45" s="63">
        <v>288000</v>
      </c>
      <c r="U45" s="41">
        <f>SUM(N45:T45)</f>
        <v>1390000</v>
      </c>
      <c r="V45" s="41">
        <f>'4. melléklet'!V45</f>
        <v>66333644</v>
      </c>
      <c r="W45" s="41">
        <v>9500</v>
      </c>
      <c r="X45" s="41"/>
      <c r="Y45" s="41"/>
      <c r="Z45" s="41">
        <v>906384</v>
      </c>
      <c r="AA45" s="41">
        <v>87681</v>
      </c>
      <c r="AB45" s="41"/>
      <c r="AC45" s="41">
        <v>288000</v>
      </c>
      <c r="AD45" s="41">
        <f aca="true" t="shared" si="9" ref="AD45:AD56">SUM(W45:AC45)</f>
        <v>1291565</v>
      </c>
    </row>
    <row r="46" spans="1:30" ht="18">
      <c r="A46" s="35" t="s">
        <v>70</v>
      </c>
      <c r="B46" s="35"/>
      <c r="C46" s="42" t="s">
        <v>71</v>
      </c>
      <c r="D46" s="34">
        <v>135766099</v>
      </c>
      <c r="E46" s="34">
        <v>50000</v>
      </c>
      <c r="F46" s="36">
        <v>0</v>
      </c>
      <c r="G46" s="36">
        <v>0</v>
      </c>
      <c r="H46" s="36">
        <v>9595317</v>
      </c>
      <c r="I46" s="36">
        <v>9991270</v>
      </c>
      <c r="J46" s="36">
        <v>4836409</v>
      </c>
      <c r="K46" s="36">
        <v>1000632</v>
      </c>
      <c r="L46" s="34">
        <f t="shared" si="0"/>
        <v>25473628</v>
      </c>
      <c r="M46" s="34">
        <f>'4. melléklet'!N46</f>
        <v>375358528</v>
      </c>
      <c r="N46" s="34">
        <v>50000</v>
      </c>
      <c r="O46" s="36"/>
      <c r="P46" s="36"/>
      <c r="Q46" s="36">
        <v>9418938</v>
      </c>
      <c r="R46" s="36">
        <v>10172411</v>
      </c>
      <c r="S46" s="36">
        <v>5224149</v>
      </c>
      <c r="T46" s="36">
        <v>1000632</v>
      </c>
      <c r="U46" s="34">
        <f>SUM(N46:T46)</f>
        <v>25866130</v>
      </c>
      <c r="V46" s="34">
        <f>'4. melléklet'!V46</f>
        <v>137701738</v>
      </c>
      <c r="W46" s="34">
        <v>49832</v>
      </c>
      <c r="X46" s="34"/>
      <c r="Y46" s="34"/>
      <c r="Z46" s="34">
        <v>7341397</v>
      </c>
      <c r="AA46" s="34">
        <v>10047880</v>
      </c>
      <c r="AB46" s="34">
        <v>3775504</v>
      </c>
      <c r="AC46" s="34">
        <v>629362</v>
      </c>
      <c r="AD46" s="34">
        <f t="shared" si="9"/>
        <v>21843975</v>
      </c>
    </row>
    <row r="47" spans="1:30" ht="24.75" customHeight="1">
      <c r="A47" s="35" t="s">
        <v>72</v>
      </c>
      <c r="B47" s="35"/>
      <c r="C47" s="42" t="s">
        <v>73</v>
      </c>
      <c r="D47" s="34">
        <v>126634172</v>
      </c>
      <c r="E47" s="34">
        <v>250000</v>
      </c>
      <c r="F47" s="36">
        <v>0</v>
      </c>
      <c r="G47" s="36">
        <v>0</v>
      </c>
      <c r="H47" s="36">
        <v>9107171</v>
      </c>
      <c r="I47" s="36">
        <v>4795331</v>
      </c>
      <c r="J47" s="36">
        <v>3782212</v>
      </c>
      <c r="K47" s="36">
        <v>897682</v>
      </c>
      <c r="L47" s="34">
        <f t="shared" si="0"/>
        <v>18832396</v>
      </c>
      <c r="M47" s="34">
        <f>'4. melléklet'!N47</f>
        <v>607997844</v>
      </c>
      <c r="N47" s="34">
        <v>250000</v>
      </c>
      <c r="O47" s="36"/>
      <c r="P47" s="36"/>
      <c r="Q47" s="36">
        <v>6907171</v>
      </c>
      <c r="R47" s="36">
        <v>4204346</v>
      </c>
      <c r="S47" s="36">
        <v>3673937</v>
      </c>
      <c r="T47" s="36">
        <v>897682</v>
      </c>
      <c r="U47" s="34">
        <f aca="true" t="shared" si="10" ref="U47:U56">SUM(N47:T47)</f>
        <v>15933136</v>
      </c>
      <c r="V47" s="34">
        <f>'4. melléklet'!V47</f>
        <v>160154745</v>
      </c>
      <c r="W47" s="34">
        <v>247849</v>
      </c>
      <c r="X47" s="34"/>
      <c r="Y47" s="34"/>
      <c r="Z47" s="34">
        <v>6443368</v>
      </c>
      <c r="AA47" s="34">
        <v>3949518</v>
      </c>
      <c r="AB47" s="34">
        <v>3452054</v>
      </c>
      <c r="AC47" s="34">
        <v>670079</v>
      </c>
      <c r="AD47" s="34">
        <f t="shared" si="9"/>
        <v>14762868</v>
      </c>
    </row>
    <row r="48" spans="1:30" ht="18">
      <c r="A48" s="35" t="s">
        <v>74</v>
      </c>
      <c r="B48" s="35"/>
      <c r="C48" s="43" t="s">
        <v>75</v>
      </c>
      <c r="D48" s="34">
        <v>486794500</v>
      </c>
      <c r="E48" s="34">
        <v>70000</v>
      </c>
      <c r="F48" s="36">
        <v>0</v>
      </c>
      <c r="G48" s="36">
        <v>0</v>
      </c>
      <c r="H48" s="36">
        <v>2500000</v>
      </c>
      <c r="I48" s="36">
        <v>11000000</v>
      </c>
      <c r="J48" s="36">
        <v>18000000</v>
      </c>
      <c r="K48" s="36">
        <v>2000000</v>
      </c>
      <c r="L48" s="34">
        <f t="shared" si="0"/>
        <v>33570000</v>
      </c>
      <c r="M48" s="34">
        <f>'4. melléklet'!N48</f>
        <v>557686157</v>
      </c>
      <c r="N48" s="34">
        <v>70000</v>
      </c>
      <c r="O48" s="36"/>
      <c r="P48" s="36"/>
      <c r="Q48" s="36">
        <v>2508363</v>
      </c>
      <c r="R48" s="36">
        <v>11000000</v>
      </c>
      <c r="S48" s="36">
        <v>18000000</v>
      </c>
      <c r="T48" s="36">
        <v>2000000</v>
      </c>
      <c r="U48" s="34">
        <f t="shared" si="10"/>
        <v>33578363</v>
      </c>
      <c r="V48" s="34">
        <f>'4. melléklet'!V48</f>
        <v>457214598</v>
      </c>
      <c r="W48" s="34">
        <v>52084</v>
      </c>
      <c r="X48" s="34"/>
      <c r="Y48" s="34"/>
      <c r="Z48" s="34">
        <v>1832245</v>
      </c>
      <c r="AA48" s="34">
        <v>10323066</v>
      </c>
      <c r="AB48" s="34">
        <v>14467548</v>
      </c>
      <c r="AC48" s="34">
        <v>1931148</v>
      </c>
      <c r="AD48" s="34">
        <f t="shared" si="9"/>
        <v>28606091</v>
      </c>
    </row>
    <row r="49" spans="1:30" ht="18">
      <c r="A49" s="35" t="s">
        <v>76</v>
      </c>
      <c r="B49" s="35"/>
      <c r="C49" s="43" t="s">
        <v>77</v>
      </c>
      <c r="D49" s="34">
        <v>99466499</v>
      </c>
      <c r="E49" s="34">
        <v>5000</v>
      </c>
      <c r="F49" s="36">
        <v>0</v>
      </c>
      <c r="G49" s="36">
        <v>0</v>
      </c>
      <c r="H49" s="36">
        <v>732768</v>
      </c>
      <c r="I49" s="36">
        <v>1996200</v>
      </c>
      <c r="J49" s="36">
        <v>4658500</v>
      </c>
      <c r="K49" s="36">
        <v>265740</v>
      </c>
      <c r="L49" s="34">
        <f t="shared" si="0"/>
        <v>7658208</v>
      </c>
      <c r="M49" s="34">
        <f>'4. melléklet'!N49</f>
        <v>119767759</v>
      </c>
      <c r="N49" s="34">
        <v>5000</v>
      </c>
      <c r="O49" s="36"/>
      <c r="P49" s="36"/>
      <c r="Q49" s="36">
        <v>732768</v>
      </c>
      <c r="R49" s="36">
        <v>1996200</v>
      </c>
      <c r="S49" s="36">
        <v>4658500</v>
      </c>
      <c r="T49" s="36">
        <v>265740</v>
      </c>
      <c r="U49" s="34">
        <f t="shared" si="10"/>
        <v>7658208</v>
      </c>
      <c r="V49" s="34">
        <f>'4. melléklet'!V49</f>
        <v>105966733</v>
      </c>
      <c r="W49" s="34"/>
      <c r="X49" s="34"/>
      <c r="Y49" s="34"/>
      <c r="Z49" s="34"/>
      <c r="AA49" s="34">
        <v>1763082</v>
      </c>
      <c r="AB49" s="34">
        <v>4449292</v>
      </c>
      <c r="AC49" s="34">
        <v>200622</v>
      </c>
      <c r="AD49" s="34">
        <f t="shared" si="9"/>
        <v>6412996</v>
      </c>
    </row>
    <row r="50" spans="1:30" ht="18">
      <c r="A50" s="35" t="s">
        <v>78</v>
      </c>
      <c r="B50" s="35"/>
      <c r="C50" s="44" t="s">
        <v>124</v>
      </c>
      <c r="D50" s="34">
        <v>774653858</v>
      </c>
      <c r="E50" s="34">
        <v>300000</v>
      </c>
      <c r="F50" s="36">
        <v>0</v>
      </c>
      <c r="G50" s="36">
        <v>0</v>
      </c>
      <c r="H50" s="36">
        <v>7929775</v>
      </c>
      <c r="I50" s="36">
        <v>17860716</v>
      </c>
      <c r="J50" s="36">
        <v>27123672</v>
      </c>
      <c r="K50" s="36">
        <v>766411</v>
      </c>
      <c r="L50" s="34">
        <f t="shared" si="0"/>
        <v>53980574</v>
      </c>
      <c r="M50" s="34">
        <f>'4. melléklet'!N50</f>
        <v>1322602272</v>
      </c>
      <c r="N50" s="34">
        <v>300000</v>
      </c>
      <c r="O50" s="36"/>
      <c r="P50" s="36"/>
      <c r="Q50" s="36">
        <v>6468301</v>
      </c>
      <c r="R50" s="36">
        <v>19195017</v>
      </c>
      <c r="S50" s="36">
        <v>27871186</v>
      </c>
      <c r="T50" s="36">
        <v>822306</v>
      </c>
      <c r="U50" s="34">
        <f t="shared" si="10"/>
        <v>54656810</v>
      </c>
      <c r="V50" s="34">
        <f>'4. melléklet'!V50</f>
        <v>817282040</v>
      </c>
      <c r="W50" s="34">
        <v>150553</v>
      </c>
      <c r="X50" s="34"/>
      <c r="Y50" s="34"/>
      <c r="Z50" s="34">
        <v>4097651</v>
      </c>
      <c r="AA50" s="34">
        <v>17804996</v>
      </c>
      <c r="AB50" s="34">
        <v>24487929</v>
      </c>
      <c r="AC50" s="34">
        <v>819029</v>
      </c>
      <c r="AD50" s="34">
        <f t="shared" si="9"/>
        <v>47360158</v>
      </c>
    </row>
    <row r="51" spans="1:30" ht="36">
      <c r="A51" s="35" t="s">
        <v>79</v>
      </c>
      <c r="B51" s="35"/>
      <c r="C51" s="45" t="s">
        <v>80</v>
      </c>
      <c r="D51" s="34">
        <v>790689880</v>
      </c>
      <c r="E51" s="34">
        <v>765200</v>
      </c>
      <c r="F51" s="36">
        <v>0</v>
      </c>
      <c r="G51" s="36">
        <v>1270000</v>
      </c>
      <c r="H51" s="36">
        <v>1581200</v>
      </c>
      <c r="I51" s="36">
        <v>38808250</v>
      </c>
      <c r="J51" s="36">
        <v>15903522</v>
      </c>
      <c r="K51" s="36">
        <v>4802869</v>
      </c>
      <c r="L51" s="34">
        <f t="shared" si="0"/>
        <v>63131041</v>
      </c>
      <c r="M51" s="34">
        <f>'4. melléklet'!N51</f>
        <v>764435281</v>
      </c>
      <c r="N51" s="34">
        <v>825477</v>
      </c>
      <c r="O51" s="36"/>
      <c r="P51" s="36">
        <v>1280608</v>
      </c>
      <c r="Q51" s="36">
        <v>1581200</v>
      </c>
      <c r="R51" s="36">
        <v>38863467</v>
      </c>
      <c r="S51" s="36">
        <v>15903522</v>
      </c>
      <c r="T51" s="36">
        <v>4802869</v>
      </c>
      <c r="U51" s="34">
        <f t="shared" si="10"/>
        <v>63257143</v>
      </c>
      <c r="V51" s="34">
        <f>'4. melléklet'!V51</f>
        <v>650230682</v>
      </c>
      <c r="W51" s="34">
        <v>506516</v>
      </c>
      <c r="X51" s="34"/>
      <c r="Y51" s="34">
        <v>716282</v>
      </c>
      <c r="Z51" s="34">
        <v>914562</v>
      </c>
      <c r="AA51" s="34">
        <v>29391595</v>
      </c>
      <c r="AB51" s="34">
        <v>10461005</v>
      </c>
      <c r="AC51" s="34">
        <v>3968571</v>
      </c>
      <c r="AD51" s="34">
        <f t="shared" si="9"/>
        <v>45958531</v>
      </c>
    </row>
    <row r="52" spans="1:30" ht="40.5" customHeight="1">
      <c r="A52" s="35" t="s">
        <v>81</v>
      </c>
      <c r="B52" s="35"/>
      <c r="C52" s="45" t="s">
        <v>136</v>
      </c>
      <c r="D52" s="34">
        <v>3313224845</v>
      </c>
      <c r="E52" s="34">
        <v>1100000</v>
      </c>
      <c r="F52" s="36">
        <v>0</v>
      </c>
      <c r="G52" s="36">
        <v>1798204947</v>
      </c>
      <c r="H52" s="36">
        <v>58116100</v>
      </c>
      <c r="I52" s="36">
        <v>42596150</v>
      </c>
      <c r="J52" s="36">
        <v>158485600</v>
      </c>
      <c r="K52" s="36">
        <v>37918500</v>
      </c>
      <c r="L52" s="34">
        <f t="shared" si="0"/>
        <v>2096421297</v>
      </c>
      <c r="M52" s="34">
        <f>'4. melléklet'!N52</f>
        <v>3305292180</v>
      </c>
      <c r="N52" s="34">
        <v>100000</v>
      </c>
      <c r="O52" s="36"/>
      <c r="P52" s="36">
        <v>1966833294</v>
      </c>
      <c r="Q52" s="36">
        <v>61769409</v>
      </c>
      <c r="R52" s="36">
        <v>41419910</v>
      </c>
      <c r="S52" s="36">
        <v>157985600</v>
      </c>
      <c r="T52" s="36">
        <v>36649176</v>
      </c>
      <c r="U52" s="34">
        <f t="shared" si="10"/>
        <v>2264757389</v>
      </c>
      <c r="V52" s="34">
        <f>'4. melléklet'!V52</f>
        <v>3225870985</v>
      </c>
      <c r="W52" s="34"/>
      <c r="X52" s="34"/>
      <c r="Y52" s="34">
        <v>1966814609</v>
      </c>
      <c r="Z52" s="34">
        <v>61483763</v>
      </c>
      <c r="AA52" s="34">
        <v>41002507</v>
      </c>
      <c r="AB52" s="34">
        <v>157960291</v>
      </c>
      <c r="AC52" s="34">
        <v>36635617</v>
      </c>
      <c r="AD52" s="34">
        <f t="shared" si="9"/>
        <v>2263896787</v>
      </c>
    </row>
    <row r="53" spans="1:30" ht="36">
      <c r="A53" s="35" t="s">
        <v>82</v>
      </c>
      <c r="B53" s="35"/>
      <c r="C53" s="46" t="s">
        <v>84</v>
      </c>
      <c r="D53" s="34">
        <v>356531089</v>
      </c>
      <c r="E53" s="34">
        <v>15750000</v>
      </c>
      <c r="F53" s="36">
        <v>0</v>
      </c>
      <c r="G53" s="36">
        <v>182624546</v>
      </c>
      <c r="H53" s="36"/>
      <c r="I53" s="36"/>
      <c r="J53" s="36"/>
      <c r="K53" s="36"/>
      <c r="L53" s="34">
        <f t="shared" si="0"/>
        <v>198374546</v>
      </c>
      <c r="M53" s="34">
        <f>'4. melléklet'!N53</f>
        <v>380327565</v>
      </c>
      <c r="N53" s="34">
        <v>15750000</v>
      </c>
      <c r="O53" s="36"/>
      <c r="P53" s="36">
        <v>196468633</v>
      </c>
      <c r="Q53" s="36"/>
      <c r="R53" s="36"/>
      <c r="S53" s="36"/>
      <c r="T53" s="36"/>
      <c r="U53" s="34">
        <f t="shared" si="10"/>
        <v>212218633</v>
      </c>
      <c r="V53" s="34">
        <f>'4. melléklet'!V53</f>
        <v>326562663</v>
      </c>
      <c r="W53" s="34">
        <v>10479419</v>
      </c>
      <c r="X53" s="34"/>
      <c r="Y53" s="34">
        <v>185132195</v>
      </c>
      <c r="Z53" s="34"/>
      <c r="AA53" s="34"/>
      <c r="AB53" s="34"/>
      <c r="AC53" s="34"/>
      <c r="AD53" s="34">
        <f t="shared" si="9"/>
        <v>195611614</v>
      </c>
    </row>
    <row r="54" spans="1:30" ht="36">
      <c r="A54" s="35" t="s">
        <v>83</v>
      </c>
      <c r="B54" s="35"/>
      <c r="C54" s="47" t="s">
        <v>86</v>
      </c>
      <c r="D54" s="34">
        <v>155872067</v>
      </c>
      <c r="E54" s="34">
        <v>65000</v>
      </c>
      <c r="F54" s="36">
        <v>80492410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4">
        <f t="shared" si="0"/>
        <v>80557410</v>
      </c>
      <c r="M54" s="34">
        <f>'4. melléklet'!N54</f>
        <v>145375343</v>
      </c>
      <c r="N54" s="34">
        <v>65000</v>
      </c>
      <c r="O54" s="36">
        <v>79465988</v>
      </c>
      <c r="P54" s="36"/>
      <c r="Q54" s="36"/>
      <c r="R54" s="36"/>
      <c r="S54" s="36"/>
      <c r="T54" s="36"/>
      <c r="U54" s="34">
        <f t="shared" si="10"/>
        <v>79530988</v>
      </c>
      <c r="V54" s="34">
        <f>'4. melléklet'!V54</f>
        <v>133276555</v>
      </c>
      <c r="W54" s="34">
        <v>42310</v>
      </c>
      <c r="X54" s="34">
        <v>74028948</v>
      </c>
      <c r="Y54" s="34"/>
      <c r="Z54" s="34"/>
      <c r="AA54" s="34"/>
      <c r="AB54" s="34"/>
      <c r="AC54" s="34"/>
      <c r="AD54" s="34">
        <f t="shared" si="9"/>
        <v>74071258</v>
      </c>
    </row>
    <row r="55" spans="1:30" ht="36">
      <c r="A55" s="35" t="s">
        <v>85</v>
      </c>
      <c r="B55" s="35"/>
      <c r="C55" s="47" t="s">
        <v>88</v>
      </c>
      <c r="D55" s="34">
        <v>21886026</v>
      </c>
      <c r="E55" s="34">
        <v>356000</v>
      </c>
      <c r="F55" s="36">
        <v>3516170</v>
      </c>
      <c r="G55" s="36">
        <v>1207750</v>
      </c>
      <c r="H55" s="36"/>
      <c r="I55" s="36"/>
      <c r="J55" s="36"/>
      <c r="K55" s="36"/>
      <c r="L55" s="34">
        <f t="shared" si="0"/>
        <v>5079920</v>
      </c>
      <c r="M55" s="34">
        <f>'4. melléklet'!N55</f>
        <v>23104972</v>
      </c>
      <c r="N55" s="34">
        <v>356000</v>
      </c>
      <c r="O55" s="36">
        <v>3516170</v>
      </c>
      <c r="P55" s="36">
        <v>1907390</v>
      </c>
      <c r="Q55" s="36"/>
      <c r="R55" s="36"/>
      <c r="S55" s="36"/>
      <c r="T55" s="36"/>
      <c r="U55" s="34">
        <f t="shared" si="10"/>
        <v>5779560</v>
      </c>
      <c r="V55" s="34">
        <f>'4. melléklet'!V55</f>
        <v>17439251</v>
      </c>
      <c r="W55" s="34">
        <v>156598</v>
      </c>
      <c r="X55" s="34">
        <v>2274286</v>
      </c>
      <c r="Y55" s="34">
        <v>1542291</v>
      </c>
      <c r="Z55" s="34"/>
      <c r="AA55" s="34"/>
      <c r="AB55" s="34"/>
      <c r="AC55" s="34"/>
      <c r="AD55" s="34">
        <f t="shared" si="9"/>
        <v>3973175</v>
      </c>
    </row>
    <row r="56" spans="1:30" ht="36">
      <c r="A56" s="35" t="s">
        <v>87</v>
      </c>
      <c r="B56" s="35"/>
      <c r="C56" s="28" t="s">
        <v>137</v>
      </c>
      <c r="D56" s="34">
        <v>49129288</v>
      </c>
      <c r="E56" s="34">
        <v>60000</v>
      </c>
      <c r="F56" s="36">
        <v>0</v>
      </c>
      <c r="G56" s="36">
        <v>1512420</v>
      </c>
      <c r="H56" s="36">
        <v>111454</v>
      </c>
      <c r="I56" s="36">
        <v>88512</v>
      </c>
      <c r="J56" s="36"/>
      <c r="K56" s="36"/>
      <c r="L56" s="34">
        <f t="shared" si="0"/>
        <v>1772386</v>
      </c>
      <c r="M56" s="34">
        <f>'4. melléklet'!N56</f>
        <v>40431782</v>
      </c>
      <c r="N56" s="34">
        <v>60000</v>
      </c>
      <c r="O56" s="36"/>
      <c r="P56" s="36">
        <v>0</v>
      </c>
      <c r="Q56" s="36">
        <v>111454</v>
      </c>
      <c r="R56" s="36">
        <v>88512</v>
      </c>
      <c r="S56" s="36"/>
      <c r="T56" s="36"/>
      <c r="U56" s="34">
        <f t="shared" si="10"/>
        <v>259966</v>
      </c>
      <c r="V56" s="34">
        <f>'4. melléklet'!V56</f>
        <v>27025682</v>
      </c>
      <c r="W56" s="34"/>
      <c r="X56" s="34"/>
      <c r="Y56" s="34"/>
      <c r="Z56" s="34"/>
      <c r="AA56" s="34">
        <v>63811</v>
      </c>
      <c r="AB56" s="34"/>
      <c r="AC56" s="34"/>
      <c r="AD56" s="34">
        <f t="shared" si="9"/>
        <v>63811</v>
      </c>
    </row>
    <row r="57" spans="1:30" ht="38.25" customHeight="1">
      <c r="A57" s="83" t="s">
        <v>90</v>
      </c>
      <c r="B57" s="83"/>
      <c r="C57" s="83"/>
      <c r="D57" s="48">
        <f aca="true" t="shared" si="11" ref="D57:K57">SUM(D42+D43+D46+D47+D48+D49+D50+D51+D52+D53+D54+D55+D56)</f>
        <v>6763130466</v>
      </c>
      <c r="E57" s="48">
        <f t="shared" si="11"/>
        <v>19466200</v>
      </c>
      <c r="F57" s="48">
        <f t="shared" si="11"/>
        <v>100065242</v>
      </c>
      <c r="G57" s="48">
        <f t="shared" si="11"/>
        <v>2038956169</v>
      </c>
      <c r="H57" s="48">
        <f t="shared" si="11"/>
        <v>92673785</v>
      </c>
      <c r="I57" s="48">
        <f t="shared" si="11"/>
        <v>128256429</v>
      </c>
      <c r="J57" s="48">
        <f t="shared" si="11"/>
        <v>232789915</v>
      </c>
      <c r="K57" s="48">
        <f t="shared" si="11"/>
        <v>47851834</v>
      </c>
      <c r="L57" s="48">
        <f>SUM(L42+L43+L46+L47+L48+L49+L50+L51+L52+L53+L54+L55+L56)</f>
        <v>2660059574</v>
      </c>
      <c r="M57" s="48">
        <f>'4. melléklet'!N57</f>
        <v>8079888635</v>
      </c>
      <c r="N57" s="48">
        <f>N42+N43+N46+N47+N48+N49+N50+N51+N52+N53+N54+N55+N56</f>
        <v>18199916</v>
      </c>
      <c r="O57" s="48">
        <f aca="true" t="shared" si="12" ref="O57:T57">O42+O43+O46+O47+O48+O49+O50+O51+O52+O53+O54+O55+O56</f>
        <v>99476242</v>
      </c>
      <c r="P57" s="48">
        <f t="shared" si="12"/>
        <v>2220642447</v>
      </c>
      <c r="Q57" s="48">
        <f t="shared" si="12"/>
        <v>92259604</v>
      </c>
      <c r="R57" s="48">
        <f t="shared" si="12"/>
        <v>128185625</v>
      </c>
      <c r="S57" s="48">
        <f t="shared" si="12"/>
        <v>233316894</v>
      </c>
      <c r="T57" s="48">
        <f t="shared" si="12"/>
        <v>46866405</v>
      </c>
      <c r="U57" s="48">
        <f>U42+U43+U46+U47+U48+U49+U50+U51+U52+U53+U54+U55+U56</f>
        <v>2838947133</v>
      </c>
      <c r="V57" s="48">
        <f>'4. melléklet'!V57</f>
        <v>6445433501</v>
      </c>
      <c r="W57" s="48">
        <f aca="true" t="shared" si="13" ref="W57:AC57">W42+W43+W46+W47+W48+W49+W50+W51+W52+W53+W54+W55+W56</f>
        <v>11905137</v>
      </c>
      <c r="X57" s="48">
        <f t="shared" si="13"/>
        <v>92477486</v>
      </c>
      <c r="Y57" s="48">
        <f t="shared" si="13"/>
        <v>2208357899</v>
      </c>
      <c r="Z57" s="48">
        <f t="shared" si="13"/>
        <v>83824480</v>
      </c>
      <c r="AA57" s="48">
        <f t="shared" si="13"/>
        <v>115164143</v>
      </c>
      <c r="AB57" s="48">
        <f t="shared" si="13"/>
        <v>219053623</v>
      </c>
      <c r="AC57" s="48">
        <f t="shared" si="13"/>
        <v>45212671</v>
      </c>
      <c r="AD57" s="48">
        <f>AD42+AD43+AD46+AD47+AD48+AD49+AD50+AD51+AD52+AD53+AD54+AD55+AD56</f>
        <v>2775995439</v>
      </c>
    </row>
    <row r="58" spans="1:30" ht="36">
      <c r="A58" s="49" t="s">
        <v>89</v>
      </c>
      <c r="B58" s="49"/>
      <c r="C58" s="50" t="s">
        <v>91</v>
      </c>
      <c r="D58" s="48">
        <v>691809149</v>
      </c>
      <c r="E58" s="48">
        <v>42857</v>
      </c>
      <c r="F58" s="51">
        <v>0</v>
      </c>
      <c r="G58" s="51"/>
      <c r="H58" s="51">
        <v>4606299</v>
      </c>
      <c r="I58" s="51">
        <v>20211095</v>
      </c>
      <c r="J58" s="51">
        <v>39039044</v>
      </c>
      <c r="K58" s="51">
        <v>3394502</v>
      </c>
      <c r="L58" s="48">
        <f t="shared" si="0"/>
        <v>67293797</v>
      </c>
      <c r="M58" s="48">
        <f>'4. melléklet'!N58</f>
        <v>698671435</v>
      </c>
      <c r="N58" s="48">
        <v>42857</v>
      </c>
      <c r="O58" s="51"/>
      <c r="P58" s="51"/>
      <c r="Q58" s="51">
        <v>4606299</v>
      </c>
      <c r="R58" s="51">
        <v>20310178</v>
      </c>
      <c r="S58" s="51">
        <v>36039044</v>
      </c>
      <c r="T58" s="51">
        <v>3416058</v>
      </c>
      <c r="U58" s="48">
        <f>SUM(N58:T58)</f>
        <v>64414436</v>
      </c>
      <c r="V58" s="48">
        <f>'4. melléklet'!V58</f>
        <v>614374259</v>
      </c>
      <c r="W58" s="52"/>
      <c r="X58" s="52"/>
      <c r="Y58" s="52"/>
      <c r="Z58" s="34">
        <v>1855295</v>
      </c>
      <c r="AA58" s="34">
        <v>16295937</v>
      </c>
      <c r="AB58" s="34">
        <v>30118114</v>
      </c>
      <c r="AC58" s="34">
        <v>3114316</v>
      </c>
      <c r="AD58" s="48">
        <f>SUM(W58:AC58)</f>
        <v>51383662</v>
      </c>
    </row>
    <row r="59" spans="1:30" ht="35.25" customHeight="1">
      <c r="A59" s="84" t="s">
        <v>92</v>
      </c>
      <c r="B59" s="84"/>
      <c r="C59" s="84"/>
      <c r="D59" s="48">
        <f aca="true" t="shared" si="14" ref="D59:K59">SUM(D57:D58)</f>
        <v>7454939615</v>
      </c>
      <c r="E59" s="48">
        <f t="shared" si="14"/>
        <v>19509057</v>
      </c>
      <c r="F59" s="48">
        <f t="shared" si="14"/>
        <v>100065242</v>
      </c>
      <c r="G59" s="48">
        <f t="shared" si="14"/>
        <v>2038956169</v>
      </c>
      <c r="H59" s="48">
        <f t="shared" si="14"/>
        <v>97280084</v>
      </c>
      <c r="I59" s="48">
        <f t="shared" si="14"/>
        <v>148467524</v>
      </c>
      <c r="J59" s="48">
        <f t="shared" si="14"/>
        <v>271828959</v>
      </c>
      <c r="K59" s="48">
        <f t="shared" si="14"/>
        <v>51246336</v>
      </c>
      <c r="L59" s="48">
        <f>SUM(L57:L58)</f>
        <v>2727353371</v>
      </c>
      <c r="M59" s="48">
        <f>'4. melléklet'!N59</f>
        <v>8778560070</v>
      </c>
      <c r="N59" s="48">
        <f>N57+N58</f>
        <v>18242773</v>
      </c>
      <c r="O59" s="48">
        <f aca="true" t="shared" si="15" ref="O59:T59">O57+O58</f>
        <v>99476242</v>
      </c>
      <c r="P59" s="48">
        <f t="shared" si="15"/>
        <v>2220642447</v>
      </c>
      <c r="Q59" s="48">
        <f t="shared" si="15"/>
        <v>96865903</v>
      </c>
      <c r="R59" s="48">
        <f t="shared" si="15"/>
        <v>148495803</v>
      </c>
      <c r="S59" s="48">
        <f t="shared" si="15"/>
        <v>269355938</v>
      </c>
      <c r="T59" s="48">
        <f t="shared" si="15"/>
        <v>50282463</v>
      </c>
      <c r="U59" s="48">
        <f>U57+U58</f>
        <v>2903361569</v>
      </c>
      <c r="V59" s="48">
        <f>'4. melléklet'!V59</f>
        <v>7059807760</v>
      </c>
      <c r="W59" s="48">
        <f aca="true" t="shared" si="16" ref="W59:AD59">W57+W58</f>
        <v>11905137</v>
      </c>
      <c r="X59" s="48">
        <f t="shared" si="16"/>
        <v>92477486</v>
      </c>
      <c r="Y59" s="48">
        <f t="shared" si="16"/>
        <v>2208357899</v>
      </c>
      <c r="Z59" s="48">
        <f t="shared" si="16"/>
        <v>85679775</v>
      </c>
      <c r="AA59" s="48">
        <f t="shared" si="16"/>
        <v>131460080</v>
      </c>
      <c r="AB59" s="48">
        <f t="shared" si="16"/>
        <v>249171737</v>
      </c>
      <c r="AC59" s="48">
        <f t="shared" si="16"/>
        <v>48326987</v>
      </c>
      <c r="AD59" s="48">
        <f t="shared" si="16"/>
        <v>2827379101</v>
      </c>
    </row>
    <row r="60" spans="1:30" ht="18">
      <c r="A60" s="81" t="s">
        <v>93</v>
      </c>
      <c r="B60" s="81"/>
      <c r="C60" s="81"/>
      <c r="D60" s="34">
        <v>6512611213</v>
      </c>
      <c r="E60" s="34">
        <f aca="true" t="shared" si="17" ref="E60:AC60">E59-E61-E62</f>
        <v>19493242</v>
      </c>
      <c r="F60" s="34">
        <f t="shared" si="17"/>
        <v>100065242</v>
      </c>
      <c r="G60" s="34">
        <f t="shared" si="17"/>
        <v>2038956169</v>
      </c>
      <c r="H60" s="34">
        <f t="shared" si="17"/>
        <v>95580245</v>
      </c>
      <c r="I60" s="34">
        <f t="shared" si="17"/>
        <v>141009128</v>
      </c>
      <c r="J60" s="34">
        <f t="shared" si="17"/>
        <v>257422581</v>
      </c>
      <c r="K60" s="34">
        <f t="shared" si="17"/>
        <v>49993680</v>
      </c>
      <c r="L60" s="34">
        <f>SUM(E60:K60)</f>
        <v>2702520287</v>
      </c>
      <c r="M60" s="34">
        <f>'4. melléklet'!N60</f>
        <v>7836231668</v>
      </c>
      <c r="N60" s="34">
        <f t="shared" si="17"/>
        <v>18226958</v>
      </c>
      <c r="O60" s="34">
        <f t="shared" si="17"/>
        <v>99476242</v>
      </c>
      <c r="P60" s="34">
        <f t="shared" si="17"/>
        <v>2220642447</v>
      </c>
      <c r="Q60" s="34">
        <f t="shared" si="17"/>
        <v>95166064</v>
      </c>
      <c r="R60" s="34">
        <f t="shared" si="17"/>
        <v>141037407</v>
      </c>
      <c r="S60" s="34">
        <f t="shared" si="17"/>
        <v>254949560</v>
      </c>
      <c r="T60" s="34">
        <f t="shared" si="17"/>
        <v>49029807</v>
      </c>
      <c r="U60" s="34">
        <f>SUM(N60:T60)</f>
        <v>2878528485</v>
      </c>
      <c r="V60" s="34">
        <f>'4. melléklet'!V60</f>
        <v>6117479358</v>
      </c>
      <c r="W60" s="34">
        <f t="shared" si="17"/>
        <v>11889322</v>
      </c>
      <c r="X60" s="34">
        <f t="shared" si="17"/>
        <v>92477486</v>
      </c>
      <c r="Y60" s="34">
        <f t="shared" si="17"/>
        <v>2208357899</v>
      </c>
      <c r="Z60" s="34">
        <f t="shared" si="17"/>
        <v>83979936</v>
      </c>
      <c r="AA60" s="34">
        <f t="shared" si="17"/>
        <v>124001684</v>
      </c>
      <c r="AB60" s="34">
        <f t="shared" si="17"/>
        <v>234765359</v>
      </c>
      <c r="AC60" s="34">
        <f t="shared" si="17"/>
        <v>47074331</v>
      </c>
      <c r="AD60" s="34">
        <f>SUM(W60:AC60)</f>
        <v>2802546017</v>
      </c>
    </row>
    <row r="61" spans="1:30" ht="18">
      <c r="A61" s="81" t="s">
        <v>94</v>
      </c>
      <c r="B61" s="81"/>
      <c r="C61" s="81"/>
      <c r="D61" s="34">
        <v>687033630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f>SUM(E61:K61)</f>
        <v>0</v>
      </c>
      <c r="M61" s="34">
        <f>'4. melléklet'!N61</f>
        <v>687033630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f>SUM(N61:T61)</f>
        <v>0</v>
      </c>
      <c r="V61" s="34">
        <f>'4. melléklet'!V61</f>
        <v>687033630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f>SUM(W61:AC61)</f>
        <v>0</v>
      </c>
    </row>
    <row r="62" spans="1:30" ht="18">
      <c r="A62" s="81" t="s">
        <v>95</v>
      </c>
      <c r="B62" s="81"/>
      <c r="C62" s="81"/>
      <c r="D62" s="34">
        <v>255294772</v>
      </c>
      <c r="E62" s="34">
        <v>15815</v>
      </c>
      <c r="F62" s="34">
        <v>0</v>
      </c>
      <c r="G62" s="34">
        <v>0</v>
      </c>
      <c r="H62" s="34">
        <v>1699839</v>
      </c>
      <c r="I62" s="34">
        <v>7458396</v>
      </c>
      <c r="J62" s="34">
        <v>14406378</v>
      </c>
      <c r="K62" s="34">
        <v>1252656</v>
      </c>
      <c r="L62" s="34">
        <f>SUM(E62:K62)</f>
        <v>24833084</v>
      </c>
      <c r="M62" s="34">
        <f>'4. melléklet'!N62</f>
        <v>255294772</v>
      </c>
      <c r="N62" s="34">
        <v>15815</v>
      </c>
      <c r="O62" s="34">
        <v>0</v>
      </c>
      <c r="P62" s="34">
        <v>0</v>
      </c>
      <c r="Q62" s="34">
        <v>1699839</v>
      </c>
      <c r="R62" s="34">
        <v>7458396</v>
      </c>
      <c r="S62" s="34">
        <v>14406378</v>
      </c>
      <c r="T62" s="34">
        <v>1252656</v>
      </c>
      <c r="U62" s="34">
        <f>SUM(N62:T62)</f>
        <v>24833084</v>
      </c>
      <c r="V62" s="34">
        <f>'4. melléklet'!V62</f>
        <v>255294772</v>
      </c>
      <c r="W62" s="34">
        <v>15815</v>
      </c>
      <c r="X62" s="34">
        <v>0</v>
      </c>
      <c r="Y62" s="34">
        <v>0</v>
      </c>
      <c r="Z62" s="34">
        <v>1699839</v>
      </c>
      <c r="AA62" s="34">
        <v>7458396</v>
      </c>
      <c r="AB62" s="34">
        <v>14406378</v>
      </c>
      <c r="AC62" s="34">
        <v>1252656</v>
      </c>
      <c r="AD62" s="34">
        <f>SUM(W62:AC62)</f>
        <v>24833084</v>
      </c>
    </row>
    <row r="63" spans="13:20" ht="14.25">
      <c r="M63" s="14"/>
      <c r="N63" s="14"/>
      <c r="O63" s="14"/>
      <c r="P63" s="14"/>
      <c r="Q63" s="14"/>
      <c r="R63" s="14"/>
      <c r="S63" s="14"/>
      <c r="T63" s="14"/>
    </row>
  </sheetData>
  <sheetProtection/>
  <mergeCells count="21">
    <mergeCell ref="A60:C60"/>
    <mergeCell ref="N6:U6"/>
    <mergeCell ref="B6:B8"/>
    <mergeCell ref="C6:C8"/>
    <mergeCell ref="D6:D8"/>
    <mergeCell ref="A61:C61"/>
    <mergeCell ref="A62:C62"/>
    <mergeCell ref="A42:C42"/>
    <mergeCell ref="A57:C57"/>
    <mergeCell ref="A59:C59"/>
    <mergeCell ref="A6:A8"/>
    <mergeCell ref="A1:AD1"/>
    <mergeCell ref="A2:AD2"/>
    <mergeCell ref="A3:AD3"/>
    <mergeCell ref="E6:L6"/>
    <mergeCell ref="N7:U7"/>
    <mergeCell ref="E7:L7"/>
    <mergeCell ref="V6:V8"/>
    <mergeCell ref="W6:AD6"/>
    <mergeCell ref="W7:AD7"/>
    <mergeCell ref="M6:M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2019-04-16T11:43:56Z</cp:lastPrinted>
  <dcterms:created xsi:type="dcterms:W3CDTF">2016-11-30T14:13:18Z</dcterms:created>
  <dcterms:modified xsi:type="dcterms:W3CDTF">2019-04-24T09:42:34Z</dcterms:modified>
  <cp:category/>
  <cp:version/>
  <cp:contentType/>
  <cp:contentStatus/>
</cp:coreProperties>
</file>