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. melléklet Bevételek" sheetId="1" r:id="rId1"/>
    <sheet name="2. melléklet Kiadások" sheetId="2" r:id="rId2"/>
    <sheet name="3. melléklet fin.bev." sheetId="12" r:id="rId3"/>
    <sheet name="4. melléklet Létszám" sheetId="3" r:id="rId4"/>
    <sheet name="5. mell.kiad-bev.mérlegsz." sheetId="14" r:id="rId5"/>
    <sheet name="6.melléklet fin.kiad." sheetId="15" r:id="rId6"/>
    <sheet name="7. melléklet Felúj.,felhalm." sheetId="6" r:id="rId7"/>
    <sheet name="8. melléklet Előir.felh.üt." sheetId="7" r:id="rId8"/>
    <sheet name="9. mell.Gördülő ktgv." sheetId="8" r:id="rId9"/>
    <sheet name="10. mell.Stabilitási mell." sheetId="5" r:id="rId10"/>
  </sheets>
  <definedNames>
    <definedName name="_xlnm.Print_Area" localSheetId="5">'6.melléklet fin.kiad.'!$A$1:$E$45</definedName>
    <definedName name="_xlnm.Print_Area" localSheetId="6">'7. melléklet Felúj.,felhalm.'!$A$1:$J$20</definedName>
    <definedName name="_xlnm.Print_Area" localSheetId="8">'9. mell.Gördülő ktgv.'!$A$1:$R$28</definedName>
  </definedNames>
  <calcPr calcId="125725"/>
</workbook>
</file>

<file path=xl/calcChain.xml><?xml version="1.0" encoding="utf-8"?>
<calcChain xmlns="http://schemas.openxmlformats.org/spreadsheetml/2006/main">
  <c r="P24" i="8"/>
  <c r="P25"/>
  <c r="Q25" s="1"/>
  <c r="R25" s="1"/>
  <c r="AA25" i="7"/>
  <c r="AA22"/>
  <c r="P22"/>
  <c r="Q22"/>
  <c r="R22"/>
  <c r="S22"/>
  <c r="T22"/>
  <c r="U22"/>
  <c r="V22"/>
  <c r="W22"/>
  <c r="X22"/>
  <c r="Y22"/>
  <c r="Z22"/>
  <c r="O22"/>
  <c r="AK20" i="2"/>
  <c r="AK60" i="1"/>
  <c r="AK56"/>
  <c r="P6" i="8"/>
  <c r="P14" i="7"/>
  <c r="Q14"/>
  <c r="R14"/>
  <c r="S14"/>
  <c r="T14"/>
  <c r="U14"/>
  <c r="V14"/>
  <c r="W14"/>
  <c r="X14"/>
  <c r="Y14"/>
  <c r="Z14"/>
  <c r="O14"/>
  <c r="AA12"/>
  <c r="J18" i="6"/>
  <c r="J13"/>
  <c r="S22" i="14"/>
  <c r="S14"/>
  <c r="AK10" i="12"/>
  <c r="AK24" s="1"/>
  <c r="AK31" s="1"/>
  <c r="AK96" i="2"/>
  <c r="AK87"/>
  <c r="AK82"/>
  <c r="AK60"/>
  <c r="AK50"/>
  <c r="AK44"/>
  <c r="AK41"/>
  <c r="AK30"/>
  <c r="AK24"/>
  <c r="AK33"/>
  <c r="AK13" i="1"/>
  <c r="AK19" s="1"/>
  <c r="AK25" i="2" l="1"/>
  <c r="Q6" i="8"/>
  <c r="AK51" i="2"/>
  <c r="AK50" i="1"/>
  <c r="AK39"/>
  <c r="AK25"/>
  <c r="P23" i="8"/>
  <c r="Q23" s="1"/>
  <c r="R23" s="1"/>
  <c r="Q24"/>
  <c r="R24" s="1"/>
  <c r="P7"/>
  <c r="Q7" s="1"/>
  <c r="R7" s="1"/>
  <c r="P8"/>
  <c r="Q8" s="1"/>
  <c r="R8" s="1"/>
  <c r="P9"/>
  <c r="Q9" s="1"/>
  <c r="R9" s="1"/>
  <c r="P10"/>
  <c r="Q10" s="1"/>
  <c r="R10" s="1"/>
  <c r="P11"/>
  <c r="Q11" s="1"/>
  <c r="R11" s="1"/>
  <c r="P12"/>
  <c r="Q12" s="1"/>
  <c r="R12" s="1"/>
  <c r="P13"/>
  <c r="Q13" s="1"/>
  <c r="R13" s="1"/>
  <c r="P15"/>
  <c r="P16"/>
  <c r="Q16" s="1"/>
  <c r="R16" s="1"/>
  <c r="P17"/>
  <c r="Q17" s="1"/>
  <c r="R17" s="1"/>
  <c r="P18"/>
  <c r="Q18" s="1"/>
  <c r="R18" s="1"/>
  <c r="P19"/>
  <c r="P20"/>
  <c r="Q20" s="1"/>
  <c r="R20" s="1"/>
  <c r="P21"/>
  <c r="Q21" s="1"/>
  <c r="R21" s="1"/>
  <c r="O22"/>
  <c r="Q19"/>
  <c r="R19" s="1"/>
  <c r="O14"/>
  <c r="O26"/>
  <c r="P26" s="1"/>
  <c r="Q26" s="1"/>
  <c r="R26" s="1"/>
  <c r="O14" i="14"/>
  <c r="AA13" i="7"/>
  <c r="AA14" s="1"/>
  <c r="AA24"/>
  <c r="P26"/>
  <c r="Q26"/>
  <c r="R26"/>
  <c r="S26"/>
  <c r="T26"/>
  <c r="U26"/>
  <c r="V26"/>
  <c r="W26"/>
  <c r="X26"/>
  <c r="Y26"/>
  <c r="Z26"/>
  <c r="O26"/>
  <c r="I18" i="6"/>
  <c r="I13"/>
  <c r="O26" i="14"/>
  <c r="O22"/>
  <c r="AG18" i="12"/>
  <c r="AG15"/>
  <c r="AG10"/>
  <c r="AG64" i="1"/>
  <c r="AG60"/>
  <c r="AG50"/>
  <c r="AG37"/>
  <c r="AG28"/>
  <c r="AG25"/>
  <c r="AG13"/>
  <c r="AG19" s="1"/>
  <c r="AG96" i="2"/>
  <c r="AG87"/>
  <c r="AG82"/>
  <c r="AG74"/>
  <c r="AG60"/>
  <c r="AG30"/>
  <c r="AG50"/>
  <c r="AG41"/>
  <c r="AG44"/>
  <c r="AG33"/>
  <c r="AG24"/>
  <c r="AG20"/>
  <c r="AK97" l="1"/>
  <c r="P22" i="8"/>
  <c r="Q15"/>
  <c r="P14"/>
  <c r="R6"/>
  <c r="R14" s="1"/>
  <c r="Q14"/>
  <c r="AG25" i="2"/>
  <c r="AG24" i="12"/>
  <c r="AG31" s="1"/>
  <c r="AG39" i="1"/>
  <c r="AG65" s="1"/>
  <c r="AK65"/>
  <c r="AG51" i="2"/>
  <c r="AG97" s="1"/>
  <c r="R15" i="8" l="1"/>
  <c r="R22" s="1"/>
  <c r="Q22"/>
</calcChain>
</file>

<file path=xl/comments1.xml><?xml version="1.0" encoding="utf-8"?>
<comments xmlns="http://schemas.openxmlformats.org/spreadsheetml/2006/main">
  <authors>
    <author>Szerző</author>
  </authors>
  <commentList>
    <comment ref="AK7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Köztemető fenntartás: 100 e Ft
Közút karbantartás: 1161 e Ft
Közvilágítási feladatok: 1473 e Ft
Zöldterület kezelés: 1648 e Ft
Egyéb önkormányzati feladatok támogatása: 4000 e Ft
Hozzájárulás a pénzbeli szociális feladatokhoz: 1147 e Ft
Összesen: 9.529 e Ft</t>
        </r>
      </text>
    </comment>
    <comment ref="AL9" authorId="0">
      <text>
        <r>
          <rPr>
            <b/>
            <sz val="8"/>
            <color indexed="81"/>
            <rFont val="Tahoma"/>
            <charset val="1"/>
          </rPr>
          <t>Szerző:</t>
        </r>
        <r>
          <rPr>
            <sz val="8"/>
            <color indexed="81"/>
            <rFont val="Tahoma"/>
            <charset val="1"/>
          </rPr>
          <t xml:space="preserve">
Települési önkormányzatok szocális és gyermekjóléti feladatinak támogatása: 600 e Ft
Pótigénylések alapján igényelt állami támogatás (segélyek)
RSZ: 399 e Ft
FHT: 573 e Ft
LFT: 354 e Ft
Összesen: 1926 e Ft</t>
        </r>
      </text>
    </comment>
    <comment ref="AL18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charset val="1"/>
          </rPr>
          <t xml:space="preserve">
Lakossági víz-és csatornadíj támogatása: 5 e Ft</t>
        </r>
      </text>
    </comment>
    <comment ref="AK31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Építményadó: 1.000 e
Telekadó: 100 e
Magánszemélyek kommunális adója: 1.100 e Ft
Iparűzési adó: 1.100 e Ft</t>
        </r>
      </text>
    </comment>
    <comment ref="AK35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Gépjárműadó
</t>
        </r>
      </text>
    </comment>
    <comment ref="AK4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Egyéb sajátos bevételek (koncessziós díjak) bérleti díjak (Élelmiszerbolt 60 e Ft/hó, Italbolt 15 e Ft/hó) temetőhasználati díj, érdekeltségi hozzájárulások
</t>
        </r>
      </text>
    </comment>
    <comment ref="AK5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Közfoglalkoztatás támogatása: 3.333 e Ft
mintaprogramok: 11.522 e Ft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AO66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Lakossági víz-és csatornadíj pályázat: 5 e Ft</t>
        </r>
      </text>
    </comment>
    <comment ref="AO71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Civil szervezetek támogatása: 160 e + Nyimi Faluszépítő Egyesület támogatása pályázat miatt: 1.500 e Ft (kamat helyett)
</t>
        </r>
      </text>
    </comment>
    <comment ref="AK78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Start mintaprogram: nagyértékű kép beszerzés</t>
        </r>
      </text>
    </comment>
    <comment ref="AK81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Gépbeszerzés ÁFÁ-ja
Pályázat keretében megvalósult inf.eszk.besz.ÁFÁ-ja
</t>
        </r>
      </text>
    </comment>
    <comment ref="AO83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Fejlesztési támogatásból megvalósulló ingatlan felújítás (járda, önkormányzati épület) + ÁFA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AK9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Hitelfelvétel (kiadási és bevételi főösszeg negatív különbözete)</t>
        </r>
      </text>
    </comment>
    <comment ref="AK16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2013. évi pénzmaradvány:
költségvetési szla: 561 e
állami hj.szla: 3.484 e 
befej.vízik.szla: 182 e
gépjárműadó: 19 e
idegen: 1 e Ft
Összesen: 4246 e Ft
</t>
        </r>
      </text>
    </comment>
  </commentList>
</comments>
</file>

<file path=xl/comments4.xml><?xml version="1.0" encoding="utf-8"?>
<comments xmlns="http://schemas.openxmlformats.org/spreadsheetml/2006/main">
  <authors>
    <author>Szerző</author>
  </authors>
  <commentList>
    <comment ref="J8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Fejlesztési támogatásból megvalósuló informatikai eszköz beszerzés</t>
        </r>
      </text>
    </comment>
    <comment ref="I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Nagyértékű eszköz beszerzés (Start mintaprojektek)
</t>
        </r>
      </text>
    </comment>
    <comment ref="I1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Nagyértékű eszközbeszerzés ÁFÁ-ja
</t>
        </r>
      </text>
    </comment>
  </commentList>
</comments>
</file>

<file path=xl/sharedStrings.xml><?xml version="1.0" encoding="utf-8"?>
<sst xmlns="http://schemas.openxmlformats.org/spreadsheetml/2006/main" count="907" uniqueCount="594">
  <si>
    <t>Nyim Község Önkormányzatának 2014. évi létszám előirányzata</t>
  </si>
  <si>
    <t>Nyim Község Önkormányzatának 2014. évi bevételei és kiadásai mérlegszerűen</t>
  </si>
  <si>
    <t>Nyim Község Önkormányzatának 2014. évi felújítási és felhalmozási kiadásai</t>
  </si>
  <si>
    <t>K1-K8. Költségvetési kiadások</t>
  </si>
  <si>
    <t>Megnevezés</t>
  </si>
  <si>
    <t>ezer forintban</t>
  </si>
  <si>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</si>
  <si>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</si>
  <si>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</si>
  <si>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</si>
  <si>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</si>
  <si>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</si>
  <si>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</si>
  <si>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</si>
  <si>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</si>
  <si>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</si>
  <si>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</si>
  <si>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</si>
  <si>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</si>
  <si>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</si>
  <si>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</si>
  <si>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</si>
  <si>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</si>
  <si>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</si>
  <si>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</si>
  <si>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</si>
  <si>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</si>
  <si>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</si>
  <si>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</si>
  <si>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</si>
  <si>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</si>
  <si>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</si>
  <si>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</si>
  <si>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</si>
  <si>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</si>
  <si>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</si>
  <si>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</si>
  <si>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</si>
  <si>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</si>
  <si>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</si>
  <si>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</si>
  <si>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</si>
  <si>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</si>
  <si>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</si>
  <si>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</si>
  <si>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</si>
  <si>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</si>
  <si>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</si>
  <si>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</si>
  <si>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</si>
  <si>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</si>
  <si>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</si>
  <si>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</si>
  <si>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</si>
  <si>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</si>
  <si>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</si>
  <si>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</si>
  <si>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</si>
  <si>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</si>
  <si>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</si>
  <si>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</si>
  <si>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</si>
  <si>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</si>
  <si>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</si>
  <si>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</si>
  <si>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</si>
  <si>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</si>
  <si>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</si>
  <si>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</si>
  <si>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</si>
  <si>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</si>
  <si>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</si>
  <si>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</si>
  <si>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</si>
  <si>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</si>
  <si>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</si>
  <si>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</si>
  <si>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</si>
  <si>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</si>
  <si>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</si>
  <si>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</si>
  <si>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</si>
  <si>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</si>
  <si>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</si>
  <si>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</si>
  <si>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</si>
  <si>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</si>
  <si>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</si>
  <si>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</si>
  <si>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</si>
  <si>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</si>
  <si>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</si>
  <si>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</si>
  <si>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</si>
  <si>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</si>
  <si>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</si>
  <si>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</si>
  <si>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</si>
  <si>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</si>
  <si>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</si>
  <si>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</si>
  <si>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</si>
  <si>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</si>
  <si>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</si>
  <si>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</si>
  <si>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</si>
  <si>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</si>
  <si>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</si>
  <si>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</si>
  <si>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</si>
  <si>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</si>
  <si>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</si>
  <si>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</si>
  <si>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</si>
  <si>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</si>
  <si>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</si>
  <si>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</si>
  <si>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</si>
  <si>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</si>
  <si>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</si>
  <si>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</si>
  <si>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</si>
  <si>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</si>
  <si>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</si>
  <si>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</si>
  <si>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</si>
  <si>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</si>
  <si>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</si>
  <si>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</si>
  <si>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</si>
  <si>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</si>
  <si>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</si>
  <si>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</si>
  <si>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</si>
  <si>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</si>
  <si>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</si>
  <si>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</si>
  <si>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</si>
  <si>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</si>
  <si>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</si>
  <si>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</si>
  <si>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</si>
  <si>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</si>
  <si>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</si>
  <si>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</si>
  <si>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</si>
  <si>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</si>
  <si>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</si>
  <si>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</si>
  <si>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</si>
  <si>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</si>
  <si>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</si>
  <si>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</si>
  <si>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</si>
  <si>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</si>
  <si>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</si>
  <si>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</si>
  <si>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</si>
  <si>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</si>
  <si>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</si>
  <si>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</si>
  <si>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</si>
  <si>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</si>
  <si>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</si>
  <si>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</si>
  <si>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</si>
  <si>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</si>
  <si>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</si>
  <si>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</si>
  <si>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</si>
  <si>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</si>
  <si>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</si>
  <si>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</si>
  <si>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</si>
  <si>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</si>
  <si>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</si>
  <si>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</si>
  <si>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</si>
  <si>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</si>
  <si>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</si>
  <si>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</si>
  <si>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</si>
  <si>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</si>
  <si>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</si>
  <si>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</si>
  <si>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</si>
  <si>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</si>
  <si>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</si>
  <si>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</si>
  <si>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</si>
  <si>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</si>
  <si>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</si>
  <si>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támogatások államháztartáson belülre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</si>
  <si>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</si>
  <si>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</si>
  <si>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</si>
  <si>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</si>
  <si>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</si>
  <si>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</si>
  <si>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</si>
  <si>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</si>
  <si>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</si>
  <si>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</si>
  <si>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</si>
  <si>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</si>
  <si>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</si>
  <si>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</si>
  <si>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</si>
  <si>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</si>
  <si>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</si>
  <si>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</si>
  <si>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</si>
  <si>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</si>
  <si>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</si>
  <si>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</si>
  <si>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</si>
  <si>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</si>
  <si>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</si>
  <si>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</si>
  <si>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</si>
  <si>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</si>
  <si>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</si>
  <si>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</si>
  <si>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</si>
  <si>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</si>
  <si>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</si>
  <si>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</si>
  <si>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</si>
  <si>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</si>
  <si>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</si>
  <si>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</si>
  <si>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</si>
  <si>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</si>
  <si>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</si>
  <si>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</si>
  <si>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</si>
  <si>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</si>
  <si>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</si>
  <si>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</si>
  <si>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</si>
  <si>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</si>
  <si>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</si>
  <si>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</si>
  <si>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</si>
  <si>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</si>
  <si>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</si>
  <si>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</si>
  <si>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</si>
  <si>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</si>
  <si>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</si>
  <si>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</si>
  <si>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</si>
  <si>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</si>
  <si>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</si>
  <si>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</si>
  <si>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</si>
  <si>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</si>
  <si>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</si>
  <si>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</si>
  <si>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</si>
  <si>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</si>
  <si>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</si>
  <si>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</si>
  <si>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</si>
  <si>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</si>
  <si>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</si>
  <si>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</si>
  <si>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</si>
  <si>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</si>
  <si>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</si>
  <si>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</si>
  <si>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</si>
  <si>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</si>
  <si>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</si>
  <si>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</si>
  <si>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</si>
  <si>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</si>
  <si>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</si>
  <si>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</si>
  <si>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</si>
  <si>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</si>
  <si>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</si>
  <si>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</si>
  <si>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Nyim Község Önkormányzatának 2014. évi kiadási előirányzatai</t>
  </si>
  <si>
    <t>B1-B7. Költségvetési bevételek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</si>
  <si>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</si>
  <si>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</si>
  <si>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</si>
  <si>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</si>
  <si>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</si>
  <si>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</si>
  <si>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</si>
  <si>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</si>
  <si>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</si>
  <si>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</si>
  <si>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</si>
  <si>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</si>
  <si>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</si>
  <si>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</si>
  <si>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</si>
  <si>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</si>
  <si>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</si>
  <si>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</si>
  <si>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</si>
  <si>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</si>
  <si>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</si>
  <si>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</si>
  <si>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</si>
  <si>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</si>
  <si>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</si>
  <si>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</si>
  <si>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</si>
  <si>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</si>
  <si>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</si>
  <si>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</si>
  <si>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</si>
  <si>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</si>
  <si>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</si>
  <si>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</si>
  <si>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</si>
  <si>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</si>
  <si>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</si>
  <si>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</si>
  <si>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</si>
  <si>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</si>
  <si>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</si>
  <si>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</si>
  <si>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</si>
  <si>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</si>
  <si>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</si>
  <si>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</si>
  <si>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</si>
  <si>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</si>
  <si>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</si>
  <si>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</si>
  <si>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</si>
  <si>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</si>
  <si>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</si>
  <si>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</si>
  <si>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</si>
  <si>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</si>
  <si>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</si>
  <si>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</si>
  <si>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</si>
  <si>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</si>
  <si>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</si>
  <si>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</si>
  <si>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</si>
  <si>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</si>
  <si>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</si>
  <si>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</si>
  <si>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</si>
  <si>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</si>
  <si>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</si>
  <si>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</si>
  <si>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</si>
  <si>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</si>
  <si>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</si>
  <si>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</si>
  <si>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</si>
  <si>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</si>
  <si>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</si>
  <si>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</si>
  <si>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</si>
  <si>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</si>
  <si>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</si>
  <si>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</si>
  <si>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</si>
  <si>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</si>
  <si>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</si>
  <si>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</si>
  <si>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</si>
  <si>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</si>
  <si>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</si>
  <si>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</si>
  <si>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</si>
  <si>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</si>
  <si>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</si>
  <si>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</si>
  <si>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</si>
  <si>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</si>
  <si>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</si>
  <si>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</si>
  <si>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</si>
  <si>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</si>
  <si>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</si>
  <si>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</si>
  <si>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</si>
  <si>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</si>
  <si>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</si>
  <si>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</si>
  <si>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</si>
  <si>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</si>
  <si>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</si>
  <si>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</si>
  <si>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</si>
  <si>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</si>
  <si>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</si>
  <si>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</si>
  <si>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</si>
  <si>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</si>
  <si>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</si>
  <si>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</si>
  <si>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Nyim Község Önkormányzatának 2014. évi bevételi előirányzatai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</si>
  <si>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</si>
  <si>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</si>
  <si>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</si>
  <si>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</si>
  <si>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</si>
  <si>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</si>
  <si>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</si>
  <si>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</si>
  <si>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</si>
  <si>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</si>
  <si>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</si>
  <si>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</si>
  <si>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</si>
  <si>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</si>
  <si>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</si>
  <si>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</si>
  <si>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</si>
  <si>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</si>
  <si>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</si>
  <si>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</si>
  <si>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</si>
  <si>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</si>
  <si>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</si>
  <si>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</si>
  <si>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</si>
  <si>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</si>
  <si>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</si>
  <si>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</si>
  <si>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</si>
  <si>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</si>
  <si>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</si>
  <si>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</si>
  <si>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</si>
  <si>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</si>
  <si>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</si>
  <si>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</si>
  <si>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</si>
  <si>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</si>
  <si>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</si>
  <si>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</si>
  <si>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</si>
  <si>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</si>
  <si>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</si>
  <si>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</si>
  <si>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</si>
  <si>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</si>
  <si>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</si>
  <si>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</si>
  <si>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</si>
  <si>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</si>
  <si>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B8</t>
  </si>
  <si>
    <t>Nyim Község Önkormányzatának 2014. évi finanszírozási bevételei</t>
  </si>
  <si>
    <t>Sorszám</t>
  </si>
  <si>
    <t>Létszám (fő)</t>
  </si>
  <si>
    <t>Közfoglalkoztatotti átlaglétszám</t>
  </si>
  <si>
    <t xml:space="preserve"> Sorszám</t>
  </si>
  <si>
    <t>Előirányzat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</si>
  <si>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</si>
  <si>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</si>
  <si>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</si>
  <si>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</si>
  <si>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</si>
  <si>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</si>
  <si>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</si>
  <si>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</si>
  <si>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</si>
  <si>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</si>
  <si>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</si>
  <si>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Közhatalmi bevételek (B3)</t>
  </si>
  <si>
    <t>Működési bevételek (B4)</t>
  </si>
  <si>
    <t>Felhalmozási bevételek (B5)</t>
  </si>
  <si>
    <t>Működési célú átvett pénzeszközök (B6)</t>
  </si>
  <si>
    <t>Felhalmozási célú átvett pénzeszközök (B7)</t>
  </si>
  <si>
    <t>KÖLTSÉGVETÉSI BEVÉTELEK ÖSSZESEN  (10+…+ 16)</t>
  </si>
  <si>
    <t>Finanszírozási kiadások (K9)</t>
  </si>
  <si>
    <t xml:space="preserve">Központi, irányító szervi támogatás (B816) </t>
  </si>
  <si>
    <t>Egyéb finanszírozási bevételek (B8 a B816 kivételével)</t>
  </si>
  <si>
    <t>FINANSZÍROZÁSI BEVÉTELEK (19+20)=(B8)</t>
  </si>
  <si>
    <t>Kiemelt kiadási és bevételi előirányzatok</t>
  </si>
  <si>
    <t>K1-K8 Költségvetési kiadások szerinti sorszám</t>
  </si>
  <si>
    <t>Kiemelt előirányzat megnevezése</t>
  </si>
  <si>
    <t>Rovatszám</t>
  </si>
  <si>
    <t>Nyim Község Önkormányzatának 2014. évi előirányzat-felhasználási ütemterve</t>
  </si>
  <si>
    <t>Hónap</t>
  </si>
  <si>
    <t>01.</t>
  </si>
  <si>
    <t>5.</t>
  </si>
  <si>
    <t>6.</t>
  </si>
  <si>
    <t>7.</t>
  </si>
  <si>
    <t>8.</t>
  </si>
  <si>
    <t>9.</t>
  </si>
  <si>
    <t>10.</t>
  </si>
  <si>
    <t>11.</t>
  </si>
  <si>
    <t>12.</t>
  </si>
  <si>
    <t>Nyim Község Önkormányzatának 2014. évi gördülő költségvetése (2014-2015-2016-2017)</t>
  </si>
  <si>
    <t>Év</t>
  </si>
  <si>
    <t>Átlagos statisztikai állományi létszám</t>
  </si>
  <si>
    <t>Nyim Község Önkormányzatának 2014. évi stabilitási melléklete</t>
  </si>
  <si>
    <t>Kötelezettség megnevezése, azonosító adatai</t>
  </si>
  <si>
    <t>futamidő/kezesség érvényesíthetőségi határidő</t>
  </si>
  <si>
    <t>kötelezettség összesen</t>
  </si>
  <si>
    <t>Módosított előirányzat</t>
  </si>
  <si>
    <t>Eredeti előirányzat</t>
  </si>
  <si>
    <t>Támogatást megelőlegező hitel: 
azonosító szám: 23201300181105
Hitel összege: 10.000.000 Ft, igénybevétele folyamatos, a pályázat teljesítésének függvénye.</t>
  </si>
  <si>
    <t>Egyéb működési célú támogatások államháztartáson kívülre (civil szervezetek működési támogatása: Nyimi Faluszépítő Egyesület: 1500 e Ft, egyéb szervezetek 40 e Ft/ civil szervezet/év)</t>
  </si>
  <si>
    <t>91</t>
  </si>
  <si>
    <t xml:space="preserve">
0
160</t>
  </si>
  <si>
    <t>Ebből:
-Nyimi Faluszépítő és Környezetvédő Egyesület
-Egyéb szervezetek</t>
  </si>
  <si>
    <t>Ssz.</t>
  </si>
  <si>
    <t>Hosszú lejáratú hitelek, kölcsönök törlesztése (&gt;=02+03)        (K9111)</t>
  </si>
  <si>
    <t>ebből: pénzügyi vállalkozás        (K9111)</t>
  </si>
  <si>
    <t>ebből: fedezeti ügyletek nettó kiadásai        (K9111)</t>
  </si>
  <si>
    <t>Likviditási célú hitelek, kölcsönök törlesztése pénzügyi vállalkozásnak        (K9112)</t>
  </si>
  <si>
    <t>Rövid lejáratú hitelek, kölcsönök törlesztése (&gt;=06+07)        (K9113)</t>
  </si>
  <si>
    <t>ebből: pénzügyi vállalkozás        (K9113)</t>
  </si>
  <si>
    <t>ebből: fedezeti ügyletek nettó kiadásai        (K9113)</t>
  </si>
  <si>
    <t>Hitel-, kölcsöntörlesztés államháztartáson kívülre (=01+04+05)        (K911)</t>
  </si>
  <si>
    <t>Forgatási célú belföldi értékpapírok vásárlása (&gt;=10+11)        (K9121)</t>
  </si>
  <si>
    <t>ebből: befektetési jegyek        (K9121)</t>
  </si>
  <si>
    <t>ebből: kárpótlási jegyek        (K9121)</t>
  </si>
  <si>
    <t>Forgatási célú belföldi értékpapírok beváltása (&gt;=13+14+15)        (K9122)</t>
  </si>
  <si>
    <t>ebből: fedezeti ügyletek nettó kiadásai        (K9122)</t>
  </si>
  <si>
    <t>ebből: befektetési jegyek        (K9122)</t>
  </si>
  <si>
    <t>ebből: kárpótlási jegyek        (K9122)</t>
  </si>
  <si>
    <t>Befektetési célú belföldi értékpapírok vásárlása        (K9123)</t>
  </si>
  <si>
    <t>Befektetési célú belföldi értékpapírok beváltása (&gt;=18)        (K9124)</t>
  </si>
  <si>
    <t>ebből: fedezeti ügyletek nettó kiadásai        (K9124)</t>
  </si>
  <si>
    <t>Belföldi értékpapírok kiadásai (=09+12+16+17)        (K912)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</si>
  <si>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</si>
  <si>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</si>
  <si>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</si>
  <si>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</si>
  <si>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</si>
  <si>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</si>
  <si>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finanszírozás kiadásai (=08+19+…+25)        (K91)</t>
  </si>
  <si>
    <t>Forgatási célú külföldi értékpapírok vásárlása        (K921)</t>
  </si>
  <si>
    <t>Befektetési célú külföldi értékpapírok vásárlása        (K922)</t>
  </si>
  <si>
    <t>Külföldi értékpapírok beváltása (&gt;=30)        (K923)</t>
  </si>
  <si>
    <t>ebből: fedezeti ügyletek nettó kiadásai        (K923)</t>
  </si>
  <si>
    <t>Külföldi hitelek, kölcsönök törlesztése (&gt;=32+…+35)        (K924)</t>
  </si>
  <si>
    <t>ebből: nemzetközi fejlesztési szervezetek        (K924)</t>
  </si>
  <si>
    <t>ebből: más kormányok        (K924)</t>
  </si>
  <si>
    <t>ebből: külföldi pénzintézetek        (K924)</t>
  </si>
  <si>
    <t>ebből: fedezeti ügyletek nettó kiadásai        (K924)</t>
  </si>
  <si>
    <t>Külföldi finanszírozás kiadásai (=27+28+29+31)        (K92)</t>
  </si>
  <si>
    <t>Adóssághoz nem kapcsolódó származékos ügyletek kiadásai        (K93)</t>
  </si>
  <si>
    <t>Finanszírozási kiadások (=26+36+37)        (K9)</t>
  </si>
  <si>
    <t>Rovat száma</t>
  </si>
  <si>
    <t>Eredeti előiárnyzat</t>
  </si>
  <si>
    <t>K911</t>
  </si>
  <si>
    <t>K912</t>
  </si>
  <si>
    <t>K913</t>
  </si>
  <si>
    <t>K9121</t>
  </si>
  <si>
    <t>K9122</t>
  </si>
  <si>
    <t>K9123</t>
  </si>
  <si>
    <t>K9124</t>
  </si>
  <si>
    <t>K914</t>
  </si>
  <si>
    <t>K915</t>
  </si>
  <si>
    <t>K916</t>
  </si>
  <si>
    <t>K917</t>
  </si>
  <si>
    <t>K918</t>
  </si>
  <si>
    <t>K91</t>
  </si>
  <si>
    <t>K921</t>
  </si>
  <si>
    <t>K922</t>
  </si>
  <si>
    <t>K923</t>
  </si>
  <si>
    <t>K924</t>
  </si>
  <si>
    <t>K92</t>
  </si>
  <si>
    <t>K93</t>
  </si>
  <si>
    <t>K9</t>
  </si>
  <si>
    <t>Nyim Község Önkormányzatának finanszírozási kiadásai</t>
  </si>
  <si>
    <t xml:space="preserve">
1500
160</t>
  </si>
  <si>
    <t>1. melléklet a 1/2014. (II. 5.) önkormányzati rendelethez 8.</t>
  </si>
  <si>
    <t>2. melléklet a 1/2014. (II. 5.) önkormányzati rendelethez 9.</t>
  </si>
  <si>
    <t>3. melléklet a 1/2014. (II. 5.) önkormányzati rendelethez 10.</t>
  </si>
  <si>
    <t>4. melléklet a 1/2014. (II. 5.) önkormányzati rendelethez 11.</t>
  </si>
  <si>
    <t>5. melléklet a 1/2014. (II. 5.) önkormányzati rendelethez 12.</t>
  </si>
  <si>
    <t>6. melléklet a 1/2014. (II. 5.) önkormányzati rendelethez 13.</t>
  </si>
  <si>
    <t>7. melléklet a 1/2014. (II. 5.) önkormányzati rendelethez 14.</t>
  </si>
  <si>
    <t>8. melléklet a 1/2014. (II. 5.) önkormányzati rendelethez 15.</t>
  </si>
  <si>
    <t>8. Módosította a 6/2015. (V. 4.) önkormányzati rendelet. Hatályos: 2015.05.5-től.</t>
  </si>
  <si>
    <t>9. Módosította a 6/2015. (V. 4.) önkormányzati rendelet. Hatályos: 2015.05.5-től.</t>
  </si>
  <si>
    <t>10. Módosította a 6/2015. (V. 4.) önkormányzati rendelet. Hatályos: 2015.05.5-től.</t>
  </si>
  <si>
    <t>11. Módosította a 6/2015. (V. 4.) önkormányzati rendelet. Hatályos: 2015.05.5-től.</t>
  </si>
  <si>
    <t>12. Módosította a 6/2015. (V. 4.) önkormányzati rendelet. Hatályos: 2015.05.5-től.</t>
  </si>
  <si>
    <t>13. Módosította a 6/2015. (V. 4.) önkormányzati rendelet. Hatályos: 2015.05.5-től.</t>
  </si>
  <si>
    <t>14. Módosította a 6/2015. (V. 4.) önkormányzati rendelet. Hatályos: 2015.05.5-től.</t>
  </si>
  <si>
    <t>15. Módosította a 6/2015. (V. 4.) önkormányzati rendelet. Hatályos: 2015.05.5-től.</t>
  </si>
  <si>
    <t>9. melléklet a 1/2014. (II. 5.) önkormányzati rendelethez 16.</t>
  </si>
  <si>
    <t>16. Módosította a 6/2015. (V. 4.) önkormányzati rendelet. Hatályos: 2015.05.5-től.</t>
  </si>
  <si>
    <t>10. melléklet a 1/2014. (II. 5.) önkormányzati rendelethez 17.</t>
  </si>
  <si>
    <t>17. Módosította a 6/2015. (V. 4.) önkormányzati rendelet. Hatályos: 2015.05.5-től.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</si>
</sst>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24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i/>
      <sz val="10"/>
      <color indexed="8"/>
      <name val="Verdana"/>
      <family val="2"/>
      <charset val="238"/>
    </font>
    <font>
      <b/>
      <i/>
      <sz val="12"/>
      <color indexed="8"/>
      <name val="Verdana"/>
      <family val="2"/>
      <charset val="238"/>
    </font>
    <font>
      <b/>
      <i/>
      <sz val="10"/>
      <color indexed="8"/>
      <name val="Verdana"/>
      <family val="2"/>
      <charset val="238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7" fillId="0" borderId="0" xfId="0" applyFont="1" applyFill="1"/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0" fontId="8" fillId="0" borderId="0" xfId="0" applyFont="1" applyFill="1"/>
    <xf numFmtId="0" fontId="7" fillId="0" borderId="0" xfId="0" applyFont="1" applyFill="1" applyBorder="1"/>
    <xf numFmtId="0" fontId="11" fillId="0" borderId="0" xfId="0" applyFont="1" applyFill="1"/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/>
    </xf>
    <xf numFmtId="3" fontId="11" fillId="0" borderId="4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0" applyFont="1" applyFill="1"/>
    <xf numFmtId="0" fontId="11" fillId="0" borderId="4" xfId="0" applyFont="1" applyFill="1" applyBorder="1" applyAlignment="1">
      <alignment horizontal="right" vertical="center"/>
    </xf>
    <xf numFmtId="0" fontId="11" fillId="0" borderId="0" xfId="0" applyFont="1" applyFill="1" applyBorder="1"/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/>
    <xf numFmtId="0" fontId="16" fillId="0" borderId="0" xfId="0" applyFont="1" applyFill="1" applyBorder="1"/>
    <xf numFmtId="3" fontId="11" fillId="0" borderId="0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/>
    </xf>
    <xf numFmtId="0" fontId="7" fillId="0" borderId="4" xfId="0" applyFont="1" applyFill="1" applyBorder="1"/>
    <xf numFmtId="0" fontId="10" fillId="0" borderId="6" xfId="0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18" fillId="0" borderId="0" xfId="0" applyFont="1"/>
    <xf numFmtId="0" fontId="18" fillId="0" borderId="4" xfId="0" applyFont="1" applyBorder="1"/>
    <xf numFmtId="0" fontId="18" fillId="0" borderId="0" xfId="0" applyFont="1" applyFill="1" applyBorder="1"/>
    <xf numFmtId="0" fontId="17" fillId="0" borderId="0" xfId="0" applyFont="1" applyAlignment="1">
      <alignment horizontal="right"/>
    </xf>
    <xf numFmtId="0" fontId="10" fillId="0" borderId="0" xfId="0" applyFont="1" applyBorder="1"/>
    <xf numFmtId="0" fontId="10" fillId="0" borderId="0" xfId="0" applyFont="1"/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0" xfId="0" applyFont="1"/>
    <xf numFmtId="0" fontId="18" fillId="0" borderId="0" xfId="0" applyFont="1" applyAlignment="1"/>
    <xf numFmtId="0" fontId="18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14" fontId="18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164" fontId="7" fillId="0" borderId="4" xfId="0" quotePrefix="1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164" fontId="8" fillId="0" borderId="4" xfId="0" quotePrefix="1" applyNumberFormat="1" applyFont="1" applyFill="1" applyBorder="1" applyAlignment="1">
      <alignment vertical="center"/>
    </xf>
    <xf numFmtId="165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19" fillId="0" borderId="4" xfId="0" applyFont="1" applyBorder="1"/>
    <xf numFmtId="3" fontId="10" fillId="0" borderId="4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8" fillId="0" borderId="4" xfId="0" applyNumberFormat="1" applyFont="1" applyBorder="1"/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3" fontId="10" fillId="0" borderId="14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/>
    </xf>
    <xf numFmtId="3" fontId="10" fillId="0" borderId="15" xfId="0" applyNumberFormat="1" applyFont="1" applyBorder="1" applyAlignment="1">
      <alignment horizontal="right" vertical="center"/>
    </xf>
    <xf numFmtId="3" fontId="10" fillId="0" borderId="18" xfId="0" applyNumberFormat="1" applyFont="1" applyBorder="1" applyAlignment="1">
      <alignment horizontal="right" vertical="center"/>
    </xf>
    <xf numFmtId="165" fontId="8" fillId="0" borderId="4" xfId="0" applyNumberFormat="1" applyFont="1" applyFill="1" applyBorder="1" applyAlignment="1">
      <alignment vertical="center"/>
    </xf>
    <xf numFmtId="3" fontId="19" fillId="0" borderId="4" xfId="0" applyNumberFormat="1" applyFont="1" applyBorder="1"/>
    <xf numFmtId="3" fontId="10" fillId="0" borderId="0" xfId="0" applyNumberFormat="1" applyFont="1"/>
    <xf numFmtId="0" fontId="20" fillId="0" borderId="0" xfId="0" applyFont="1"/>
    <xf numFmtId="0" fontId="21" fillId="0" borderId="0" xfId="0" applyFont="1" applyFill="1"/>
    <xf numFmtId="0" fontId="21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3" fontId="21" fillId="0" borderId="4" xfId="0" applyNumberFormat="1" applyFont="1" applyBorder="1" applyAlignment="1">
      <alignment horizontal="right" vertical="top" wrapText="1"/>
    </xf>
    <xf numFmtId="0" fontId="22" fillId="0" borderId="4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top" wrapText="1"/>
    </xf>
    <xf numFmtId="3" fontId="22" fillId="0" borderId="4" xfId="0" applyNumberFormat="1" applyFont="1" applyBorder="1" applyAlignment="1">
      <alignment horizontal="right" vertical="top" wrapText="1"/>
    </xf>
    <xf numFmtId="0" fontId="2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10" xfId="0" quotePrefix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3" fontId="11" fillId="0" borderId="10" xfId="0" applyNumberFormat="1" applyFont="1" applyFill="1" applyBorder="1" applyAlignment="1">
      <alignment horizontal="right" vertical="center"/>
    </xf>
    <xf numFmtId="3" fontId="11" fillId="0" borderId="6" xfId="0" applyNumberFormat="1" applyFont="1" applyFill="1" applyBorder="1" applyAlignment="1">
      <alignment horizontal="right" vertical="center"/>
    </xf>
    <xf numFmtId="3" fontId="11" fillId="0" borderId="7" xfId="0" applyNumberFormat="1" applyFont="1" applyFill="1" applyBorder="1" applyAlignment="1">
      <alignment horizontal="right" vertical="center"/>
    </xf>
    <xf numFmtId="1" fontId="11" fillId="0" borderId="10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/>
    </xf>
    <xf numFmtId="164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4" xfId="0" quotePrefix="1" applyFont="1" applyFill="1" applyBorder="1" applyAlignment="1">
      <alignment horizontal="right" vertical="center"/>
    </xf>
    <xf numFmtId="0" fontId="13" fillId="0" borderId="10" xfId="0" quotePrefix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1" fillId="0" borderId="7" xfId="0" quotePrefix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164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64" fontId="7" fillId="0" borderId="10" xfId="0" quotePrefix="1" applyNumberFormat="1" applyFont="1" applyFill="1" applyBorder="1" applyAlignment="1">
      <alignment horizontal="center" vertical="center"/>
    </xf>
    <xf numFmtId="164" fontId="7" fillId="0" borderId="7" xfId="0" quotePrefix="1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/>
    </xf>
    <xf numFmtId="1" fontId="7" fillId="0" borderId="10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65" fontId="7" fillId="0" borderId="10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/>
    </xf>
    <xf numFmtId="165" fontId="7" fillId="0" borderId="7" xfId="0" applyNumberFormat="1" applyFont="1" applyFill="1" applyBorder="1" applyAlignment="1">
      <alignment vertical="center"/>
    </xf>
    <xf numFmtId="164" fontId="8" fillId="0" borderId="10" xfId="0" quotePrefix="1" applyNumberFormat="1" applyFont="1" applyFill="1" applyBorder="1" applyAlignment="1">
      <alignment horizontal="center" vertical="center"/>
    </xf>
    <xf numFmtId="164" fontId="8" fillId="0" borderId="7" xfId="0" quotePrefix="1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165" fontId="8" fillId="0" borderId="4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horizontal="right" vertical="center"/>
    </xf>
    <xf numFmtId="3" fontId="8" fillId="0" borderId="6" xfId="0" applyNumberFormat="1" applyFont="1" applyFill="1" applyBorder="1" applyAlignment="1">
      <alignment horizontal="right" vertical="center"/>
    </xf>
    <xf numFmtId="3" fontId="8" fillId="0" borderId="7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165" fontId="7" fillId="0" borderId="10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166" fontId="7" fillId="0" borderId="10" xfId="0" applyNumberFormat="1" applyFont="1" applyFill="1" applyBorder="1" applyAlignment="1">
      <alignment horizontal="left" vertical="center" wrapText="1"/>
    </xf>
    <xf numFmtId="166" fontId="7" fillId="0" borderId="6" xfId="0" applyNumberFormat="1" applyFont="1" applyFill="1" applyBorder="1" applyAlignment="1">
      <alignment horizontal="left" vertical="center" wrapText="1"/>
    </xf>
    <xf numFmtId="165" fontId="8" fillId="0" borderId="10" xfId="0" applyNumberFormat="1" applyFont="1" applyFill="1" applyBorder="1" applyAlignment="1">
      <alignment vertical="center"/>
    </xf>
    <xf numFmtId="165" fontId="8" fillId="0" borderId="6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/>
    </xf>
    <xf numFmtId="164" fontId="8" fillId="0" borderId="20" xfId="0" applyNumberFormat="1" applyFont="1" applyFill="1" applyBorder="1" applyAlignment="1">
      <alignment horizontal="center" vertical="center"/>
    </xf>
    <xf numFmtId="164" fontId="8" fillId="0" borderId="21" xfId="0" applyNumberFormat="1" applyFont="1" applyFill="1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10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8" fillId="0" borderId="10" xfId="0" quotePrefix="1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9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distributed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/>
    </xf>
    <xf numFmtId="3" fontId="10" fillId="0" borderId="4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8" fillId="0" borderId="6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right"/>
    </xf>
    <xf numFmtId="0" fontId="19" fillId="0" borderId="6" xfId="0" applyFont="1" applyBorder="1" applyAlignment="1">
      <alignment horizontal="left" wrapText="1"/>
    </xf>
    <xf numFmtId="0" fontId="19" fillId="0" borderId="7" xfId="0" applyFont="1" applyBorder="1" applyAlignment="1">
      <alignment horizontal="left" wrapText="1"/>
    </xf>
    <xf numFmtId="166" fontId="7" fillId="0" borderId="7" xfId="0" applyNumberFormat="1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right" vertical="center" wrapText="1"/>
    </xf>
    <xf numFmtId="0" fontId="10" fillId="0" borderId="11" xfId="0" applyFont="1" applyBorder="1" applyAlignment="1">
      <alignment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3" fontId="9" fillId="0" borderId="14" xfId="0" applyNumberFormat="1" applyFont="1" applyFill="1" applyBorder="1" applyAlignment="1">
      <alignment horizontal="right" vertical="center" wrapText="1"/>
    </xf>
    <xf numFmtId="3" fontId="10" fillId="0" borderId="11" xfId="0" applyNumberFormat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right" vertical="center" wrapText="1"/>
    </xf>
    <xf numFmtId="3" fontId="9" fillId="0" borderId="14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/>
    </xf>
    <xf numFmtId="49" fontId="9" fillId="0" borderId="23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67"/>
  <sheetViews>
    <sheetView tabSelected="1" zoomScale="130" zoomScaleNormal="130" workbookViewId="0">
      <selection sqref="A1:AK1"/>
    </sheetView>
  </sheetViews>
  <sheetFormatPr defaultRowHeight="12.75"/>
  <cols>
    <col min="1" max="20" width="2.7109375" style="6" customWidth="1"/>
    <col min="21" max="21" width="0.85546875" style="6" customWidth="1"/>
    <col min="22" max="25" width="2.7109375" style="6" hidden="1" customWidth="1"/>
    <col min="26" max="26" width="0.5703125" style="6" customWidth="1"/>
    <col min="27" max="28" width="2.7109375" style="6" hidden="1" customWidth="1"/>
    <col min="29" max="29" width="2.7109375" style="21" customWidth="1"/>
    <col min="30" max="30" width="2.7109375" style="6" customWidth="1"/>
    <col min="31" max="31" width="0.85546875" style="6" customWidth="1"/>
    <col min="32" max="32" width="1.85546875" style="6" customWidth="1"/>
    <col min="33" max="35" width="2.7109375" style="6" customWidth="1"/>
    <col min="36" max="36" width="5.42578125" style="6" customWidth="1"/>
    <col min="37" max="37" width="13.140625" style="6" customWidth="1"/>
    <col min="38" max="46" width="2.7109375" style="6" customWidth="1"/>
    <col min="47" max="47" width="25.5703125" style="6" customWidth="1"/>
    <col min="48" max="256" width="9.140625" style="6"/>
    <col min="257" max="302" width="2.7109375" style="6" customWidth="1"/>
    <col min="303" max="512" width="9.140625" style="6"/>
    <col min="513" max="558" width="2.7109375" style="6" customWidth="1"/>
    <col min="559" max="768" width="9.140625" style="6"/>
    <col min="769" max="814" width="2.7109375" style="6" customWidth="1"/>
    <col min="815" max="1024" width="9.140625" style="6"/>
    <col min="1025" max="1070" width="2.7109375" style="6" customWidth="1"/>
    <col min="1071" max="1280" width="9.140625" style="6"/>
    <col min="1281" max="1326" width="2.7109375" style="6" customWidth="1"/>
    <col min="1327" max="1536" width="9.140625" style="6"/>
    <col min="1537" max="1582" width="2.7109375" style="6" customWidth="1"/>
    <col min="1583" max="1792" width="9.140625" style="6"/>
    <col min="1793" max="1838" width="2.7109375" style="6" customWidth="1"/>
    <col min="1839" max="2048" width="9.140625" style="6"/>
    <col min="2049" max="2094" width="2.7109375" style="6" customWidth="1"/>
    <col min="2095" max="2304" width="9.140625" style="6"/>
    <col min="2305" max="2350" width="2.7109375" style="6" customWidth="1"/>
    <col min="2351" max="2560" width="9.140625" style="6"/>
    <col min="2561" max="2606" width="2.7109375" style="6" customWidth="1"/>
    <col min="2607" max="2816" width="9.140625" style="6"/>
    <col min="2817" max="2862" width="2.7109375" style="6" customWidth="1"/>
    <col min="2863" max="3072" width="9.140625" style="6"/>
    <col min="3073" max="3118" width="2.7109375" style="6" customWidth="1"/>
    <col min="3119" max="3328" width="9.140625" style="6"/>
    <col min="3329" max="3374" width="2.7109375" style="6" customWidth="1"/>
    <col min="3375" max="3584" width="9.140625" style="6"/>
    <col min="3585" max="3630" width="2.7109375" style="6" customWidth="1"/>
    <col min="3631" max="3840" width="9.140625" style="6"/>
    <col min="3841" max="3886" width="2.7109375" style="6" customWidth="1"/>
    <col min="3887" max="4096" width="9.140625" style="6"/>
    <col min="4097" max="4142" width="2.7109375" style="6" customWidth="1"/>
    <col min="4143" max="4352" width="9.140625" style="6"/>
    <col min="4353" max="4398" width="2.7109375" style="6" customWidth="1"/>
    <col min="4399" max="4608" width="9.140625" style="6"/>
    <col min="4609" max="4654" width="2.7109375" style="6" customWidth="1"/>
    <col min="4655" max="4864" width="9.140625" style="6"/>
    <col min="4865" max="4910" width="2.7109375" style="6" customWidth="1"/>
    <col min="4911" max="5120" width="9.140625" style="6"/>
    <col min="5121" max="5166" width="2.7109375" style="6" customWidth="1"/>
    <col min="5167" max="5376" width="9.140625" style="6"/>
    <col min="5377" max="5422" width="2.7109375" style="6" customWidth="1"/>
    <col min="5423" max="5632" width="9.140625" style="6"/>
    <col min="5633" max="5678" width="2.7109375" style="6" customWidth="1"/>
    <col min="5679" max="5888" width="9.140625" style="6"/>
    <col min="5889" max="5934" width="2.7109375" style="6" customWidth="1"/>
    <col min="5935" max="6144" width="9.140625" style="6"/>
    <col min="6145" max="6190" width="2.7109375" style="6" customWidth="1"/>
    <col min="6191" max="6400" width="9.140625" style="6"/>
    <col min="6401" max="6446" width="2.7109375" style="6" customWidth="1"/>
    <col min="6447" max="6656" width="9.140625" style="6"/>
    <col min="6657" max="6702" width="2.7109375" style="6" customWidth="1"/>
    <col min="6703" max="6912" width="9.140625" style="6"/>
    <col min="6913" max="6958" width="2.7109375" style="6" customWidth="1"/>
    <col min="6959" max="7168" width="9.140625" style="6"/>
    <col min="7169" max="7214" width="2.7109375" style="6" customWidth="1"/>
    <col min="7215" max="7424" width="9.140625" style="6"/>
    <col min="7425" max="7470" width="2.7109375" style="6" customWidth="1"/>
    <col min="7471" max="7680" width="9.140625" style="6"/>
    <col min="7681" max="7726" width="2.7109375" style="6" customWidth="1"/>
    <col min="7727" max="7936" width="9.140625" style="6"/>
    <col min="7937" max="7982" width="2.7109375" style="6" customWidth="1"/>
    <col min="7983" max="8192" width="9.140625" style="6"/>
    <col min="8193" max="8238" width="2.7109375" style="6" customWidth="1"/>
    <col min="8239" max="8448" width="9.140625" style="6"/>
    <col min="8449" max="8494" width="2.7109375" style="6" customWidth="1"/>
    <col min="8495" max="8704" width="9.140625" style="6"/>
    <col min="8705" max="8750" width="2.7109375" style="6" customWidth="1"/>
    <col min="8751" max="8960" width="9.140625" style="6"/>
    <col min="8961" max="9006" width="2.7109375" style="6" customWidth="1"/>
    <col min="9007" max="9216" width="9.140625" style="6"/>
    <col min="9217" max="9262" width="2.7109375" style="6" customWidth="1"/>
    <col min="9263" max="9472" width="9.140625" style="6"/>
    <col min="9473" max="9518" width="2.7109375" style="6" customWidth="1"/>
    <col min="9519" max="9728" width="9.140625" style="6"/>
    <col min="9729" max="9774" width="2.7109375" style="6" customWidth="1"/>
    <col min="9775" max="9984" width="9.140625" style="6"/>
    <col min="9985" max="10030" width="2.7109375" style="6" customWidth="1"/>
    <col min="10031" max="10240" width="9.140625" style="6"/>
    <col min="10241" max="10286" width="2.7109375" style="6" customWidth="1"/>
    <col min="10287" max="10496" width="9.140625" style="6"/>
    <col min="10497" max="10542" width="2.7109375" style="6" customWidth="1"/>
    <col min="10543" max="10752" width="9.140625" style="6"/>
    <col min="10753" max="10798" width="2.7109375" style="6" customWidth="1"/>
    <col min="10799" max="11008" width="9.140625" style="6"/>
    <col min="11009" max="11054" width="2.7109375" style="6" customWidth="1"/>
    <col min="11055" max="11264" width="9.140625" style="6"/>
    <col min="11265" max="11310" width="2.7109375" style="6" customWidth="1"/>
    <col min="11311" max="11520" width="9.140625" style="6"/>
    <col min="11521" max="11566" width="2.7109375" style="6" customWidth="1"/>
    <col min="11567" max="11776" width="9.140625" style="6"/>
    <col min="11777" max="11822" width="2.7109375" style="6" customWidth="1"/>
    <col min="11823" max="12032" width="9.140625" style="6"/>
    <col min="12033" max="12078" width="2.7109375" style="6" customWidth="1"/>
    <col min="12079" max="12288" width="9.140625" style="6"/>
    <col min="12289" max="12334" width="2.7109375" style="6" customWidth="1"/>
    <col min="12335" max="12544" width="9.140625" style="6"/>
    <col min="12545" max="12590" width="2.7109375" style="6" customWidth="1"/>
    <col min="12591" max="12800" width="9.140625" style="6"/>
    <col min="12801" max="12846" width="2.7109375" style="6" customWidth="1"/>
    <col min="12847" max="13056" width="9.140625" style="6"/>
    <col min="13057" max="13102" width="2.7109375" style="6" customWidth="1"/>
    <col min="13103" max="13312" width="9.140625" style="6"/>
    <col min="13313" max="13358" width="2.7109375" style="6" customWidth="1"/>
    <col min="13359" max="13568" width="9.140625" style="6"/>
    <col min="13569" max="13614" width="2.7109375" style="6" customWidth="1"/>
    <col min="13615" max="13824" width="9.140625" style="6"/>
    <col min="13825" max="13870" width="2.7109375" style="6" customWidth="1"/>
    <col min="13871" max="14080" width="9.140625" style="6"/>
    <col min="14081" max="14126" width="2.7109375" style="6" customWidth="1"/>
    <col min="14127" max="14336" width="9.140625" style="6"/>
    <col min="14337" max="14382" width="2.7109375" style="6" customWidth="1"/>
    <col min="14383" max="14592" width="9.140625" style="6"/>
    <col min="14593" max="14638" width="2.7109375" style="6" customWidth="1"/>
    <col min="14639" max="14848" width="9.140625" style="6"/>
    <col min="14849" max="14894" width="2.7109375" style="6" customWidth="1"/>
    <col min="14895" max="15104" width="9.140625" style="6"/>
    <col min="15105" max="15150" width="2.7109375" style="6" customWidth="1"/>
    <col min="15151" max="15360" width="9.140625" style="6"/>
    <col min="15361" max="15406" width="2.7109375" style="6" customWidth="1"/>
    <col min="15407" max="15616" width="9.140625" style="6"/>
    <col min="15617" max="15662" width="2.7109375" style="6" customWidth="1"/>
    <col min="15663" max="15872" width="9.140625" style="6"/>
    <col min="15873" max="15918" width="2.7109375" style="6" customWidth="1"/>
    <col min="15919" max="16128" width="9.140625" style="6"/>
    <col min="16129" max="16174" width="2.7109375" style="6" customWidth="1"/>
    <col min="16175" max="16384" width="9.140625" style="6"/>
  </cols>
  <sheetData>
    <row r="1" spans="1:49">
      <c r="A1" s="85" t="s">
        <v>574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</row>
    <row r="2" spans="1:49" ht="25.5" customHeight="1">
      <c r="A2" s="107" t="s">
        <v>284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1:49" ht="25.5" customHeight="1">
      <c r="A3" s="107" t="s">
        <v>403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49" ht="15.95" customHeight="1">
      <c r="A4" s="108" t="s">
        <v>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</row>
    <row r="5" spans="1:49" ht="39.75" customHeight="1">
      <c r="A5" s="109" t="s">
        <v>6</v>
      </c>
      <c r="B5" s="110"/>
      <c r="C5" s="111" t="s">
        <v>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3" t="s">
        <v>8</v>
      </c>
      <c r="AD5" s="112"/>
      <c r="AE5" s="112"/>
      <c r="AF5" s="112"/>
      <c r="AG5" s="114" t="s">
        <v>9</v>
      </c>
      <c r="AH5" s="102"/>
      <c r="AI5" s="102"/>
      <c r="AJ5" s="103"/>
      <c r="AK5" s="7" t="s">
        <v>504</v>
      </c>
    </row>
    <row r="6" spans="1:49">
      <c r="A6" s="98" t="s">
        <v>10</v>
      </c>
      <c r="B6" s="99"/>
      <c r="C6" s="100" t="s">
        <v>11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0" t="s">
        <v>12</v>
      </c>
      <c r="AD6" s="102"/>
      <c r="AE6" s="102"/>
      <c r="AF6" s="103"/>
      <c r="AG6" s="100" t="s">
        <v>13</v>
      </c>
      <c r="AH6" s="101"/>
      <c r="AI6" s="101"/>
      <c r="AJ6" s="88"/>
      <c r="AK6" s="8" t="s">
        <v>489</v>
      </c>
    </row>
    <row r="7" spans="1:49" s="10" customFormat="1" ht="28.5" customHeight="1">
      <c r="A7" s="87" t="s">
        <v>14</v>
      </c>
      <c r="B7" s="88"/>
      <c r="C7" s="104" t="s">
        <v>285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6"/>
      <c r="AC7" s="92" t="s">
        <v>286</v>
      </c>
      <c r="AD7" s="93"/>
      <c r="AE7" s="93"/>
      <c r="AF7" s="94"/>
      <c r="AG7" s="95">
        <v>14510</v>
      </c>
      <c r="AH7" s="96"/>
      <c r="AI7" s="96"/>
      <c r="AJ7" s="97"/>
      <c r="AK7" s="9">
        <v>9529</v>
      </c>
      <c r="AU7" s="11"/>
      <c r="AV7" s="12"/>
      <c r="AW7" s="13"/>
    </row>
    <row r="8" spans="1:49" s="10" customFormat="1" ht="37.5" customHeight="1">
      <c r="A8" s="87" t="s">
        <v>17</v>
      </c>
      <c r="B8" s="88"/>
      <c r="C8" s="89" t="s">
        <v>287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/>
      <c r="AC8" s="92" t="s">
        <v>288</v>
      </c>
      <c r="AD8" s="93"/>
      <c r="AE8" s="93"/>
      <c r="AF8" s="94"/>
      <c r="AG8" s="95">
        <v>0</v>
      </c>
      <c r="AH8" s="96"/>
      <c r="AI8" s="96"/>
      <c r="AJ8" s="97"/>
      <c r="AK8" s="14">
        <v>0</v>
      </c>
      <c r="AU8" s="11"/>
      <c r="AV8" s="12"/>
      <c r="AW8" s="13"/>
    </row>
    <row r="9" spans="1:49" s="10" customFormat="1" ht="14.25">
      <c r="A9" s="87" t="s">
        <v>20</v>
      </c>
      <c r="B9" s="88"/>
      <c r="C9" s="89" t="s">
        <v>289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  <c r="AC9" s="92" t="s">
        <v>290</v>
      </c>
      <c r="AD9" s="93"/>
      <c r="AE9" s="93"/>
      <c r="AF9" s="94"/>
      <c r="AG9" s="95">
        <v>0</v>
      </c>
      <c r="AH9" s="96"/>
      <c r="AI9" s="96"/>
      <c r="AJ9" s="97"/>
      <c r="AK9" s="9">
        <v>2538</v>
      </c>
      <c r="AU9" s="11"/>
      <c r="AV9" s="12"/>
      <c r="AW9" s="13"/>
    </row>
    <row r="10" spans="1:49" ht="28.5" customHeight="1">
      <c r="A10" s="87" t="s">
        <v>23</v>
      </c>
      <c r="B10" s="88"/>
      <c r="C10" s="89" t="s">
        <v>291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1"/>
      <c r="AC10" s="92" t="s">
        <v>292</v>
      </c>
      <c r="AD10" s="93"/>
      <c r="AE10" s="93"/>
      <c r="AF10" s="94"/>
      <c r="AG10" s="95">
        <v>0</v>
      </c>
      <c r="AH10" s="96"/>
      <c r="AI10" s="96"/>
      <c r="AJ10" s="97"/>
      <c r="AK10" s="14">
        <v>349</v>
      </c>
      <c r="AU10" s="11"/>
      <c r="AV10" s="12"/>
      <c r="AW10" s="13"/>
    </row>
    <row r="11" spans="1:49" s="15" customFormat="1" ht="19.5" customHeight="1">
      <c r="A11" s="87" t="s">
        <v>26</v>
      </c>
      <c r="B11" s="88"/>
      <c r="C11" s="89" t="s">
        <v>293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1"/>
      <c r="AC11" s="92" t="s">
        <v>294</v>
      </c>
      <c r="AD11" s="93"/>
      <c r="AE11" s="93"/>
      <c r="AF11" s="94"/>
      <c r="AG11" s="115">
        <v>0</v>
      </c>
      <c r="AH11" s="115"/>
      <c r="AI11" s="115"/>
      <c r="AJ11" s="115"/>
      <c r="AK11" s="14">
        <v>20</v>
      </c>
      <c r="AU11" s="11"/>
      <c r="AV11" s="12"/>
      <c r="AW11" s="13"/>
    </row>
    <row r="12" spans="1:49" s="15" customFormat="1" ht="25.5" customHeight="1">
      <c r="A12" s="87" t="s">
        <v>29</v>
      </c>
      <c r="B12" s="88"/>
      <c r="C12" s="89" t="s">
        <v>295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1"/>
      <c r="AC12" s="92" t="s">
        <v>296</v>
      </c>
      <c r="AD12" s="93"/>
      <c r="AE12" s="93"/>
      <c r="AF12" s="94"/>
      <c r="AG12" s="115">
        <v>0</v>
      </c>
      <c r="AH12" s="115"/>
      <c r="AI12" s="115"/>
      <c r="AJ12" s="115"/>
      <c r="AK12" s="14">
        <v>671</v>
      </c>
      <c r="AU12" s="11"/>
      <c r="AV12" s="12"/>
      <c r="AW12" s="13"/>
    </row>
    <row r="13" spans="1:49" ht="25.5" customHeight="1">
      <c r="A13" s="116" t="s">
        <v>32</v>
      </c>
      <c r="B13" s="117"/>
      <c r="C13" s="118" t="s">
        <v>297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20"/>
      <c r="AC13" s="121" t="s">
        <v>298</v>
      </c>
      <c r="AD13" s="122"/>
      <c r="AE13" s="122"/>
      <c r="AF13" s="123"/>
      <c r="AG13" s="95">
        <f>SUM(AG7:AJ12)</f>
        <v>14510</v>
      </c>
      <c r="AH13" s="96"/>
      <c r="AI13" s="96"/>
      <c r="AJ13" s="97"/>
      <c r="AK13" s="9">
        <f>SUM(AK7:AK12)</f>
        <v>13107</v>
      </c>
      <c r="AU13" s="16"/>
      <c r="AV13" s="17"/>
      <c r="AW13" s="18"/>
    </row>
    <row r="14" spans="1:49" ht="19.5" customHeight="1">
      <c r="A14" s="87" t="s">
        <v>35</v>
      </c>
      <c r="B14" s="88"/>
      <c r="C14" s="89" t="s">
        <v>299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1"/>
      <c r="AC14" s="92" t="s">
        <v>300</v>
      </c>
      <c r="AD14" s="93"/>
      <c r="AE14" s="93"/>
      <c r="AF14" s="94"/>
      <c r="AG14" s="95">
        <v>0</v>
      </c>
      <c r="AH14" s="96"/>
      <c r="AI14" s="96"/>
      <c r="AJ14" s="97"/>
      <c r="AK14" s="14">
        <v>0</v>
      </c>
      <c r="AU14" s="15"/>
      <c r="AV14" s="15"/>
      <c r="AW14" s="15"/>
    </row>
    <row r="15" spans="1:49" ht="29.25" customHeight="1">
      <c r="A15" s="87" t="s">
        <v>38</v>
      </c>
      <c r="B15" s="88"/>
      <c r="C15" s="89" t="s">
        <v>301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1"/>
      <c r="AC15" s="92" t="s">
        <v>302</v>
      </c>
      <c r="AD15" s="93"/>
      <c r="AE15" s="93"/>
      <c r="AF15" s="94"/>
      <c r="AG15" s="95">
        <v>0</v>
      </c>
      <c r="AH15" s="96"/>
      <c r="AI15" s="96"/>
      <c r="AJ15" s="97"/>
      <c r="AK15" s="14">
        <v>0</v>
      </c>
    </row>
    <row r="16" spans="1:49" ht="39.75" customHeight="1">
      <c r="A16" s="87" t="s">
        <v>41</v>
      </c>
      <c r="B16" s="88"/>
      <c r="C16" s="89" t="s">
        <v>303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1"/>
      <c r="AC16" s="92" t="s">
        <v>304</v>
      </c>
      <c r="AD16" s="93"/>
      <c r="AE16" s="93"/>
      <c r="AF16" s="94"/>
      <c r="AG16" s="95">
        <v>0</v>
      </c>
      <c r="AH16" s="96"/>
      <c r="AI16" s="96"/>
      <c r="AJ16" s="97"/>
      <c r="AK16" s="14">
        <v>0</v>
      </c>
    </row>
    <row r="17" spans="1:40" ht="42" customHeight="1">
      <c r="A17" s="87" t="s">
        <v>44</v>
      </c>
      <c r="B17" s="88"/>
      <c r="C17" s="89" t="s">
        <v>305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1"/>
      <c r="AC17" s="92" t="s">
        <v>306</v>
      </c>
      <c r="AD17" s="93"/>
      <c r="AE17" s="93"/>
      <c r="AF17" s="94"/>
      <c r="AG17" s="95">
        <v>0</v>
      </c>
      <c r="AH17" s="96"/>
      <c r="AI17" s="96"/>
      <c r="AJ17" s="97"/>
      <c r="AK17" s="14">
        <v>0</v>
      </c>
    </row>
    <row r="18" spans="1:40" ht="33.75" customHeight="1">
      <c r="A18" s="87" t="s">
        <v>47</v>
      </c>
      <c r="B18" s="88"/>
      <c r="C18" s="89" t="s">
        <v>307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1"/>
      <c r="AC18" s="92" t="s">
        <v>308</v>
      </c>
      <c r="AD18" s="93"/>
      <c r="AE18" s="93"/>
      <c r="AF18" s="94"/>
      <c r="AG18" s="95">
        <v>0</v>
      </c>
      <c r="AH18" s="96"/>
      <c r="AI18" s="96"/>
      <c r="AJ18" s="97"/>
      <c r="AK18" s="14">
        <v>17825</v>
      </c>
    </row>
    <row r="19" spans="1:40" ht="36.75" customHeight="1">
      <c r="A19" s="116" t="s">
        <v>50</v>
      </c>
      <c r="B19" s="117"/>
      <c r="C19" s="118" t="s">
        <v>309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20"/>
      <c r="AC19" s="121" t="s">
        <v>310</v>
      </c>
      <c r="AD19" s="122"/>
      <c r="AE19" s="122"/>
      <c r="AF19" s="123"/>
      <c r="AG19" s="95">
        <f>SUM(AG13:AJ18)</f>
        <v>14510</v>
      </c>
      <c r="AH19" s="96"/>
      <c r="AI19" s="96"/>
      <c r="AJ19" s="97"/>
      <c r="AK19" s="9">
        <f>SUM(AK13:AK18)</f>
        <v>30932</v>
      </c>
      <c r="AL19" s="19"/>
      <c r="AM19" s="19"/>
      <c r="AN19" s="19"/>
    </row>
    <row r="20" spans="1:40" ht="19.5" customHeight="1">
      <c r="A20" s="87" t="s">
        <v>53</v>
      </c>
      <c r="B20" s="88"/>
      <c r="C20" s="89" t="s">
        <v>311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1"/>
      <c r="AC20" s="92" t="s">
        <v>312</v>
      </c>
      <c r="AD20" s="93"/>
      <c r="AE20" s="93"/>
      <c r="AF20" s="94"/>
      <c r="AG20" s="95">
        <v>0</v>
      </c>
      <c r="AH20" s="96"/>
      <c r="AI20" s="96"/>
      <c r="AJ20" s="97"/>
      <c r="AK20" s="9">
        <v>6500</v>
      </c>
    </row>
    <row r="21" spans="1:40" ht="45" customHeight="1">
      <c r="A21" s="87" t="s">
        <v>56</v>
      </c>
      <c r="B21" s="88"/>
      <c r="C21" s="89" t="s">
        <v>313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1"/>
      <c r="AC21" s="92" t="s">
        <v>314</v>
      </c>
      <c r="AD21" s="93"/>
      <c r="AE21" s="93"/>
      <c r="AF21" s="94"/>
      <c r="AG21" s="95">
        <v>0</v>
      </c>
      <c r="AH21" s="96"/>
      <c r="AI21" s="96"/>
      <c r="AJ21" s="97"/>
      <c r="AK21" s="14">
        <v>0</v>
      </c>
    </row>
    <row r="22" spans="1:40" ht="45" customHeight="1">
      <c r="A22" s="87" t="s">
        <v>59</v>
      </c>
      <c r="B22" s="88"/>
      <c r="C22" s="89" t="s">
        <v>315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1"/>
      <c r="AC22" s="92" t="s">
        <v>316</v>
      </c>
      <c r="AD22" s="93"/>
      <c r="AE22" s="93"/>
      <c r="AF22" s="94"/>
      <c r="AG22" s="95">
        <v>0</v>
      </c>
      <c r="AH22" s="96"/>
      <c r="AI22" s="96"/>
      <c r="AJ22" s="97"/>
      <c r="AK22" s="14">
        <v>0</v>
      </c>
    </row>
    <row r="23" spans="1:40" ht="45.75" customHeight="1">
      <c r="A23" s="87" t="s">
        <v>62</v>
      </c>
      <c r="B23" s="88"/>
      <c r="C23" s="89" t="s">
        <v>317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1"/>
      <c r="AC23" s="92" t="s">
        <v>318</v>
      </c>
      <c r="AD23" s="93"/>
      <c r="AE23" s="93"/>
      <c r="AF23" s="94"/>
      <c r="AG23" s="95">
        <v>0</v>
      </c>
      <c r="AH23" s="96"/>
      <c r="AI23" s="96"/>
      <c r="AJ23" s="97"/>
      <c r="AK23" s="14">
        <v>0</v>
      </c>
    </row>
    <row r="24" spans="1:40" ht="28.5" customHeight="1">
      <c r="A24" s="87" t="s">
        <v>65</v>
      </c>
      <c r="B24" s="88"/>
      <c r="C24" s="89" t="s">
        <v>319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1"/>
      <c r="AC24" s="92" t="s">
        <v>320</v>
      </c>
      <c r="AD24" s="93"/>
      <c r="AE24" s="93"/>
      <c r="AF24" s="94"/>
      <c r="AG24" s="95">
        <v>0</v>
      </c>
      <c r="AH24" s="96"/>
      <c r="AI24" s="96"/>
      <c r="AJ24" s="97"/>
      <c r="AK24" s="14">
        <v>3568</v>
      </c>
    </row>
    <row r="25" spans="1:40" ht="34.5" customHeight="1">
      <c r="A25" s="116" t="s">
        <v>68</v>
      </c>
      <c r="B25" s="117"/>
      <c r="C25" s="118" t="s">
        <v>321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20"/>
      <c r="AC25" s="121" t="s">
        <v>322</v>
      </c>
      <c r="AD25" s="122"/>
      <c r="AE25" s="122"/>
      <c r="AF25" s="123"/>
      <c r="AG25" s="95">
        <f>SUM(AG20:AJ24)</f>
        <v>0</v>
      </c>
      <c r="AH25" s="96"/>
      <c r="AI25" s="96"/>
      <c r="AJ25" s="97"/>
      <c r="AK25" s="9">
        <f>SUM(AK20:AK24)</f>
        <v>10068</v>
      </c>
    </row>
    <row r="26" spans="1:40" ht="19.5" customHeight="1">
      <c r="A26" s="87" t="s">
        <v>71</v>
      </c>
      <c r="B26" s="88"/>
      <c r="C26" s="89" t="s">
        <v>323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1"/>
      <c r="AC26" s="92" t="s">
        <v>324</v>
      </c>
      <c r="AD26" s="93"/>
      <c r="AE26" s="93"/>
      <c r="AF26" s="94"/>
      <c r="AG26" s="95">
        <v>0</v>
      </c>
      <c r="AH26" s="96"/>
      <c r="AI26" s="96"/>
      <c r="AJ26" s="97"/>
      <c r="AK26" s="20">
        <v>0</v>
      </c>
    </row>
    <row r="27" spans="1:40" ht="19.5" customHeight="1">
      <c r="A27" s="87" t="s">
        <v>74</v>
      </c>
      <c r="B27" s="88"/>
      <c r="C27" s="89" t="s">
        <v>325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1"/>
      <c r="AC27" s="92" t="s">
        <v>326</v>
      </c>
      <c r="AD27" s="93"/>
      <c r="AE27" s="93"/>
      <c r="AF27" s="94"/>
      <c r="AG27" s="95">
        <v>0</v>
      </c>
      <c r="AH27" s="96"/>
      <c r="AI27" s="96"/>
      <c r="AJ27" s="97"/>
      <c r="AK27" s="14">
        <v>0</v>
      </c>
    </row>
    <row r="28" spans="1:40" s="21" customFormat="1" ht="19.5" customHeight="1">
      <c r="A28" s="116" t="s">
        <v>77</v>
      </c>
      <c r="B28" s="117"/>
      <c r="C28" s="118" t="s">
        <v>327</v>
      </c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20"/>
      <c r="AC28" s="121" t="s">
        <v>328</v>
      </c>
      <c r="AD28" s="122"/>
      <c r="AE28" s="122"/>
      <c r="AF28" s="123"/>
      <c r="AG28" s="95">
        <f>SUM(AG26:AJ27)</f>
        <v>0</v>
      </c>
      <c r="AH28" s="96"/>
      <c r="AI28" s="96"/>
      <c r="AJ28" s="97"/>
      <c r="AK28" s="14">
        <v>0</v>
      </c>
    </row>
    <row r="29" spans="1:40" ht="19.5" customHeight="1">
      <c r="A29" s="87" t="s">
        <v>80</v>
      </c>
      <c r="B29" s="88"/>
      <c r="C29" s="89" t="s">
        <v>329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1"/>
      <c r="AC29" s="92" t="s">
        <v>330</v>
      </c>
      <c r="AD29" s="93"/>
      <c r="AE29" s="93"/>
      <c r="AF29" s="94"/>
      <c r="AG29" s="95">
        <v>0</v>
      </c>
      <c r="AH29" s="96"/>
      <c r="AI29" s="96"/>
      <c r="AJ29" s="97"/>
      <c r="AK29" s="14">
        <v>0</v>
      </c>
    </row>
    <row r="30" spans="1:40" ht="19.5" customHeight="1">
      <c r="A30" s="87" t="s">
        <v>83</v>
      </c>
      <c r="B30" s="88"/>
      <c r="C30" s="89" t="s">
        <v>331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1"/>
      <c r="AC30" s="92" t="s">
        <v>332</v>
      </c>
      <c r="AD30" s="93"/>
      <c r="AE30" s="93"/>
      <c r="AF30" s="94"/>
      <c r="AG30" s="95">
        <v>0</v>
      </c>
      <c r="AH30" s="96"/>
      <c r="AI30" s="96"/>
      <c r="AJ30" s="97"/>
      <c r="AK30" s="14">
        <v>0</v>
      </c>
    </row>
    <row r="31" spans="1:40" ht="19.5" customHeight="1">
      <c r="A31" s="87" t="s">
        <v>86</v>
      </c>
      <c r="B31" s="88"/>
      <c r="C31" s="89" t="s">
        <v>333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  <c r="AC31" s="92" t="s">
        <v>334</v>
      </c>
      <c r="AD31" s="93"/>
      <c r="AE31" s="93"/>
      <c r="AF31" s="94"/>
      <c r="AG31" s="95">
        <v>3300</v>
      </c>
      <c r="AH31" s="96"/>
      <c r="AI31" s="96"/>
      <c r="AJ31" s="97"/>
      <c r="AK31" s="9">
        <v>3300</v>
      </c>
    </row>
    <row r="32" spans="1:40" ht="19.5" customHeight="1">
      <c r="A32" s="87" t="s">
        <v>89</v>
      </c>
      <c r="B32" s="88"/>
      <c r="C32" s="89" t="s">
        <v>335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1"/>
      <c r="AC32" s="92" t="s">
        <v>336</v>
      </c>
      <c r="AD32" s="93"/>
      <c r="AE32" s="93"/>
      <c r="AF32" s="94"/>
      <c r="AG32" s="95">
        <v>0</v>
      </c>
      <c r="AH32" s="96"/>
      <c r="AI32" s="96"/>
      <c r="AJ32" s="97"/>
      <c r="AK32" s="14">
        <v>0</v>
      </c>
    </row>
    <row r="33" spans="1:40" ht="19.5" customHeight="1">
      <c r="A33" s="87" t="s">
        <v>92</v>
      </c>
      <c r="B33" s="88"/>
      <c r="C33" s="89" t="s">
        <v>337</v>
      </c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1"/>
      <c r="AC33" s="92" t="s">
        <v>338</v>
      </c>
      <c r="AD33" s="93"/>
      <c r="AE33" s="93"/>
      <c r="AF33" s="94"/>
      <c r="AG33" s="95">
        <v>0</v>
      </c>
      <c r="AH33" s="96"/>
      <c r="AI33" s="96"/>
      <c r="AJ33" s="97"/>
      <c r="AK33" s="14">
        <v>0</v>
      </c>
    </row>
    <row r="34" spans="1:40" ht="19.5" customHeight="1">
      <c r="A34" s="87" t="s">
        <v>95</v>
      </c>
      <c r="B34" s="88"/>
      <c r="C34" s="89" t="s">
        <v>339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1"/>
      <c r="AC34" s="92" t="s">
        <v>340</v>
      </c>
      <c r="AD34" s="93"/>
      <c r="AE34" s="93"/>
      <c r="AF34" s="94"/>
      <c r="AG34" s="95">
        <v>0</v>
      </c>
      <c r="AH34" s="96"/>
      <c r="AI34" s="96"/>
      <c r="AJ34" s="97"/>
      <c r="AK34" s="14">
        <v>0</v>
      </c>
    </row>
    <row r="35" spans="1:40" ht="19.5" customHeight="1">
      <c r="A35" s="87" t="s">
        <v>98</v>
      </c>
      <c r="B35" s="88"/>
      <c r="C35" s="89" t="s">
        <v>341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1"/>
      <c r="AC35" s="92" t="s">
        <v>342</v>
      </c>
      <c r="AD35" s="93"/>
      <c r="AE35" s="93"/>
      <c r="AF35" s="94"/>
      <c r="AG35" s="95">
        <v>400</v>
      </c>
      <c r="AH35" s="96"/>
      <c r="AI35" s="96"/>
      <c r="AJ35" s="97"/>
      <c r="AK35" s="14">
        <v>400</v>
      </c>
    </row>
    <row r="36" spans="1:40" ht="19.5" customHeight="1">
      <c r="A36" s="87" t="s">
        <v>101</v>
      </c>
      <c r="B36" s="88"/>
      <c r="C36" s="89" t="s">
        <v>343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1"/>
      <c r="AC36" s="92" t="s">
        <v>344</v>
      </c>
      <c r="AD36" s="93"/>
      <c r="AE36" s="93"/>
      <c r="AF36" s="94"/>
      <c r="AG36" s="95">
        <v>0</v>
      </c>
      <c r="AH36" s="96"/>
      <c r="AI36" s="96"/>
      <c r="AJ36" s="97"/>
      <c r="AK36" s="14">
        <v>0</v>
      </c>
    </row>
    <row r="37" spans="1:40" ht="35.25" customHeight="1">
      <c r="A37" s="116" t="s">
        <v>104</v>
      </c>
      <c r="B37" s="117"/>
      <c r="C37" s="118" t="s">
        <v>345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20"/>
      <c r="AC37" s="121" t="s">
        <v>346</v>
      </c>
      <c r="AD37" s="122"/>
      <c r="AE37" s="122"/>
      <c r="AF37" s="123"/>
      <c r="AG37" s="95">
        <f>SUM(AG32:AJ36)</f>
        <v>400</v>
      </c>
      <c r="AH37" s="96"/>
      <c r="AI37" s="96"/>
      <c r="AJ37" s="97"/>
      <c r="AK37" s="14">
        <v>400</v>
      </c>
    </row>
    <row r="38" spans="1:40" ht="19.5" customHeight="1">
      <c r="A38" s="87" t="s">
        <v>107</v>
      </c>
      <c r="B38" s="88"/>
      <c r="C38" s="89" t="s">
        <v>347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1"/>
      <c r="AC38" s="92" t="s">
        <v>348</v>
      </c>
      <c r="AD38" s="93"/>
      <c r="AE38" s="93"/>
      <c r="AF38" s="94"/>
      <c r="AG38" s="95">
        <v>0</v>
      </c>
      <c r="AH38" s="96"/>
      <c r="AI38" s="96"/>
      <c r="AJ38" s="97"/>
      <c r="AK38" s="14">
        <v>209</v>
      </c>
    </row>
    <row r="39" spans="1:40" ht="19.5" customHeight="1">
      <c r="A39" s="116" t="s">
        <v>110</v>
      </c>
      <c r="B39" s="117"/>
      <c r="C39" s="118" t="s">
        <v>349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20"/>
      <c r="AC39" s="121" t="s">
        <v>350</v>
      </c>
      <c r="AD39" s="122"/>
      <c r="AE39" s="122"/>
      <c r="AF39" s="123"/>
      <c r="AG39" s="95">
        <f>SUM(AG28,AG29:AJ31,AG37,AG38)</f>
        <v>3700</v>
      </c>
      <c r="AH39" s="96"/>
      <c r="AI39" s="96"/>
      <c r="AJ39" s="97"/>
      <c r="AK39" s="9">
        <f>SUM(AK28,AK29:AN31,AK37,AK38)</f>
        <v>3909</v>
      </c>
      <c r="AL39" s="19"/>
      <c r="AM39" s="19"/>
      <c r="AN39" s="19"/>
    </row>
    <row r="40" spans="1:40" ht="19.5" customHeight="1">
      <c r="A40" s="87" t="s">
        <v>113</v>
      </c>
      <c r="B40" s="88"/>
      <c r="C40" s="124" t="s">
        <v>351</v>
      </c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6"/>
      <c r="AC40" s="92" t="s">
        <v>352</v>
      </c>
      <c r="AD40" s="93"/>
      <c r="AE40" s="93"/>
      <c r="AF40" s="94"/>
      <c r="AG40" s="95">
        <v>0</v>
      </c>
      <c r="AH40" s="96"/>
      <c r="AI40" s="96"/>
      <c r="AJ40" s="97"/>
      <c r="AK40" s="14">
        <v>0</v>
      </c>
    </row>
    <row r="41" spans="1:40" ht="19.5" customHeight="1">
      <c r="A41" s="87" t="s">
        <v>116</v>
      </c>
      <c r="B41" s="88"/>
      <c r="C41" s="124" t="s">
        <v>353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6"/>
      <c r="AC41" s="92" t="s">
        <v>354</v>
      </c>
      <c r="AD41" s="93"/>
      <c r="AE41" s="93"/>
      <c r="AF41" s="94"/>
      <c r="AG41" s="95">
        <v>0</v>
      </c>
      <c r="AH41" s="96"/>
      <c r="AI41" s="96"/>
      <c r="AJ41" s="97"/>
      <c r="AK41" s="14">
        <v>0</v>
      </c>
    </row>
    <row r="42" spans="1:40" ht="19.5" customHeight="1">
      <c r="A42" s="87" t="s">
        <v>119</v>
      </c>
      <c r="B42" s="88"/>
      <c r="C42" s="124" t="s">
        <v>355</v>
      </c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6"/>
      <c r="AC42" s="92" t="s">
        <v>356</v>
      </c>
      <c r="AD42" s="93"/>
      <c r="AE42" s="93"/>
      <c r="AF42" s="94"/>
      <c r="AG42" s="95">
        <v>0</v>
      </c>
      <c r="AH42" s="96"/>
      <c r="AI42" s="96"/>
      <c r="AJ42" s="97"/>
      <c r="AK42" s="14">
        <v>409</v>
      </c>
    </row>
    <row r="43" spans="1:40" ht="19.5" customHeight="1">
      <c r="A43" s="87" t="s">
        <v>122</v>
      </c>
      <c r="B43" s="88"/>
      <c r="C43" s="124" t="s">
        <v>357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6"/>
      <c r="AC43" s="92" t="s">
        <v>358</v>
      </c>
      <c r="AD43" s="93"/>
      <c r="AE43" s="93"/>
      <c r="AF43" s="94"/>
      <c r="AG43" s="95">
        <v>0</v>
      </c>
      <c r="AH43" s="96"/>
      <c r="AI43" s="96"/>
      <c r="AJ43" s="97"/>
      <c r="AK43" s="14">
        <v>0</v>
      </c>
    </row>
    <row r="44" spans="1:40" ht="19.5" customHeight="1">
      <c r="A44" s="87" t="s">
        <v>125</v>
      </c>
      <c r="B44" s="88"/>
      <c r="C44" s="124" t="s">
        <v>359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6"/>
      <c r="AC44" s="92" t="s">
        <v>360</v>
      </c>
      <c r="AD44" s="93"/>
      <c r="AE44" s="93"/>
      <c r="AF44" s="94"/>
      <c r="AG44" s="95">
        <v>0</v>
      </c>
      <c r="AH44" s="96"/>
      <c r="AI44" s="96"/>
      <c r="AJ44" s="97"/>
      <c r="AK44" s="14">
        <v>0</v>
      </c>
    </row>
    <row r="45" spans="1:40" ht="19.5" customHeight="1">
      <c r="A45" s="87" t="s">
        <v>128</v>
      </c>
      <c r="B45" s="88"/>
      <c r="C45" s="124" t="s">
        <v>361</v>
      </c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6"/>
      <c r="AC45" s="92" t="s">
        <v>362</v>
      </c>
      <c r="AD45" s="93"/>
      <c r="AE45" s="93"/>
      <c r="AF45" s="94"/>
      <c r="AG45" s="95">
        <v>0</v>
      </c>
      <c r="AH45" s="96"/>
      <c r="AI45" s="96"/>
      <c r="AJ45" s="97"/>
      <c r="AK45" s="14">
        <v>0</v>
      </c>
    </row>
    <row r="46" spans="1:40" ht="19.5" customHeight="1">
      <c r="A46" s="87" t="s">
        <v>131</v>
      </c>
      <c r="B46" s="88"/>
      <c r="C46" s="124" t="s">
        <v>363</v>
      </c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6"/>
      <c r="AC46" s="92" t="s">
        <v>364</v>
      </c>
      <c r="AD46" s="93"/>
      <c r="AE46" s="93"/>
      <c r="AF46" s="94"/>
      <c r="AG46" s="95">
        <v>0</v>
      </c>
      <c r="AH46" s="96"/>
      <c r="AI46" s="96"/>
      <c r="AJ46" s="97"/>
      <c r="AK46" s="14">
        <v>0</v>
      </c>
    </row>
    <row r="47" spans="1:40" ht="19.5" customHeight="1">
      <c r="A47" s="87" t="s">
        <v>134</v>
      </c>
      <c r="B47" s="88"/>
      <c r="C47" s="124" t="s">
        <v>365</v>
      </c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6"/>
      <c r="AC47" s="92" t="s">
        <v>366</v>
      </c>
      <c r="AD47" s="93"/>
      <c r="AE47" s="93"/>
      <c r="AF47" s="94"/>
      <c r="AG47" s="95">
        <v>0</v>
      </c>
      <c r="AH47" s="96"/>
      <c r="AI47" s="96"/>
      <c r="AJ47" s="97"/>
      <c r="AK47" s="14">
        <v>86</v>
      </c>
    </row>
    <row r="48" spans="1:40" ht="19.5" customHeight="1">
      <c r="A48" s="87" t="s">
        <v>137</v>
      </c>
      <c r="B48" s="88"/>
      <c r="C48" s="124" t="s">
        <v>367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6"/>
      <c r="AC48" s="92" t="s">
        <v>368</v>
      </c>
      <c r="AD48" s="93"/>
      <c r="AE48" s="93"/>
      <c r="AF48" s="94"/>
      <c r="AG48" s="95">
        <v>0</v>
      </c>
      <c r="AH48" s="96"/>
      <c r="AI48" s="96"/>
      <c r="AJ48" s="97"/>
      <c r="AK48" s="14">
        <v>0</v>
      </c>
    </row>
    <row r="49" spans="1:41" ht="19.5" customHeight="1">
      <c r="A49" s="87" t="s">
        <v>140</v>
      </c>
      <c r="B49" s="88"/>
      <c r="C49" s="124" t="s">
        <v>369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6"/>
      <c r="AC49" s="92" t="s">
        <v>370</v>
      </c>
      <c r="AD49" s="93"/>
      <c r="AE49" s="93"/>
      <c r="AF49" s="94"/>
      <c r="AG49" s="95">
        <v>1550</v>
      </c>
      <c r="AH49" s="96"/>
      <c r="AI49" s="96"/>
      <c r="AJ49" s="97"/>
      <c r="AK49" s="9">
        <v>1607</v>
      </c>
    </row>
    <row r="50" spans="1:41" ht="19.5" customHeight="1">
      <c r="A50" s="116" t="s">
        <v>143</v>
      </c>
      <c r="B50" s="117"/>
      <c r="C50" s="128" t="s">
        <v>371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30"/>
      <c r="AC50" s="121" t="s">
        <v>372</v>
      </c>
      <c r="AD50" s="122"/>
      <c r="AE50" s="122"/>
      <c r="AF50" s="123"/>
      <c r="AG50" s="95">
        <f>SUM(AG40:AJ49)</f>
        <v>1550</v>
      </c>
      <c r="AH50" s="96"/>
      <c r="AI50" s="96"/>
      <c r="AJ50" s="97"/>
      <c r="AK50" s="9">
        <f>SUM(AK40:AN49)</f>
        <v>2102</v>
      </c>
      <c r="AL50" s="19"/>
      <c r="AM50" s="19"/>
      <c r="AN50" s="19"/>
      <c r="AO50" s="15"/>
    </row>
    <row r="51" spans="1:41" ht="19.5" customHeight="1">
      <c r="A51" s="87">
        <v>45</v>
      </c>
      <c r="B51" s="127"/>
      <c r="C51" s="124" t="s">
        <v>373</v>
      </c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6"/>
      <c r="AC51" s="92" t="s">
        <v>374</v>
      </c>
      <c r="AD51" s="93"/>
      <c r="AE51" s="93"/>
      <c r="AF51" s="94"/>
      <c r="AG51" s="95">
        <v>0</v>
      </c>
      <c r="AH51" s="96"/>
      <c r="AI51" s="96"/>
      <c r="AJ51" s="97"/>
      <c r="AK51" s="14">
        <v>0</v>
      </c>
    </row>
    <row r="52" spans="1:41" ht="19.5" customHeight="1">
      <c r="A52" s="87">
        <v>46</v>
      </c>
      <c r="B52" s="127"/>
      <c r="C52" s="124" t="s">
        <v>375</v>
      </c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6"/>
      <c r="AC52" s="92" t="s">
        <v>376</v>
      </c>
      <c r="AD52" s="93"/>
      <c r="AE52" s="93"/>
      <c r="AF52" s="94"/>
      <c r="AG52" s="95">
        <v>0</v>
      </c>
      <c r="AH52" s="96"/>
      <c r="AI52" s="96"/>
      <c r="AJ52" s="97"/>
      <c r="AK52" s="14">
        <v>0</v>
      </c>
    </row>
    <row r="53" spans="1:41" ht="19.5" customHeight="1">
      <c r="A53" s="87">
        <v>47</v>
      </c>
      <c r="B53" s="127"/>
      <c r="C53" s="124" t="s">
        <v>377</v>
      </c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6"/>
      <c r="AC53" s="92" t="s">
        <v>378</v>
      </c>
      <c r="AD53" s="93"/>
      <c r="AE53" s="93"/>
      <c r="AF53" s="94"/>
      <c r="AG53" s="95">
        <v>0</v>
      </c>
      <c r="AH53" s="96"/>
      <c r="AI53" s="96"/>
      <c r="AJ53" s="97"/>
      <c r="AK53" s="14">
        <v>1300</v>
      </c>
    </row>
    <row r="54" spans="1:41" ht="19.5" customHeight="1">
      <c r="A54" s="87">
        <v>48</v>
      </c>
      <c r="B54" s="127"/>
      <c r="C54" s="124" t="s">
        <v>379</v>
      </c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6"/>
      <c r="AC54" s="92" t="s">
        <v>380</v>
      </c>
      <c r="AD54" s="93"/>
      <c r="AE54" s="93"/>
      <c r="AF54" s="94"/>
      <c r="AG54" s="95">
        <v>0</v>
      </c>
      <c r="AH54" s="96"/>
      <c r="AI54" s="96"/>
      <c r="AJ54" s="97"/>
      <c r="AK54" s="14">
        <v>0</v>
      </c>
    </row>
    <row r="55" spans="1:41" ht="32.25" customHeight="1">
      <c r="A55" s="87">
        <v>49</v>
      </c>
      <c r="B55" s="127"/>
      <c r="C55" s="124" t="s">
        <v>381</v>
      </c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6"/>
      <c r="AC55" s="92" t="s">
        <v>382</v>
      </c>
      <c r="AD55" s="93"/>
      <c r="AE55" s="93"/>
      <c r="AF55" s="94"/>
      <c r="AG55" s="95">
        <v>0</v>
      </c>
      <c r="AH55" s="96"/>
      <c r="AI55" s="96"/>
      <c r="AJ55" s="97"/>
      <c r="AK55" s="14">
        <v>0</v>
      </c>
    </row>
    <row r="56" spans="1:41" ht="19.5" customHeight="1">
      <c r="A56" s="116">
        <v>50</v>
      </c>
      <c r="B56" s="131"/>
      <c r="C56" s="118" t="s">
        <v>383</v>
      </c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20"/>
      <c r="AC56" s="121" t="s">
        <v>384</v>
      </c>
      <c r="AD56" s="122"/>
      <c r="AE56" s="122"/>
      <c r="AF56" s="123"/>
      <c r="AG56" s="95">
        <v>0</v>
      </c>
      <c r="AH56" s="96"/>
      <c r="AI56" s="96"/>
      <c r="AJ56" s="97"/>
      <c r="AK56" s="14">
        <f>SUM(AK51:AK55)</f>
        <v>1300</v>
      </c>
    </row>
    <row r="57" spans="1:41" ht="29.25" customHeight="1">
      <c r="A57" s="87">
        <v>51</v>
      </c>
      <c r="B57" s="127"/>
      <c r="C57" s="124" t="s">
        <v>385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6"/>
      <c r="AC57" s="92" t="s">
        <v>386</v>
      </c>
      <c r="AD57" s="93"/>
      <c r="AE57" s="93"/>
      <c r="AF57" s="94"/>
      <c r="AG57" s="95">
        <v>0</v>
      </c>
      <c r="AH57" s="96"/>
      <c r="AI57" s="96"/>
      <c r="AJ57" s="97"/>
      <c r="AK57" s="14">
        <v>187</v>
      </c>
    </row>
    <row r="58" spans="1:41" ht="36" customHeight="1">
      <c r="A58" s="87">
        <v>52</v>
      </c>
      <c r="B58" s="127"/>
      <c r="C58" s="89" t="s">
        <v>387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 t="s">
        <v>388</v>
      </c>
      <c r="AD58" s="93"/>
      <c r="AE58" s="93"/>
      <c r="AF58" s="94"/>
      <c r="AG58" s="95">
        <v>0</v>
      </c>
      <c r="AH58" s="96"/>
      <c r="AI58" s="96"/>
      <c r="AJ58" s="97"/>
      <c r="AK58" s="14">
        <v>0</v>
      </c>
    </row>
    <row r="59" spans="1:41" ht="19.5" customHeight="1">
      <c r="A59" s="87">
        <v>53</v>
      </c>
      <c r="B59" s="127"/>
      <c r="C59" s="124" t="s">
        <v>389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6"/>
      <c r="AC59" s="92" t="s">
        <v>390</v>
      </c>
      <c r="AD59" s="93"/>
      <c r="AE59" s="93"/>
      <c r="AF59" s="94"/>
      <c r="AG59" s="95">
        <v>17211</v>
      </c>
      <c r="AH59" s="96"/>
      <c r="AI59" s="96"/>
      <c r="AJ59" s="97"/>
      <c r="AK59" s="9">
        <v>70</v>
      </c>
    </row>
    <row r="60" spans="1:41" ht="26.25" customHeight="1">
      <c r="A60" s="116">
        <v>54</v>
      </c>
      <c r="B60" s="131"/>
      <c r="C60" s="118" t="s">
        <v>391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20"/>
      <c r="AC60" s="121" t="s">
        <v>392</v>
      </c>
      <c r="AD60" s="122"/>
      <c r="AE60" s="122"/>
      <c r="AF60" s="123"/>
      <c r="AG60" s="95">
        <f>SUM(AG57:AJ59)</f>
        <v>17211</v>
      </c>
      <c r="AH60" s="96"/>
      <c r="AI60" s="96"/>
      <c r="AJ60" s="97"/>
      <c r="AK60" s="9">
        <f>SUM(AK57:AK59)</f>
        <v>257</v>
      </c>
    </row>
    <row r="61" spans="1:41" ht="37.5" customHeight="1">
      <c r="A61" s="87">
        <v>55</v>
      </c>
      <c r="B61" s="127"/>
      <c r="C61" s="124" t="s">
        <v>393</v>
      </c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6"/>
      <c r="AC61" s="92" t="s">
        <v>394</v>
      </c>
      <c r="AD61" s="93"/>
      <c r="AE61" s="93"/>
      <c r="AF61" s="94"/>
      <c r="AG61" s="95">
        <v>0</v>
      </c>
      <c r="AH61" s="96"/>
      <c r="AI61" s="96"/>
      <c r="AJ61" s="97"/>
      <c r="AK61" s="14">
        <v>0</v>
      </c>
    </row>
    <row r="62" spans="1:41" ht="41.25" customHeight="1">
      <c r="A62" s="87">
        <v>56</v>
      </c>
      <c r="B62" s="127"/>
      <c r="C62" s="89" t="s">
        <v>395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1"/>
      <c r="AC62" s="92" t="s">
        <v>396</v>
      </c>
      <c r="AD62" s="93"/>
      <c r="AE62" s="93"/>
      <c r="AF62" s="94"/>
      <c r="AG62" s="95">
        <v>0</v>
      </c>
      <c r="AH62" s="96"/>
      <c r="AI62" s="96"/>
      <c r="AJ62" s="97"/>
      <c r="AK62" s="14">
        <v>0</v>
      </c>
    </row>
    <row r="63" spans="1:41" ht="19.5" customHeight="1">
      <c r="A63" s="87">
        <v>57</v>
      </c>
      <c r="B63" s="127"/>
      <c r="C63" s="124" t="s">
        <v>397</v>
      </c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6"/>
      <c r="AC63" s="92" t="s">
        <v>398</v>
      </c>
      <c r="AD63" s="93"/>
      <c r="AE63" s="93"/>
      <c r="AF63" s="94"/>
      <c r="AG63" s="95">
        <v>1158</v>
      </c>
      <c r="AH63" s="96"/>
      <c r="AI63" s="96"/>
      <c r="AJ63" s="97"/>
      <c r="AK63" s="9">
        <v>0</v>
      </c>
    </row>
    <row r="64" spans="1:41" ht="30.75" customHeight="1">
      <c r="A64" s="116">
        <v>58</v>
      </c>
      <c r="B64" s="131"/>
      <c r="C64" s="118" t="s">
        <v>399</v>
      </c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20"/>
      <c r="AC64" s="121" t="s">
        <v>400</v>
      </c>
      <c r="AD64" s="122"/>
      <c r="AE64" s="122"/>
      <c r="AF64" s="123"/>
      <c r="AG64" s="95">
        <f>SUM(AG61,AG62,AG63)</f>
        <v>1158</v>
      </c>
      <c r="AH64" s="96"/>
      <c r="AI64" s="96"/>
      <c r="AJ64" s="97"/>
      <c r="AK64" s="9">
        <v>0</v>
      </c>
    </row>
    <row r="65" spans="1:40" ht="32.25" customHeight="1">
      <c r="A65" s="116">
        <v>59</v>
      </c>
      <c r="B65" s="131"/>
      <c r="C65" s="128" t="s">
        <v>401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30"/>
      <c r="AC65" s="121" t="s">
        <v>402</v>
      </c>
      <c r="AD65" s="122"/>
      <c r="AE65" s="122"/>
      <c r="AF65" s="123"/>
      <c r="AG65" s="95">
        <f>SUM(AG19,AG25,AG39,AG50,AG56,AG60,AG64)</f>
        <v>38129</v>
      </c>
      <c r="AH65" s="96"/>
      <c r="AI65" s="96"/>
      <c r="AJ65" s="97"/>
      <c r="AK65" s="9">
        <f>SUM(AK19,AK25,AK39,AK50,AK56,AK60,AK64)</f>
        <v>48568</v>
      </c>
      <c r="AL65" s="19"/>
      <c r="AM65" s="19"/>
      <c r="AN65" s="19"/>
    </row>
    <row r="67" spans="1:40">
      <c r="A67" s="315" t="s">
        <v>582</v>
      </c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</row>
  </sheetData>
  <mergeCells count="249">
    <mergeCell ref="A67:AK67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61:B61"/>
    <mergeCell ref="C61:AB61"/>
    <mergeCell ref="AC61:AF61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:AK1"/>
    <mergeCell ref="A9:B9"/>
    <mergeCell ref="C9:AB9"/>
    <mergeCell ref="AC9:AF9"/>
    <mergeCell ref="AG9:AJ9"/>
    <mergeCell ref="A6:B6"/>
    <mergeCell ref="C6:AB6"/>
    <mergeCell ref="AC6:AF6"/>
    <mergeCell ref="AG6:AJ6"/>
    <mergeCell ref="A7:B7"/>
    <mergeCell ref="C7:AB7"/>
    <mergeCell ref="AC7:AF7"/>
    <mergeCell ref="AG7:AJ7"/>
    <mergeCell ref="A2:AK2"/>
    <mergeCell ref="A3:AK3"/>
    <mergeCell ref="A4:AK4"/>
    <mergeCell ref="A5:B5"/>
    <mergeCell ref="C5:AB5"/>
    <mergeCell ref="AC5:AF5"/>
    <mergeCell ref="AG5:AJ5"/>
    <mergeCell ref="A8:B8"/>
    <mergeCell ref="C8:AB8"/>
    <mergeCell ref="AC8:AF8"/>
    <mergeCell ref="AG8:AJ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28" max="36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A38" sqref="A38"/>
    </sheetView>
  </sheetViews>
  <sheetFormatPr defaultRowHeight="12.75"/>
  <cols>
    <col min="1" max="1" width="10.5703125" style="29" customWidth="1"/>
    <col min="2" max="2" width="36.140625" style="29" bestFit="1" customWidth="1"/>
    <col min="3" max="3" width="22.5703125" style="29" customWidth="1"/>
    <col min="4" max="4" width="15.5703125" style="29" customWidth="1"/>
    <col min="5" max="16384" width="9.140625" style="29"/>
  </cols>
  <sheetData>
    <row r="1" spans="1:9" ht="27.75" customHeight="1">
      <c r="A1" s="226" t="s">
        <v>592</v>
      </c>
      <c r="B1" s="227"/>
      <c r="C1" s="227"/>
      <c r="D1" s="227"/>
      <c r="E1" s="227"/>
      <c r="F1" s="39"/>
      <c r="G1" s="39"/>
      <c r="H1" s="39"/>
      <c r="I1" s="39"/>
    </row>
    <row r="2" spans="1:9" ht="28.5" customHeight="1">
      <c r="A2" s="225" t="s">
        <v>500</v>
      </c>
      <c r="B2" s="225"/>
      <c r="C2" s="225"/>
      <c r="D2" s="225"/>
      <c r="E2" s="40"/>
      <c r="F2" s="39"/>
      <c r="G2" s="39"/>
      <c r="H2" s="39"/>
      <c r="I2" s="39"/>
    </row>
    <row r="3" spans="1:9">
      <c r="D3" s="262" t="s">
        <v>5</v>
      </c>
      <c r="E3" s="262"/>
    </row>
    <row r="4" spans="1:9" ht="52.5" customHeight="1">
      <c r="A4" s="44" t="s">
        <v>456</v>
      </c>
      <c r="B4" s="44" t="s">
        <v>501</v>
      </c>
      <c r="C4" s="44" t="s">
        <v>502</v>
      </c>
      <c r="D4" s="311" t="s">
        <v>503</v>
      </c>
      <c r="E4" s="312"/>
    </row>
    <row r="5" spans="1:9" ht="75.75" customHeight="1">
      <c r="A5" s="41" t="s">
        <v>10</v>
      </c>
      <c r="B5" s="42" t="s">
        <v>506</v>
      </c>
      <c r="C5" s="43">
        <v>42185</v>
      </c>
      <c r="D5" s="313">
        <v>900</v>
      </c>
      <c r="E5" s="314"/>
    </row>
    <row r="6" spans="1:9">
      <c r="C6" s="38"/>
    </row>
    <row r="7" spans="1:9">
      <c r="A7" s="318" t="s">
        <v>593</v>
      </c>
      <c r="B7" s="318"/>
      <c r="C7" s="318"/>
      <c r="D7" s="318"/>
      <c r="E7" s="318"/>
    </row>
  </sheetData>
  <mergeCells count="6">
    <mergeCell ref="A7:E7"/>
    <mergeCell ref="A2:D2"/>
    <mergeCell ref="A1:E1"/>
    <mergeCell ref="D4:E4"/>
    <mergeCell ref="D5:E5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05"/>
  <sheetViews>
    <sheetView zoomScale="170" zoomScaleNormal="170" workbookViewId="0">
      <selection activeCell="Q102" sqref="Q102"/>
    </sheetView>
  </sheetViews>
  <sheetFormatPr defaultRowHeight="12.75"/>
  <cols>
    <col min="1" max="2" width="2.7109375" style="26" customWidth="1"/>
    <col min="3" max="17" width="2.7109375" style="1" customWidth="1"/>
    <col min="18" max="18" width="2.7109375" style="1" hidden="1" customWidth="1"/>
    <col min="19" max="19" width="1.140625" style="1" customWidth="1"/>
    <col min="20" max="20" width="1.85546875" style="1" customWidth="1"/>
    <col min="21" max="21" width="2.7109375" style="1" hidden="1" customWidth="1"/>
    <col min="22" max="22" width="0.85546875" style="1" hidden="1" customWidth="1"/>
    <col min="23" max="25" width="2.7109375" style="1" hidden="1" customWidth="1"/>
    <col min="26" max="26" width="0.140625" style="1" customWidth="1"/>
    <col min="27" max="28" width="2.7109375" style="1" hidden="1" customWidth="1"/>
    <col min="29" max="30" width="2.7109375" style="1" customWidth="1"/>
    <col min="31" max="31" width="2.5703125" style="1" customWidth="1"/>
    <col min="32" max="32" width="2.7109375" style="1" hidden="1" customWidth="1"/>
    <col min="33" max="35" width="2.7109375" style="1" customWidth="1"/>
    <col min="36" max="36" width="5.140625" style="1" customWidth="1"/>
    <col min="37" max="37" width="13.5703125" style="1" customWidth="1"/>
    <col min="38" max="40" width="2.7109375" style="1" hidden="1" customWidth="1"/>
    <col min="41" max="44" width="2.7109375" style="1" customWidth="1"/>
    <col min="45" max="255" width="9.140625" style="1"/>
    <col min="256" max="300" width="2.7109375" style="1" customWidth="1"/>
    <col min="301" max="511" width="9.140625" style="1"/>
    <col min="512" max="556" width="2.7109375" style="1" customWidth="1"/>
    <col min="557" max="767" width="9.140625" style="1"/>
    <col min="768" max="812" width="2.7109375" style="1" customWidth="1"/>
    <col min="813" max="1023" width="9.140625" style="1"/>
    <col min="1024" max="1068" width="2.7109375" style="1" customWidth="1"/>
    <col min="1069" max="1279" width="9.140625" style="1"/>
    <col min="1280" max="1324" width="2.7109375" style="1" customWidth="1"/>
    <col min="1325" max="1535" width="9.140625" style="1"/>
    <col min="1536" max="1580" width="2.7109375" style="1" customWidth="1"/>
    <col min="1581" max="1791" width="9.140625" style="1"/>
    <col min="1792" max="1836" width="2.7109375" style="1" customWidth="1"/>
    <col min="1837" max="2047" width="9.140625" style="1"/>
    <col min="2048" max="2092" width="2.7109375" style="1" customWidth="1"/>
    <col min="2093" max="2303" width="9.140625" style="1"/>
    <col min="2304" max="2348" width="2.7109375" style="1" customWidth="1"/>
    <col min="2349" max="2559" width="9.140625" style="1"/>
    <col min="2560" max="2604" width="2.7109375" style="1" customWidth="1"/>
    <col min="2605" max="2815" width="9.140625" style="1"/>
    <col min="2816" max="2860" width="2.7109375" style="1" customWidth="1"/>
    <col min="2861" max="3071" width="9.140625" style="1"/>
    <col min="3072" max="3116" width="2.7109375" style="1" customWidth="1"/>
    <col min="3117" max="3327" width="9.140625" style="1"/>
    <col min="3328" max="3372" width="2.7109375" style="1" customWidth="1"/>
    <col min="3373" max="3583" width="9.140625" style="1"/>
    <col min="3584" max="3628" width="2.7109375" style="1" customWidth="1"/>
    <col min="3629" max="3839" width="9.140625" style="1"/>
    <col min="3840" max="3884" width="2.7109375" style="1" customWidth="1"/>
    <col min="3885" max="4095" width="9.140625" style="1"/>
    <col min="4096" max="4140" width="2.7109375" style="1" customWidth="1"/>
    <col min="4141" max="4351" width="9.140625" style="1"/>
    <col min="4352" max="4396" width="2.7109375" style="1" customWidth="1"/>
    <col min="4397" max="4607" width="9.140625" style="1"/>
    <col min="4608" max="4652" width="2.7109375" style="1" customWidth="1"/>
    <col min="4653" max="4863" width="9.140625" style="1"/>
    <col min="4864" max="4908" width="2.7109375" style="1" customWidth="1"/>
    <col min="4909" max="5119" width="9.140625" style="1"/>
    <col min="5120" max="5164" width="2.7109375" style="1" customWidth="1"/>
    <col min="5165" max="5375" width="9.140625" style="1"/>
    <col min="5376" max="5420" width="2.7109375" style="1" customWidth="1"/>
    <col min="5421" max="5631" width="9.140625" style="1"/>
    <col min="5632" max="5676" width="2.7109375" style="1" customWidth="1"/>
    <col min="5677" max="5887" width="9.140625" style="1"/>
    <col min="5888" max="5932" width="2.7109375" style="1" customWidth="1"/>
    <col min="5933" max="6143" width="9.140625" style="1"/>
    <col min="6144" max="6188" width="2.7109375" style="1" customWidth="1"/>
    <col min="6189" max="6399" width="9.140625" style="1"/>
    <col min="6400" max="6444" width="2.7109375" style="1" customWidth="1"/>
    <col min="6445" max="6655" width="9.140625" style="1"/>
    <col min="6656" max="6700" width="2.7109375" style="1" customWidth="1"/>
    <col min="6701" max="6911" width="9.140625" style="1"/>
    <col min="6912" max="6956" width="2.7109375" style="1" customWidth="1"/>
    <col min="6957" max="7167" width="9.140625" style="1"/>
    <col min="7168" max="7212" width="2.7109375" style="1" customWidth="1"/>
    <col min="7213" max="7423" width="9.140625" style="1"/>
    <col min="7424" max="7468" width="2.7109375" style="1" customWidth="1"/>
    <col min="7469" max="7679" width="9.140625" style="1"/>
    <col min="7680" max="7724" width="2.7109375" style="1" customWidth="1"/>
    <col min="7725" max="7935" width="9.140625" style="1"/>
    <col min="7936" max="7980" width="2.7109375" style="1" customWidth="1"/>
    <col min="7981" max="8191" width="9.140625" style="1"/>
    <col min="8192" max="8236" width="2.7109375" style="1" customWidth="1"/>
    <col min="8237" max="8447" width="9.140625" style="1"/>
    <col min="8448" max="8492" width="2.7109375" style="1" customWidth="1"/>
    <col min="8493" max="8703" width="9.140625" style="1"/>
    <col min="8704" max="8748" width="2.7109375" style="1" customWidth="1"/>
    <col min="8749" max="8959" width="9.140625" style="1"/>
    <col min="8960" max="9004" width="2.7109375" style="1" customWidth="1"/>
    <col min="9005" max="9215" width="9.140625" style="1"/>
    <col min="9216" max="9260" width="2.7109375" style="1" customWidth="1"/>
    <col min="9261" max="9471" width="9.140625" style="1"/>
    <col min="9472" max="9516" width="2.7109375" style="1" customWidth="1"/>
    <col min="9517" max="9727" width="9.140625" style="1"/>
    <col min="9728" max="9772" width="2.7109375" style="1" customWidth="1"/>
    <col min="9773" max="9983" width="9.140625" style="1"/>
    <col min="9984" max="10028" width="2.7109375" style="1" customWidth="1"/>
    <col min="10029" max="10239" width="9.140625" style="1"/>
    <col min="10240" max="10284" width="2.7109375" style="1" customWidth="1"/>
    <col min="10285" max="10495" width="9.140625" style="1"/>
    <col min="10496" max="10540" width="2.7109375" style="1" customWidth="1"/>
    <col min="10541" max="10751" width="9.140625" style="1"/>
    <col min="10752" max="10796" width="2.7109375" style="1" customWidth="1"/>
    <col min="10797" max="11007" width="9.140625" style="1"/>
    <col min="11008" max="11052" width="2.7109375" style="1" customWidth="1"/>
    <col min="11053" max="11263" width="9.140625" style="1"/>
    <col min="11264" max="11308" width="2.7109375" style="1" customWidth="1"/>
    <col min="11309" max="11519" width="9.140625" style="1"/>
    <col min="11520" max="11564" width="2.7109375" style="1" customWidth="1"/>
    <col min="11565" max="11775" width="9.140625" style="1"/>
    <col min="11776" max="11820" width="2.7109375" style="1" customWidth="1"/>
    <col min="11821" max="12031" width="9.140625" style="1"/>
    <col min="12032" max="12076" width="2.7109375" style="1" customWidth="1"/>
    <col min="12077" max="12287" width="9.140625" style="1"/>
    <col min="12288" max="12332" width="2.7109375" style="1" customWidth="1"/>
    <col min="12333" max="12543" width="9.140625" style="1"/>
    <col min="12544" max="12588" width="2.7109375" style="1" customWidth="1"/>
    <col min="12589" max="12799" width="9.140625" style="1"/>
    <col min="12800" max="12844" width="2.7109375" style="1" customWidth="1"/>
    <col min="12845" max="13055" width="9.140625" style="1"/>
    <col min="13056" max="13100" width="2.7109375" style="1" customWidth="1"/>
    <col min="13101" max="13311" width="9.140625" style="1"/>
    <col min="13312" max="13356" width="2.7109375" style="1" customWidth="1"/>
    <col min="13357" max="13567" width="9.140625" style="1"/>
    <col min="13568" max="13612" width="2.7109375" style="1" customWidth="1"/>
    <col min="13613" max="13823" width="9.140625" style="1"/>
    <col min="13824" max="13868" width="2.7109375" style="1" customWidth="1"/>
    <col min="13869" max="14079" width="9.140625" style="1"/>
    <col min="14080" max="14124" width="2.7109375" style="1" customWidth="1"/>
    <col min="14125" max="14335" width="9.140625" style="1"/>
    <col min="14336" max="14380" width="2.7109375" style="1" customWidth="1"/>
    <col min="14381" max="14591" width="9.140625" style="1"/>
    <col min="14592" max="14636" width="2.7109375" style="1" customWidth="1"/>
    <col min="14637" max="14847" width="9.140625" style="1"/>
    <col min="14848" max="14892" width="2.7109375" style="1" customWidth="1"/>
    <col min="14893" max="15103" width="9.140625" style="1"/>
    <col min="15104" max="15148" width="2.7109375" style="1" customWidth="1"/>
    <col min="15149" max="15359" width="9.140625" style="1"/>
    <col min="15360" max="15404" width="2.7109375" style="1" customWidth="1"/>
    <col min="15405" max="15615" width="9.140625" style="1"/>
    <col min="15616" max="15660" width="2.7109375" style="1" customWidth="1"/>
    <col min="15661" max="15871" width="9.140625" style="1"/>
    <col min="15872" max="15916" width="2.7109375" style="1" customWidth="1"/>
    <col min="15917" max="16127" width="9.140625" style="1"/>
    <col min="16128" max="16172" width="2.7109375" style="1" customWidth="1"/>
    <col min="16173" max="16384" width="9.140625" style="1"/>
  </cols>
  <sheetData>
    <row r="1" spans="1:40" s="28" customFormat="1">
      <c r="A1" s="132" t="s">
        <v>575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</row>
    <row r="2" spans="1:40" ht="25.5" customHeight="1">
      <c r="A2" s="148" t="s">
        <v>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</row>
    <row r="3" spans="1:40" ht="25.5" customHeight="1">
      <c r="A3" s="148" t="s">
        <v>283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</row>
    <row r="4" spans="1:40" ht="15.95" customHeight="1">
      <c r="A4" s="149" t="s">
        <v>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</row>
    <row r="5" spans="1:40" ht="43.5" customHeight="1">
      <c r="A5" s="134" t="s">
        <v>6</v>
      </c>
      <c r="B5" s="135"/>
      <c r="C5" s="136" t="s">
        <v>7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8" t="s">
        <v>8</v>
      </c>
      <c r="AD5" s="137"/>
      <c r="AE5" s="137"/>
      <c r="AF5" s="137"/>
      <c r="AG5" s="135" t="s">
        <v>9</v>
      </c>
      <c r="AH5" s="137"/>
      <c r="AI5" s="137"/>
      <c r="AJ5" s="137"/>
      <c r="AK5" s="83" t="s">
        <v>504</v>
      </c>
      <c r="AL5" s="22"/>
      <c r="AM5" s="22"/>
      <c r="AN5" s="22"/>
    </row>
    <row r="6" spans="1:40">
      <c r="A6" s="150" t="s">
        <v>10</v>
      </c>
      <c r="B6" s="151"/>
      <c r="C6" s="152" t="s">
        <v>11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2" t="s">
        <v>12</v>
      </c>
      <c r="AD6" s="153"/>
      <c r="AE6" s="153"/>
      <c r="AF6" s="154"/>
      <c r="AG6" s="152" t="s">
        <v>13</v>
      </c>
      <c r="AH6" s="153"/>
      <c r="AI6" s="153"/>
      <c r="AJ6" s="154"/>
      <c r="AK6" s="3" t="s">
        <v>489</v>
      </c>
      <c r="AL6" s="22"/>
      <c r="AM6" s="22"/>
      <c r="AN6" s="22"/>
    </row>
    <row r="7" spans="1:40" ht="19.5" customHeight="1">
      <c r="A7" s="139" t="s">
        <v>14</v>
      </c>
      <c r="B7" s="140"/>
      <c r="C7" s="141" t="s">
        <v>15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55" t="s">
        <v>16</v>
      </c>
      <c r="AD7" s="156"/>
      <c r="AE7" s="156"/>
      <c r="AF7" s="157"/>
      <c r="AG7" s="144">
        <v>14367</v>
      </c>
      <c r="AH7" s="145"/>
      <c r="AI7" s="145"/>
      <c r="AJ7" s="146"/>
      <c r="AK7" s="147">
        <v>15658</v>
      </c>
      <c r="AL7" s="147"/>
      <c r="AM7" s="147"/>
      <c r="AN7" s="147"/>
    </row>
    <row r="8" spans="1:40" ht="19.5" customHeight="1">
      <c r="A8" s="139" t="s">
        <v>17</v>
      </c>
      <c r="B8" s="140"/>
      <c r="C8" s="141" t="s">
        <v>18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3" t="s">
        <v>19</v>
      </c>
      <c r="AD8" s="143"/>
      <c r="AE8" s="143"/>
      <c r="AF8" s="143"/>
      <c r="AG8" s="144">
        <v>0</v>
      </c>
      <c r="AH8" s="145"/>
      <c r="AI8" s="145"/>
      <c r="AJ8" s="146"/>
      <c r="AK8" s="147">
        <v>0</v>
      </c>
      <c r="AL8" s="147"/>
      <c r="AM8" s="147"/>
      <c r="AN8" s="147"/>
    </row>
    <row r="9" spans="1:40" ht="19.5" customHeight="1">
      <c r="A9" s="139" t="s">
        <v>20</v>
      </c>
      <c r="B9" s="140"/>
      <c r="C9" s="141" t="s">
        <v>21</v>
      </c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3" t="s">
        <v>22</v>
      </c>
      <c r="AD9" s="143"/>
      <c r="AE9" s="143"/>
      <c r="AF9" s="143"/>
      <c r="AG9" s="144">
        <v>0</v>
      </c>
      <c r="AH9" s="145"/>
      <c r="AI9" s="145"/>
      <c r="AJ9" s="146"/>
      <c r="AK9" s="147">
        <v>0</v>
      </c>
      <c r="AL9" s="147"/>
      <c r="AM9" s="147"/>
      <c r="AN9" s="147"/>
    </row>
    <row r="10" spans="1:40" ht="31.5" customHeight="1">
      <c r="A10" s="139" t="s">
        <v>23</v>
      </c>
      <c r="B10" s="140"/>
      <c r="C10" s="141" t="s">
        <v>24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3" t="s">
        <v>25</v>
      </c>
      <c r="AD10" s="143"/>
      <c r="AE10" s="143"/>
      <c r="AF10" s="143"/>
      <c r="AG10" s="144">
        <v>0</v>
      </c>
      <c r="AH10" s="145"/>
      <c r="AI10" s="145"/>
      <c r="AJ10" s="146"/>
      <c r="AK10" s="147">
        <v>0</v>
      </c>
      <c r="AL10" s="147"/>
      <c r="AM10" s="147"/>
      <c r="AN10" s="147"/>
    </row>
    <row r="11" spans="1:40" ht="19.5" customHeight="1">
      <c r="A11" s="139" t="s">
        <v>26</v>
      </c>
      <c r="B11" s="140"/>
      <c r="C11" s="141" t="s">
        <v>27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3" t="s">
        <v>28</v>
      </c>
      <c r="AD11" s="143"/>
      <c r="AE11" s="143"/>
      <c r="AF11" s="143"/>
      <c r="AG11" s="144">
        <v>0</v>
      </c>
      <c r="AH11" s="145"/>
      <c r="AI11" s="145"/>
      <c r="AJ11" s="146"/>
      <c r="AK11" s="147">
        <v>0</v>
      </c>
      <c r="AL11" s="147"/>
      <c r="AM11" s="147"/>
      <c r="AN11" s="147"/>
    </row>
    <row r="12" spans="1:40" ht="19.5" customHeight="1">
      <c r="A12" s="139" t="s">
        <v>29</v>
      </c>
      <c r="B12" s="140"/>
      <c r="C12" s="141" t="s">
        <v>30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3" t="s">
        <v>31</v>
      </c>
      <c r="AD12" s="143"/>
      <c r="AE12" s="143"/>
      <c r="AF12" s="143"/>
      <c r="AG12" s="144">
        <v>0</v>
      </c>
      <c r="AH12" s="145"/>
      <c r="AI12" s="145"/>
      <c r="AJ12" s="146"/>
      <c r="AK12" s="147">
        <v>0</v>
      </c>
      <c r="AL12" s="147"/>
      <c r="AM12" s="147"/>
      <c r="AN12" s="147"/>
    </row>
    <row r="13" spans="1:40" ht="19.5" customHeight="1">
      <c r="A13" s="139" t="s">
        <v>32</v>
      </c>
      <c r="B13" s="140"/>
      <c r="C13" s="141" t="s">
        <v>33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3" t="s">
        <v>34</v>
      </c>
      <c r="AD13" s="143"/>
      <c r="AE13" s="143"/>
      <c r="AF13" s="143"/>
      <c r="AG13" s="144">
        <v>0</v>
      </c>
      <c r="AH13" s="145"/>
      <c r="AI13" s="145"/>
      <c r="AJ13" s="146"/>
      <c r="AK13" s="147">
        <v>178</v>
      </c>
      <c r="AL13" s="147"/>
      <c r="AM13" s="147"/>
      <c r="AN13" s="147"/>
    </row>
    <row r="14" spans="1:40" ht="19.5" customHeight="1">
      <c r="A14" s="139" t="s">
        <v>35</v>
      </c>
      <c r="B14" s="140"/>
      <c r="C14" s="141" t="s">
        <v>36</v>
      </c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60" t="s">
        <v>37</v>
      </c>
      <c r="AD14" s="161"/>
      <c r="AE14" s="161"/>
      <c r="AF14" s="162"/>
      <c r="AG14" s="144">
        <v>50</v>
      </c>
      <c r="AH14" s="145"/>
      <c r="AI14" s="145"/>
      <c r="AJ14" s="146"/>
      <c r="AK14" s="147">
        <v>50</v>
      </c>
      <c r="AL14" s="147"/>
      <c r="AM14" s="147"/>
      <c r="AN14" s="147"/>
    </row>
    <row r="15" spans="1:40" ht="19.5" customHeight="1">
      <c r="A15" s="139" t="s">
        <v>38</v>
      </c>
      <c r="B15" s="140"/>
      <c r="C15" s="158" t="s">
        <v>39</v>
      </c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43" t="s">
        <v>40</v>
      </c>
      <c r="AD15" s="143"/>
      <c r="AE15" s="143"/>
      <c r="AF15" s="143"/>
      <c r="AG15" s="144">
        <v>0</v>
      </c>
      <c r="AH15" s="145"/>
      <c r="AI15" s="145"/>
      <c r="AJ15" s="146"/>
      <c r="AK15" s="147">
        <v>93</v>
      </c>
      <c r="AL15" s="147"/>
      <c r="AM15" s="147"/>
      <c r="AN15" s="147"/>
    </row>
    <row r="16" spans="1:40" ht="19.5" customHeight="1">
      <c r="A16" s="139" t="s">
        <v>41</v>
      </c>
      <c r="B16" s="140"/>
      <c r="C16" s="158" t="s">
        <v>42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43" t="s">
        <v>43</v>
      </c>
      <c r="AD16" s="143"/>
      <c r="AE16" s="143"/>
      <c r="AF16" s="143"/>
      <c r="AG16" s="144">
        <v>0</v>
      </c>
      <c r="AH16" s="145"/>
      <c r="AI16" s="145"/>
      <c r="AJ16" s="146"/>
      <c r="AK16" s="147">
        <v>0</v>
      </c>
      <c r="AL16" s="147"/>
      <c r="AM16" s="147"/>
      <c r="AN16" s="147"/>
    </row>
    <row r="17" spans="1:40" ht="19.5" customHeight="1">
      <c r="A17" s="139" t="s">
        <v>44</v>
      </c>
      <c r="B17" s="140"/>
      <c r="C17" s="158" t="s">
        <v>45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43" t="s">
        <v>46</v>
      </c>
      <c r="AD17" s="143"/>
      <c r="AE17" s="143"/>
      <c r="AF17" s="143"/>
      <c r="AG17" s="144">
        <v>0</v>
      </c>
      <c r="AH17" s="145"/>
      <c r="AI17" s="145"/>
      <c r="AJ17" s="146"/>
      <c r="AK17" s="147">
        <v>0</v>
      </c>
      <c r="AL17" s="147"/>
      <c r="AM17" s="147"/>
      <c r="AN17" s="147"/>
    </row>
    <row r="18" spans="1:40" s="5" customFormat="1" ht="19.5" customHeight="1">
      <c r="A18" s="139" t="s">
        <v>47</v>
      </c>
      <c r="B18" s="140"/>
      <c r="C18" s="158" t="s">
        <v>48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43" t="s">
        <v>49</v>
      </c>
      <c r="AD18" s="143"/>
      <c r="AE18" s="143"/>
      <c r="AF18" s="143"/>
      <c r="AG18" s="144">
        <v>0</v>
      </c>
      <c r="AH18" s="145"/>
      <c r="AI18" s="145"/>
      <c r="AJ18" s="146"/>
      <c r="AK18" s="147">
        <v>0</v>
      </c>
      <c r="AL18" s="147"/>
      <c r="AM18" s="147"/>
      <c r="AN18" s="147"/>
    </row>
    <row r="19" spans="1:40" s="5" customFormat="1" ht="30.75" customHeight="1">
      <c r="A19" s="139" t="s">
        <v>50</v>
      </c>
      <c r="B19" s="140"/>
      <c r="C19" s="158" t="s">
        <v>51</v>
      </c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43" t="s">
        <v>52</v>
      </c>
      <c r="AD19" s="143"/>
      <c r="AE19" s="143"/>
      <c r="AF19" s="143"/>
      <c r="AG19" s="144">
        <v>0</v>
      </c>
      <c r="AH19" s="145"/>
      <c r="AI19" s="145"/>
      <c r="AJ19" s="146"/>
      <c r="AK19" s="147">
        <v>7</v>
      </c>
      <c r="AL19" s="147"/>
      <c r="AM19" s="147"/>
      <c r="AN19" s="147"/>
    </row>
    <row r="20" spans="1:40" s="5" customFormat="1" ht="33.75" customHeight="1">
      <c r="A20" s="163" t="s">
        <v>53</v>
      </c>
      <c r="B20" s="164"/>
      <c r="C20" s="165" t="s">
        <v>54</v>
      </c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7" t="s">
        <v>55</v>
      </c>
      <c r="AD20" s="167"/>
      <c r="AE20" s="167"/>
      <c r="AF20" s="167"/>
      <c r="AG20" s="168">
        <f>SUM(AG7:AJ19)</f>
        <v>14417</v>
      </c>
      <c r="AH20" s="169"/>
      <c r="AI20" s="169"/>
      <c r="AJ20" s="170"/>
      <c r="AK20" s="194">
        <f>SUM(AK7:AN19)</f>
        <v>15986</v>
      </c>
      <c r="AL20" s="194"/>
      <c r="AM20" s="194"/>
      <c r="AN20" s="194"/>
    </row>
    <row r="21" spans="1:40" ht="19.5" customHeight="1">
      <c r="A21" s="139" t="s">
        <v>56</v>
      </c>
      <c r="B21" s="140"/>
      <c r="C21" s="158" t="s">
        <v>57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43" t="s">
        <v>58</v>
      </c>
      <c r="AD21" s="143"/>
      <c r="AE21" s="143"/>
      <c r="AF21" s="143"/>
      <c r="AG21" s="144">
        <v>2163</v>
      </c>
      <c r="AH21" s="145"/>
      <c r="AI21" s="145"/>
      <c r="AJ21" s="146"/>
      <c r="AK21" s="147">
        <v>2163</v>
      </c>
      <c r="AL21" s="147"/>
      <c r="AM21" s="147"/>
      <c r="AN21" s="147"/>
    </row>
    <row r="22" spans="1:40" ht="42" customHeight="1">
      <c r="A22" s="139" t="s">
        <v>59</v>
      </c>
      <c r="B22" s="140"/>
      <c r="C22" s="158" t="s">
        <v>60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43" t="s">
        <v>61</v>
      </c>
      <c r="AD22" s="143"/>
      <c r="AE22" s="143"/>
      <c r="AF22" s="143"/>
      <c r="AG22" s="144">
        <v>402</v>
      </c>
      <c r="AH22" s="145"/>
      <c r="AI22" s="145"/>
      <c r="AJ22" s="146"/>
      <c r="AK22" s="147">
        <v>402</v>
      </c>
      <c r="AL22" s="147"/>
      <c r="AM22" s="147"/>
      <c r="AN22" s="147"/>
    </row>
    <row r="23" spans="1:40" ht="19.5" customHeight="1">
      <c r="A23" s="139" t="s">
        <v>62</v>
      </c>
      <c r="B23" s="140"/>
      <c r="C23" s="158" t="s">
        <v>63</v>
      </c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43" t="s">
        <v>64</v>
      </c>
      <c r="AD23" s="143"/>
      <c r="AE23" s="143"/>
      <c r="AF23" s="143"/>
      <c r="AG23" s="144">
        <v>240</v>
      </c>
      <c r="AH23" s="145"/>
      <c r="AI23" s="145"/>
      <c r="AJ23" s="146"/>
      <c r="AK23" s="147">
        <v>391</v>
      </c>
      <c r="AL23" s="147"/>
      <c r="AM23" s="147"/>
      <c r="AN23" s="147"/>
    </row>
    <row r="24" spans="1:40" ht="28.5" customHeight="1">
      <c r="A24" s="163" t="s">
        <v>65</v>
      </c>
      <c r="B24" s="164"/>
      <c r="C24" s="171" t="s">
        <v>66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67" t="s">
        <v>67</v>
      </c>
      <c r="AD24" s="167"/>
      <c r="AE24" s="167"/>
      <c r="AF24" s="167"/>
      <c r="AG24" s="168">
        <f>SUM(AG21:AJ23)</f>
        <v>2805</v>
      </c>
      <c r="AH24" s="169"/>
      <c r="AI24" s="169"/>
      <c r="AJ24" s="170"/>
      <c r="AK24" s="194">
        <f>SUM(AK21:AN23)</f>
        <v>2956</v>
      </c>
      <c r="AL24" s="194"/>
      <c r="AM24" s="194"/>
      <c r="AN24" s="194"/>
    </row>
    <row r="25" spans="1:40" ht="19.5" customHeight="1">
      <c r="A25" s="163" t="s">
        <v>68</v>
      </c>
      <c r="B25" s="164"/>
      <c r="C25" s="165" t="s">
        <v>69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7" t="s">
        <v>70</v>
      </c>
      <c r="AD25" s="167"/>
      <c r="AE25" s="167"/>
      <c r="AF25" s="167"/>
      <c r="AG25" s="168">
        <f>SUM(AG20,AG24)</f>
        <v>17222</v>
      </c>
      <c r="AH25" s="169"/>
      <c r="AI25" s="169"/>
      <c r="AJ25" s="170"/>
      <c r="AK25" s="194">
        <f>SUM(AK24,AK20)</f>
        <v>18942</v>
      </c>
      <c r="AL25" s="194"/>
      <c r="AM25" s="194"/>
      <c r="AN25" s="194"/>
    </row>
    <row r="26" spans="1:40" s="4" customFormat="1" ht="29.25" customHeight="1">
      <c r="A26" s="163" t="s">
        <v>71</v>
      </c>
      <c r="B26" s="164"/>
      <c r="C26" s="171" t="s">
        <v>72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67" t="s">
        <v>73</v>
      </c>
      <c r="AD26" s="167"/>
      <c r="AE26" s="167"/>
      <c r="AF26" s="167"/>
      <c r="AG26" s="168">
        <v>2940</v>
      </c>
      <c r="AH26" s="169"/>
      <c r="AI26" s="169"/>
      <c r="AJ26" s="170"/>
      <c r="AK26" s="194">
        <v>3148</v>
      </c>
      <c r="AL26" s="194"/>
      <c r="AM26" s="194"/>
      <c r="AN26" s="194"/>
    </row>
    <row r="27" spans="1:40" ht="19.5" customHeight="1">
      <c r="A27" s="139" t="s">
        <v>74</v>
      </c>
      <c r="B27" s="140"/>
      <c r="C27" s="158" t="s">
        <v>75</v>
      </c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43" t="s">
        <v>76</v>
      </c>
      <c r="AD27" s="143"/>
      <c r="AE27" s="143"/>
      <c r="AF27" s="143"/>
      <c r="AG27" s="144">
        <v>0</v>
      </c>
      <c r="AH27" s="145"/>
      <c r="AI27" s="145"/>
      <c r="AJ27" s="146"/>
      <c r="AK27" s="147">
        <v>43</v>
      </c>
      <c r="AL27" s="147"/>
      <c r="AM27" s="147"/>
      <c r="AN27" s="147"/>
    </row>
    <row r="28" spans="1:40" ht="19.5" customHeight="1">
      <c r="A28" s="139" t="s">
        <v>77</v>
      </c>
      <c r="B28" s="140"/>
      <c r="C28" s="158" t="s">
        <v>78</v>
      </c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43" t="s">
        <v>79</v>
      </c>
      <c r="AD28" s="143"/>
      <c r="AE28" s="143"/>
      <c r="AF28" s="143"/>
      <c r="AG28" s="144">
        <v>3828</v>
      </c>
      <c r="AH28" s="145"/>
      <c r="AI28" s="145"/>
      <c r="AJ28" s="146"/>
      <c r="AK28" s="147">
        <v>2263</v>
      </c>
      <c r="AL28" s="147"/>
      <c r="AM28" s="147"/>
      <c r="AN28" s="147"/>
    </row>
    <row r="29" spans="1:40" ht="19.5" customHeight="1">
      <c r="A29" s="139" t="s">
        <v>80</v>
      </c>
      <c r="B29" s="140"/>
      <c r="C29" s="158" t="s">
        <v>81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43" t="s">
        <v>82</v>
      </c>
      <c r="AD29" s="143"/>
      <c r="AE29" s="143"/>
      <c r="AF29" s="143"/>
      <c r="AG29" s="144">
        <v>679</v>
      </c>
      <c r="AH29" s="145"/>
      <c r="AI29" s="145"/>
      <c r="AJ29" s="146"/>
      <c r="AK29" s="147">
        <v>3352</v>
      </c>
      <c r="AL29" s="147"/>
      <c r="AM29" s="147"/>
      <c r="AN29" s="147"/>
    </row>
    <row r="30" spans="1:40" ht="19.5" customHeight="1">
      <c r="A30" s="163" t="s">
        <v>83</v>
      </c>
      <c r="B30" s="164"/>
      <c r="C30" s="171" t="s">
        <v>84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67" t="s">
        <v>85</v>
      </c>
      <c r="AD30" s="167"/>
      <c r="AE30" s="167"/>
      <c r="AF30" s="167"/>
      <c r="AG30" s="168">
        <f>SUM(AG27:AJ29)</f>
        <v>4507</v>
      </c>
      <c r="AH30" s="169"/>
      <c r="AI30" s="169"/>
      <c r="AJ30" s="170"/>
      <c r="AK30" s="194">
        <f>SUM(AK27:AN29)</f>
        <v>5658</v>
      </c>
      <c r="AL30" s="194"/>
      <c r="AM30" s="194"/>
      <c r="AN30" s="194"/>
    </row>
    <row r="31" spans="1:40" ht="19.5" customHeight="1">
      <c r="A31" s="139" t="s">
        <v>86</v>
      </c>
      <c r="B31" s="140"/>
      <c r="C31" s="158" t="s">
        <v>87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43" t="s">
        <v>88</v>
      </c>
      <c r="AD31" s="143"/>
      <c r="AE31" s="143"/>
      <c r="AF31" s="143"/>
      <c r="AG31" s="144">
        <v>5</v>
      </c>
      <c r="AH31" s="145"/>
      <c r="AI31" s="145"/>
      <c r="AJ31" s="146"/>
      <c r="AK31" s="147">
        <v>69</v>
      </c>
      <c r="AL31" s="147"/>
      <c r="AM31" s="147"/>
      <c r="AN31" s="147"/>
    </row>
    <row r="32" spans="1:40" ht="19.5" customHeight="1">
      <c r="A32" s="139" t="s">
        <v>89</v>
      </c>
      <c r="B32" s="140"/>
      <c r="C32" s="158" t="s">
        <v>90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43" t="s">
        <v>91</v>
      </c>
      <c r="AD32" s="143"/>
      <c r="AE32" s="143"/>
      <c r="AF32" s="143"/>
      <c r="AG32" s="144">
        <v>200</v>
      </c>
      <c r="AH32" s="145"/>
      <c r="AI32" s="145"/>
      <c r="AJ32" s="146"/>
      <c r="AK32" s="147">
        <v>136</v>
      </c>
      <c r="AL32" s="147"/>
      <c r="AM32" s="147"/>
      <c r="AN32" s="147"/>
    </row>
    <row r="33" spans="1:40" ht="28.5" customHeight="1">
      <c r="A33" s="163" t="s">
        <v>92</v>
      </c>
      <c r="B33" s="164"/>
      <c r="C33" s="171" t="s">
        <v>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67" t="s">
        <v>94</v>
      </c>
      <c r="AD33" s="167"/>
      <c r="AE33" s="167"/>
      <c r="AF33" s="167"/>
      <c r="AG33" s="168">
        <f>SUM(AG31:AJ32)</f>
        <v>205</v>
      </c>
      <c r="AH33" s="169"/>
      <c r="AI33" s="169"/>
      <c r="AJ33" s="170"/>
      <c r="AK33" s="194">
        <f>SUM(AK31:AN32)</f>
        <v>205</v>
      </c>
      <c r="AL33" s="194"/>
      <c r="AM33" s="194"/>
      <c r="AN33" s="194"/>
    </row>
    <row r="34" spans="1:40" ht="19.5" customHeight="1">
      <c r="A34" s="139" t="s">
        <v>95</v>
      </c>
      <c r="B34" s="140"/>
      <c r="C34" s="158" t="s">
        <v>96</v>
      </c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43" t="s">
        <v>97</v>
      </c>
      <c r="AD34" s="143"/>
      <c r="AE34" s="143"/>
      <c r="AF34" s="143"/>
      <c r="AG34" s="144">
        <v>2850</v>
      </c>
      <c r="AH34" s="145"/>
      <c r="AI34" s="145"/>
      <c r="AJ34" s="146"/>
      <c r="AK34" s="147">
        <v>2850</v>
      </c>
      <c r="AL34" s="147"/>
      <c r="AM34" s="147"/>
      <c r="AN34" s="147"/>
    </row>
    <row r="35" spans="1:40" ht="19.5" customHeight="1">
      <c r="A35" s="139" t="s">
        <v>98</v>
      </c>
      <c r="B35" s="140"/>
      <c r="C35" s="158" t="s">
        <v>99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43" t="s">
        <v>100</v>
      </c>
      <c r="AD35" s="143"/>
      <c r="AE35" s="143"/>
      <c r="AF35" s="143"/>
      <c r="AG35" s="144">
        <v>0</v>
      </c>
      <c r="AH35" s="145"/>
      <c r="AI35" s="145"/>
      <c r="AJ35" s="146"/>
      <c r="AK35" s="147">
        <v>69</v>
      </c>
      <c r="AL35" s="147"/>
      <c r="AM35" s="147"/>
      <c r="AN35" s="147"/>
    </row>
    <row r="36" spans="1:40" ht="19.5" customHeight="1">
      <c r="A36" s="139" t="s">
        <v>101</v>
      </c>
      <c r="B36" s="140"/>
      <c r="C36" s="158" t="s">
        <v>102</v>
      </c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43" t="s">
        <v>103</v>
      </c>
      <c r="AD36" s="143"/>
      <c r="AE36" s="143"/>
      <c r="AF36" s="143"/>
      <c r="AG36" s="144">
        <v>0</v>
      </c>
      <c r="AH36" s="145"/>
      <c r="AI36" s="145"/>
      <c r="AJ36" s="146"/>
      <c r="AK36" s="147">
        <v>0</v>
      </c>
      <c r="AL36" s="147"/>
      <c r="AM36" s="147"/>
      <c r="AN36" s="147"/>
    </row>
    <row r="37" spans="1:40" ht="19.5" customHeight="1">
      <c r="A37" s="139" t="s">
        <v>104</v>
      </c>
      <c r="B37" s="140"/>
      <c r="C37" s="158" t="s">
        <v>105</v>
      </c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43" t="s">
        <v>106</v>
      </c>
      <c r="AD37" s="143"/>
      <c r="AE37" s="143"/>
      <c r="AF37" s="143"/>
      <c r="AG37" s="144">
        <v>500</v>
      </c>
      <c r="AH37" s="145"/>
      <c r="AI37" s="145"/>
      <c r="AJ37" s="146"/>
      <c r="AK37" s="147">
        <v>500</v>
      </c>
      <c r="AL37" s="147"/>
      <c r="AM37" s="147"/>
      <c r="AN37" s="147"/>
    </row>
    <row r="38" spans="1:40" ht="19.5" customHeight="1">
      <c r="A38" s="139" t="s">
        <v>107</v>
      </c>
      <c r="B38" s="140"/>
      <c r="C38" s="173" t="s">
        <v>108</v>
      </c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43" t="s">
        <v>109</v>
      </c>
      <c r="AD38" s="143"/>
      <c r="AE38" s="143"/>
      <c r="AF38" s="143"/>
      <c r="AG38" s="144">
        <v>0</v>
      </c>
      <c r="AH38" s="145"/>
      <c r="AI38" s="145"/>
      <c r="AJ38" s="146"/>
      <c r="AK38" s="147">
        <v>0</v>
      </c>
      <c r="AL38" s="147"/>
      <c r="AM38" s="147"/>
      <c r="AN38" s="147"/>
    </row>
    <row r="39" spans="1:40" ht="29.25" customHeight="1">
      <c r="A39" s="139" t="s">
        <v>110</v>
      </c>
      <c r="B39" s="140"/>
      <c r="C39" s="158" t="s">
        <v>111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43" t="s">
        <v>112</v>
      </c>
      <c r="AD39" s="143"/>
      <c r="AE39" s="143"/>
      <c r="AF39" s="143"/>
      <c r="AG39" s="144">
        <v>0</v>
      </c>
      <c r="AH39" s="145"/>
      <c r="AI39" s="145"/>
      <c r="AJ39" s="146"/>
      <c r="AK39" s="147">
        <v>0</v>
      </c>
      <c r="AL39" s="147"/>
      <c r="AM39" s="147"/>
      <c r="AN39" s="147"/>
    </row>
    <row r="40" spans="1:40" ht="19.5" customHeight="1">
      <c r="A40" s="139" t="s">
        <v>113</v>
      </c>
      <c r="B40" s="140"/>
      <c r="C40" s="158" t="s">
        <v>114</v>
      </c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43" t="s">
        <v>115</v>
      </c>
      <c r="AD40" s="143"/>
      <c r="AE40" s="143"/>
      <c r="AF40" s="143"/>
      <c r="AG40" s="144">
        <v>1661</v>
      </c>
      <c r="AH40" s="145"/>
      <c r="AI40" s="145"/>
      <c r="AJ40" s="146"/>
      <c r="AK40" s="147">
        <v>2370</v>
      </c>
      <c r="AL40" s="147"/>
      <c r="AM40" s="147"/>
      <c r="AN40" s="147"/>
    </row>
    <row r="41" spans="1:40" ht="19.5" customHeight="1">
      <c r="A41" s="163" t="s">
        <v>116</v>
      </c>
      <c r="B41" s="164"/>
      <c r="C41" s="171" t="s">
        <v>117</v>
      </c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67" t="s">
        <v>118</v>
      </c>
      <c r="AD41" s="167"/>
      <c r="AE41" s="167"/>
      <c r="AF41" s="167"/>
      <c r="AG41" s="168">
        <f>SUM(AG34:AJ40)</f>
        <v>5011</v>
      </c>
      <c r="AH41" s="169"/>
      <c r="AI41" s="169"/>
      <c r="AJ41" s="170"/>
      <c r="AK41" s="194">
        <f>SUM(AK34:AN40)</f>
        <v>5789</v>
      </c>
      <c r="AL41" s="194"/>
      <c r="AM41" s="194"/>
      <c r="AN41" s="194"/>
    </row>
    <row r="42" spans="1:40" ht="19.5" customHeight="1">
      <c r="A42" s="139" t="s">
        <v>119</v>
      </c>
      <c r="B42" s="140"/>
      <c r="C42" s="158" t="s">
        <v>120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43" t="s">
        <v>121</v>
      </c>
      <c r="AD42" s="143"/>
      <c r="AE42" s="143"/>
      <c r="AF42" s="143"/>
      <c r="AG42" s="144">
        <v>50</v>
      </c>
      <c r="AH42" s="145"/>
      <c r="AI42" s="145"/>
      <c r="AJ42" s="146"/>
      <c r="AK42" s="147">
        <v>100</v>
      </c>
      <c r="AL42" s="147"/>
      <c r="AM42" s="147"/>
      <c r="AN42" s="147"/>
    </row>
    <row r="43" spans="1:40" ht="19.5" customHeight="1">
      <c r="A43" s="139" t="s">
        <v>122</v>
      </c>
      <c r="B43" s="140"/>
      <c r="C43" s="158" t="s">
        <v>123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43" t="s">
        <v>124</v>
      </c>
      <c r="AD43" s="143"/>
      <c r="AE43" s="143"/>
      <c r="AF43" s="143"/>
      <c r="AG43" s="144">
        <v>0</v>
      </c>
      <c r="AH43" s="145"/>
      <c r="AI43" s="145"/>
      <c r="AJ43" s="146"/>
      <c r="AK43" s="147">
        <v>0</v>
      </c>
      <c r="AL43" s="147"/>
      <c r="AM43" s="147"/>
      <c r="AN43" s="147"/>
    </row>
    <row r="44" spans="1:40" ht="42" customHeight="1">
      <c r="A44" s="163" t="s">
        <v>125</v>
      </c>
      <c r="B44" s="164"/>
      <c r="C44" s="171" t="s">
        <v>126</v>
      </c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67" t="s">
        <v>127</v>
      </c>
      <c r="AD44" s="167"/>
      <c r="AE44" s="167"/>
      <c r="AF44" s="167"/>
      <c r="AG44" s="168">
        <f>SUM(AG42:AJ43)</f>
        <v>50</v>
      </c>
      <c r="AH44" s="169"/>
      <c r="AI44" s="169"/>
      <c r="AJ44" s="170"/>
      <c r="AK44" s="194">
        <f>SUM(AK42:AN43)</f>
        <v>100</v>
      </c>
      <c r="AL44" s="194"/>
      <c r="AM44" s="194"/>
      <c r="AN44" s="194"/>
    </row>
    <row r="45" spans="1:40" ht="36" customHeight="1">
      <c r="A45" s="139" t="s">
        <v>128</v>
      </c>
      <c r="B45" s="140"/>
      <c r="C45" s="158" t="s">
        <v>129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43" t="s">
        <v>130</v>
      </c>
      <c r="AD45" s="143"/>
      <c r="AE45" s="143"/>
      <c r="AF45" s="143"/>
      <c r="AG45" s="144">
        <v>1738</v>
      </c>
      <c r="AH45" s="145"/>
      <c r="AI45" s="145"/>
      <c r="AJ45" s="146"/>
      <c r="AK45" s="147">
        <v>1670</v>
      </c>
      <c r="AL45" s="147"/>
      <c r="AM45" s="147"/>
      <c r="AN45" s="147"/>
    </row>
    <row r="46" spans="1:40" ht="19.5" customHeight="1">
      <c r="A46" s="139" t="s">
        <v>131</v>
      </c>
      <c r="B46" s="140"/>
      <c r="C46" s="158" t="s">
        <v>132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43" t="s">
        <v>133</v>
      </c>
      <c r="AD46" s="143"/>
      <c r="AE46" s="143"/>
      <c r="AF46" s="143"/>
      <c r="AG46" s="144">
        <v>0</v>
      </c>
      <c r="AH46" s="145"/>
      <c r="AI46" s="145"/>
      <c r="AJ46" s="146"/>
      <c r="AK46" s="147">
        <v>0</v>
      </c>
      <c r="AL46" s="147"/>
      <c r="AM46" s="147"/>
      <c r="AN46" s="147"/>
    </row>
    <row r="47" spans="1:40" ht="19.5" customHeight="1">
      <c r="A47" s="139" t="s">
        <v>134</v>
      </c>
      <c r="B47" s="140"/>
      <c r="C47" s="158" t="s">
        <v>135</v>
      </c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43" t="s">
        <v>136</v>
      </c>
      <c r="AD47" s="143"/>
      <c r="AE47" s="143"/>
      <c r="AF47" s="143"/>
      <c r="AG47" s="144">
        <v>1500</v>
      </c>
      <c r="AH47" s="145"/>
      <c r="AI47" s="145"/>
      <c r="AJ47" s="146"/>
      <c r="AK47" s="147">
        <v>100</v>
      </c>
      <c r="AL47" s="147"/>
      <c r="AM47" s="147"/>
      <c r="AN47" s="147"/>
    </row>
    <row r="48" spans="1:40" ht="19.5" customHeight="1">
      <c r="A48" s="139" t="s">
        <v>137</v>
      </c>
      <c r="B48" s="140"/>
      <c r="C48" s="158" t="s">
        <v>138</v>
      </c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43" t="s">
        <v>139</v>
      </c>
      <c r="AD48" s="143"/>
      <c r="AE48" s="143"/>
      <c r="AF48" s="143"/>
      <c r="AG48" s="144">
        <v>150</v>
      </c>
      <c r="AH48" s="145"/>
      <c r="AI48" s="145"/>
      <c r="AJ48" s="146"/>
      <c r="AK48" s="147">
        <v>283</v>
      </c>
      <c r="AL48" s="147"/>
      <c r="AM48" s="147"/>
      <c r="AN48" s="147"/>
    </row>
    <row r="49" spans="1:40" ht="19.5" customHeight="1">
      <c r="A49" s="139" t="s">
        <v>140</v>
      </c>
      <c r="B49" s="140"/>
      <c r="C49" s="158" t="s">
        <v>141</v>
      </c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43" t="s">
        <v>142</v>
      </c>
      <c r="AD49" s="143"/>
      <c r="AE49" s="143"/>
      <c r="AF49" s="143"/>
      <c r="AG49" s="144">
        <v>1100</v>
      </c>
      <c r="AH49" s="145"/>
      <c r="AI49" s="145"/>
      <c r="AJ49" s="146"/>
      <c r="AK49" s="147">
        <v>1639</v>
      </c>
      <c r="AL49" s="147"/>
      <c r="AM49" s="147"/>
      <c r="AN49" s="147"/>
    </row>
    <row r="50" spans="1:40" ht="32.25" customHeight="1">
      <c r="A50" s="163" t="s">
        <v>143</v>
      </c>
      <c r="B50" s="164"/>
      <c r="C50" s="171" t="s">
        <v>144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67" t="s">
        <v>145</v>
      </c>
      <c r="AD50" s="167"/>
      <c r="AE50" s="167"/>
      <c r="AF50" s="167"/>
      <c r="AG50" s="168">
        <f>SUM(AG45:AJ49)</f>
        <v>4488</v>
      </c>
      <c r="AH50" s="169"/>
      <c r="AI50" s="169"/>
      <c r="AJ50" s="170"/>
      <c r="AK50" s="194">
        <f>SUM(AK45:AN49)</f>
        <v>3692</v>
      </c>
      <c r="AL50" s="194"/>
      <c r="AM50" s="194"/>
      <c r="AN50" s="194"/>
    </row>
    <row r="51" spans="1:40" ht="19.5" customHeight="1">
      <c r="A51" s="163" t="s">
        <v>146</v>
      </c>
      <c r="B51" s="164"/>
      <c r="C51" s="171" t="s">
        <v>147</v>
      </c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67" t="s">
        <v>148</v>
      </c>
      <c r="AD51" s="167"/>
      <c r="AE51" s="167"/>
      <c r="AF51" s="167"/>
      <c r="AG51" s="168">
        <f>SUM(AG30,AG33,AG41,AG44,AG50)</f>
        <v>14261</v>
      </c>
      <c r="AH51" s="169"/>
      <c r="AI51" s="169"/>
      <c r="AJ51" s="170"/>
      <c r="AK51" s="194">
        <f>SUM(AK30,AK33,AK41,AK44,AK50)</f>
        <v>15444</v>
      </c>
      <c r="AL51" s="194"/>
      <c r="AM51" s="194"/>
      <c r="AN51" s="194"/>
    </row>
    <row r="52" spans="1:40" ht="19.5" customHeight="1">
      <c r="A52" s="139" t="s">
        <v>149</v>
      </c>
      <c r="B52" s="140"/>
      <c r="C52" s="175" t="s">
        <v>150</v>
      </c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43" t="s">
        <v>151</v>
      </c>
      <c r="AD52" s="143"/>
      <c r="AE52" s="143"/>
      <c r="AF52" s="143"/>
      <c r="AG52" s="144">
        <v>0</v>
      </c>
      <c r="AH52" s="145"/>
      <c r="AI52" s="145"/>
      <c r="AJ52" s="146"/>
      <c r="AK52" s="147">
        <v>0</v>
      </c>
      <c r="AL52" s="147"/>
      <c r="AM52" s="147"/>
      <c r="AN52" s="147"/>
    </row>
    <row r="53" spans="1:40" ht="19.5" customHeight="1">
      <c r="A53" s="139" t="s">
        <v>152</v>
      </c>
      <c r="B53" s="140"/>
      <c r="C53" s="175" t="s">
        <v>153</v>
      </c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43" t="s">
        <v>154</v>
      </c>
      <c r="AD53" s="143"/>
      <c r="AE53" s="143"/>
      <c r="AF53" s="143"/>
      <c r="AG53" s="144">
        <v>0</v>
      </c>
      <c r="AH53" s="145"/>
      <c r="AI53" s="145"/>
      <c r="AJ53" s="146"/>
      <c r="AK53" s="147">
        <v>0</v>
      </c>
      <c r="AL53" s="147"/>
      <c r="AM53" s="147"/>
      <c r="AN53" s="147"/>
    </row>
    <row r="54" spans="1:40" ht="19.5" customHeight="1">
      <c r="A54" s="139" t="s">
        <v>155</v>
      </c>
      <c r="B54" s="140"/>
      <c r="C54" s="177" t="s">
        <v>156</v>
      </c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43" t="s">
        <v>157</v>
      </c>
      <c r="AD54" s="143"/>
      <c r="AE54" s="143"/>
      <c r="AF54" s="143"/>
      <c r="AG54" s="144">
        <v>0</v>
      </c>
      <c r="AH54" s="145"/>
      <c r="AI54" s="145"/>
      <c r="AJ54" s="146"/>
      <c r="AK54" s="147">
        <v>0</v>
      </c>
      <c r="AL54" s="147"/>
      <c r="AM54" s="147"/>
      <c r="AN54" s="147"/>
    </row>
    <row r="55" spans="1:40" ht="28.5" customHeight="1">
      <c r="A55" s="139" t="s">
        <v>158</v>
      </c>
      <c r="B55" s="140"/>
      <c r="C55" s="177" t="s">
        <v>159</v>
      </c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43" t="s">
        <v>160</v>
      </c>
      <c r="AD55" s="143"/>
      <c r="AE55" s="143"/>
      <c r="AF55" s="143"/>
      <c r="AG55" s="144">
        <v>0</v>
      </c>
      <c r="AH55" s="145"/>
      <c r="AI55" s="145"/>
      <c r="AJ55" s="146"/>
      <c r="AK55" s="147">
        <v>0</v>
      </c>
      <c r="AL55" s="147"/>
      <c r="AM55" s="147"/>
      <c r="AN55" s="147"/>
    </row>
    <row r="56" spans="1:40" ht="37.5" customHeight="1">
      <c r="A56" s="139" t="s">
        <v>161</v>
      </c>
      <c r="B56" s="140"/>
      <c r="C56" s="177" t="s">
        <v>162</v>
      </c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43" t="s">
        <v>163</v>
      </c>
      <c r="AD56" s="143"/>
      <c r="AE56" s="143"/>
      <c r="AF56" s="143"/>
      <c r="AG56" s="144">
        <v>657</v>
      </c>
      <c r="AH56" s="145"/>
      <c r="AI56" s="145"/>
      <c r="AJ56" s="146"/>
      <c r="AK56" s="147">
        <v>2038</v>
      </c>
      <c r="AL56" s="147"/>
      <c r="AM56" s="147"/>
      <c r="AN56" s="147"/>
    </row>
    <row r="57" spans="1:40" ht="19.5" customHeight="1">
      <c r="A57" s="139" t="s">
        <v>164</v>
      </c>
      <c r="B57" s="140"/>
      <c r="C57" s="175" t="s">
        <v>165</v>
      </c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43" t="s">
        <v>166</v>
      </c>
      <c r="AD57" s="143"/>
      <c r="AE57" s="143"/>
      <c r="AF57" s="143"/>
      <c r="AG57" s="144">
        <v>90</v>
      </c>
      <c r="AH57" s="145"/>
      <c r="AI57" s="145"/>
      <c r="AJ57" s="146"/>
      <c r="AK57" s="147">
        <v>1128</v>
      </c>
      <c r="AL57" s="147"/>
      <c r="AM57" s="147"/>
      <c r="AN57" s="147"/>
    </row>
    <row r="58" spans="1:40" ht="19.5" customHeight="1">
      <c r="A58" s="139" t="s">
        <v>167</v>
      </c>
      <c r="B58" s="140"/>
      <c r="C58" s="175" t="s">
        <v>168</v>
      </c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43" t="s">
        <v>169</v>
      </c>
      <c r="AD58" s="143"/>
      <c r="AE58" s="143"/>
      <c r="AF58" s="143"/>
      <c r="AG58" s="144">
        <v>0</v>
      </c>
      <c r="AH58" s="145"/>
      <c r="AI58" s="145"/>
      <c r="AJ58" s="146"/>
      <c r="AK58" s="147">
        <v>0</v>
      </c>
      <c r="AL58" s="147"/>
      <c r="AM58" s="147"/>
      <c r="AN58" s="147"/>
    </row>
    <row r="59" spans="1:40" ht="19.5" customHeight="1">
      <c r="A59" s="139" t="s">
        <v>170</v>
      </c>
      <c r="B59" s="140"/>
      <c r="C59" s="175" t="s">
        <v>171</v>
      </c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43" t="s">
        <v>172</v>
      </c>
      <c r="AD59" s="143"/>
      <c r="AE59" s="143"/>
      <c r="AF59" s="143"/>
      <c r="AG59" s="144">
        <v>1000</v>
      </c>
      <c r="AH59" s="145"/>
      <c r="AI59" s="145"/>
      <c r="AJ59" s="146"/>
      <c r="AK59" s="147">
        <v>1000</v>
      </c>
      <c r="AL59" s="147"/>
      <c r="AM59" s="147"/>
      <c r="AN59" s="147"/>
    </row>
    <row r="60" spans="1:40" ht="32.25" customHeight="1">
      <c r="A60" s="163" t="s">
        <v>173</v>
      </c>
      <c r="B60" s="164"/>
      <c r="C60" s="179" t="s">
        <v>174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67" t="s">
        <v>175</v>
      </c>
      <c r="AD60" s="167"/>
      <c r="AE60" s="167"/>
      <c r="AF60" s="167"/>
      <c r="AG60" s="168">
        <f>SUM(AG52:AJ59)</f>
        <v>1747</v>
      </c>
      <c r="AH60" s="169"/>
      <c r="AI60" s="169"/>
      <c r="AJ60" s="170"/>
      <c r="AK60" s="194">
        <f>SUM(AK52:AN59)</f>
        <v>4166</v>
      </c>
      <c r="AL60" s="194"/>
      <c r="AM60" s="194"/>
      <c r="AN60" s="194"/>
    </row>
    <row r="61" spans="1:40" ht="19.5" customHeight="1">
      <c r="A61" s="139" t="s">
        <v>176</v>
      </c>
      <c r="B61" s="140"/>
      <c r="C61" s="181" t="s">
        <v>177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43" t="s">
        <v>178</v>
      </c>
      <c r="AD61" s="143"/>
      <c r="AE61" s="143"/>
      <c r="AF61" s="143"/>
      <c r="AG61" s="144">
        <v>0</v>
      </c>
      <c r="AH61" s="145"/>
      <c r="AI61" s="145"/>
      <c r="AJ61" s="146"/>
      <c r="AK61" s="147">
        <v>0</v>
      </c>
      <c r="AL61" s="147"/>
      <c r="AM61" s="147"/>
      <c r="AN61" s="147"/>
    </row>
    <row r="62" spans="1:40" ht="19.5" customHeight="1">
      <c r="A62" s="139" t="s">
        <v>179</v>
      </c>
      <c r="B62" s="140"/>
      <c r="C62" s="181" t="s">
        <v>180</v>
      </c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43" t="s">
        <v>181</v>
      </c>
      <c r="AD62" s="143"/>
      <c r="AE62" s="143"/>
      <c r="AF62" s="143"/>
      <c r="AG62" s="144">
        <v>0</v>
      </c>
      <c r="AH62" s="145"/>
      <c r="AI62" s="145"/>
      <c r="AJ62" s="146"/>
      <c r="AK62" s="147">
        <v>0</v>
      </c>
      <c r="AL62" s="147"/>
      <c r="AM62" s="147"/>
      <c r="AN62" s="147"/>
    </row>
    <row r="63" spans="1:40" ht="40.5" customHeight="1">
      <c r="A63" s="139" t="s">
        <v>182</v>
      </c>
      <c r="B63" s="140"/>
      <c r="C63" s="181" t="s">
        <v>183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43" t="s">
        <v>184</v>
      </c>
      <c r="AD63" s="143"/>
      <c r="AE63" s="143"/>
      <c r="AF63" s="143"/>
      <c r="AG63" s="144">
        <v>0</v>
      </c>
      <c r="AH63" s="145"/>
      <c r="AI63" s="145"/>
      <c r="AJ63" s="146"/>
      <c r="AK63" s="147">
        <v>0</v>
      </c>
      <c r="AL63" s="147"/>
      <c r="AM63" s="147"/>
      <c r="AN63" s="147"/>
    </row>
    <row r="64" spans="1:40" ht="44.25" customHeight="1">
      <c r="A64" s="139" t="s">
        <v>185</v>
      </c>
      <c r="B64" s="140"/>
      <c r="C64" s="181" t="s">
        <v>186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43" t="s">
        <v>187</v>
      </c>
      <c r="AD64" s="143"/>
      <c r="AE64" s="143"/>
      <c r="AF64" s="143"/>
      <c r="AG64" s="144">
        <v>0</v>
      </c>
      <c r="AH64" s="145"/>
      <c r="AI64" s="145"/>
      <c r="AJ64" s="146"/>
      <c r="AK64" s="147">
        <v>0</v>
      </c>
      <c r="AL64" s="147"/>
      <c r="AM64" s="147"/>
      <c r="AN64" s="147"/>
    </row>
    <row r="65" spans="1:41" ht="45.75" customHeight="1">
      <c r="A65" s="139" t="s">
        <v>188</v>
      </c>
      <c r="B65" s="140"/>
      <c r="C65" s="181" t="s">
        <v>189</v>
      </c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43" t="s">
        <v>190</v>
      </c>
      <c r="AD65" s="143"/>
      <c r="AE65" s="143"/>
      <c r="AF65" s="143"/>
      <c r="AG65" s="144">
        <v>0</v>
      </c>
      <c r="AH65" s="145"/>
      <c r="AI65" s="145"/>
      <c r="AJ65" s="146"/>
      <c r="AK65" s="147">
        <v>0</v>
      </c>
      <c r="AL65" s="147"/>
      <c r="AM65" s="147"/>
      <c r="AN65" s="147"/>
    </row>
    <row r="66" spans="1:41" ht="36.75" customHeight="1">
      <c r="A66" s="139" t="s">
        <v>191</v>
      </c>
      <c r="B66" s="140"/>
      <c r="C66" s="181" t="s">
        <v>192</v>
      </c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43" t="s">
        <v>193</v>
      </c>
      <c r="AD66" s="143"/>
      <c r="AE66" s="143"/>
      <c r="AF66" s="143"/>
      <c r="AG66" s="144">
        <v>5887</v>
      </c>
      <c r="AH66" s="145"/>
      <c r="AI66" s="145"/>
      <c r="AJ66" s="146"/>
      <c r="AK66" s="147">
        <v>6086</v>
      </c>
      <c r="AL66" s="147"/>
      <c r="AM66" s="147"/>
      <c r="AN66" s="147"/>
    </row>
    <row r="67" spans="1:41" ht="41.25" customHeight="1">
      <c r="A67" s="139" t="s">
        <v>194</v>
      </c>
      <c r="B67" s="140"/>
      <c r="C67" s="181" t="s">
        <v>195</v>
      </c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43" t="s">
        <v>196</v>
      </c>
      <c r="AD67" s="143"/>
      <c r="AE67" s="143"/>
      <c r="AF67" s="143"/>
      <c r="AG67" s="144">
        <v>0</v>
      </c>
      <c r="AH67" s="145"/>
      <c r="AI67" s="145"/>
      <c r="AJ67" s="146"/>
      <c r="AK67" s="147">
        <v>0</v>
      </c>
      <c r="AL67" s="147"/>
      <c r="AM67" s="147"/>
      <c r="AN67" s="147"/>
    </row>
    <row r="68" spans="1:41" ht="42" customHeight="1">
      <c r="A68" s="139" t="s">
        <v>197</v>
      </c>
      <c r="B68" s="140"/>
      <c r="C68" s="181" t="s">
        <v>198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43" t="s">
        <v>199</v>
      </c>
      <c r="AD68" s="143"/>
      <c r="AE68" s="143"/>
      <c r="AF68" s="143"/>
      <c r="AG68" s="144">
        <v>0</v>
      </c>
      <c r="AH68" s="145"/>
      <c r="AI68" s="145"/>
      <c r="AJ68" s="146"/>
      <c r="AK68" s="147">
        <v>0</v>
      </c>
      <c r="AL68" s="147"/>
      <c r="AM68" s="147"/>
      <c r="AN68" s="147"/>
    </row>
    <row r="69" spans="1:41" ht="19.5" customHeight="1">
      <c r="A69" s="139" t="s">
        <v>200</v>
      </c>
      <c r="B69" s="140"/>
      <c r="C69" s="181" t="s">
        <v>201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43" t="s">
        <v>202</v>
      </c>
      <c r="AD69" s="143"/>
      <c r="AE69" s="143"/>
      <c r="AF69" s="143"/>
      <c r="AG69" s="144">
        <v>0</v>
      </c>
      <c r="AH69" s="145"/>
      <c r="AI69" s="145"/>
      <c r="AJ69" s="146"/>
      <c r="AK69" s="147">
        <v>0</v>
      </c>
      <c r="AL69" s="147"/>
      <c r="AM69" s="147"/>
      <c r="AN69" s="147"/>
    </row>
    <row r="70" spans="1:41" ht="19.5" customHeight="1">
      <c r="A70" s="139" t="s">
        <v>203</v>
      </c>
      <c r="B70" s="140"/>
      <c r="C70" s="181" t="s">
        <v>204</v>
      </c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43" t="s">
        <v>205</v>
      </c>
      <c r="AD70" s="143"/>
      <c r="AE70" s="143"/>
      <c r="AF70" s="143"/>
      <c r="AG70" s="144">
        <v>0</v>
      </c>
      <c r="AH70" s="145"/>
      <c r="AI70" s="145"/>
      <c r="AJ70" s="146"/>
      <c r="AK70" s="147">
        <v>0</v>
      </c>
      <c r="AL70" s="147"/>
      <c r="AM70" s="147"/>
      <c r="AN70" s="147"/>
    </row>
    <row r="71" spans="1:41" ht="71.25" customHeight="1">
      <c r="A71" s="139" t="s">
        <v>206</v>
      </c>
      <c r="B71" s="140"/>
      <c r="C71" s="181" t="s">
        <v>507</v>
      </c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43" t="s">
        <v>207</v>
      </c>
      <c r="AD71" s="143"/>
      <c r="AE71" s="143"/>
      <c r="AF71" s="143"/>
      <c r="AG71" s="144">
        <v>160</v>
      </c>
      <c r="AH71" s="145"/>
      <c r="AI71" s="145"/>
      <c r="AJ71" s="146"/>
      <c r="AK71" s="147">
        <v>1660</v>
      </c>
      <c r="AL71" s="147"/>
      <c r="AM71" s="147"/>
      <c r="AN71" s="147"/>
    </row>
    <row r="72" spans="1:41" ht="61.5" customHeight="1">
      <c r="A72" s="139" t="s">
        <v>208</v>
      </c>
      <c r="B72" s="140"/>
      <c r="C72" s="175" t="s">
        <v>510</v>
      </c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23"/>
      <c r="V72" s="23"/>
      <c r="W72" s="23"/>
      <c r="X72" s="23"/>
      <c r="Y72" s="23"/>
      <c r="Z72" s="23"/>
      <c r="AA72" s="23"/>
      <c r="AB72" s="23"/>
      <c r="AC72" s="183" t="s">
        <v>207</v>
      </c>
      <c r="AD72" s="184"/>
      <c r="AE72" s="185"/>
      <c r="AF72" s="24"/>
      <c r="AG72" s="186" t="s">
        <v>509</v>
      </c>
      <c r="AH72" s="187"/>
      <c r="AI72" s="187"/>
      <c r="AJ72" s="188"/>
      <c r="AK72" s="25" t="s">
        <v>573</v>
      </c>
      <c r="AL72" s="84"/>
      <c r="AM72" s="84"/>
      <c r="AN72" s="84"/>
    </row>
    <row r="73" spans="1:41" ht="19.5" customHeight="1">
      <c r="A73" s="139" t="s">
        <v>211</v>
      </c>
      <c r="B73" s="140"/>
      <c r="C73" s="181" t="s">
        <v>209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43" t="s">
        <v>210</v>
      </c>
      <c r="AD73" s="143"/>
      <c r="AE73" s="143"/>
      <c r="AF73" s="143"/>
      <c r="AG73" s="144">
        <v>0</v>
      </c>
      <c r="AH73" s="145"/>
      <c r="AI73" s="145"/>
      <c r="AJ73" s="146"/>
      <c r="AK73" s="147">
        <v>0</v>
      </c>
      <c r="AL73" s="147"/>
      <c r="AM73" s="147"/>
      <c r="AN73" s="147"/>
    </row>
    <row r="74" spans="1:41" ht="32.25" customHeight="1">
      <c r="A74" s="139" t="s">
        <v>214</v>
      </c>
      <c r="B74" s="140"/>
      <c r="C74" s="179" t="s">
        <v>212</v>
      </c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67" t="s">
        <v>213</v>
      </c>
      <c r="AD74" s="167"/>
      <c r="AE74" s="167"/>
      <c r="AF74" s="167"/>
      <c r="AG74" s="168">
        <f>SUM(AG61:AJ73)</f>
        <v>6047</v>
      </c>
      <c r="AH74" s="169"/>
      <c r="AI74" s="169"/>
      <c r="AJ74" s="170"/>
      <c r="AK74" s="194">
        <v>7151</v>
      </c>
      <c r="AL74" s="194"/>
      <c r="AM74" s="194"/>
      <c r="AN74" s="194"/>
    </row>
    <row r="75" spans="1:41" ht="19.5" customHeight="1">
      <c r="A75" s="139" t="s">
        <v>217</v>
      </c>
      <c r="B75" s="140"/>
      <c r="C75" s="189" t="s">
        <v>215</v>
      </c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43" t="s">
        <v>216</v>
      </c>
      <c r="AD75" s="143"/>
      <c r="AE75" s="143"/>
      <c r="AF75" s="143"/>
      <c r="AG75" s="144">
        <v>0</v>
      </c>
      <c r="AH75" s="145"/>
      <c r="AI75" s="145"/>
      <c r="AJ75" s="146"/>
      <c r="AK75" s="147">
        <v>1898</v>
      </c>
      <c r="AL75" s="147"/>
      <c r="AM75" s="147"/>
      <c r="AN75" s="147"/>
    </row>
    <row r="76" spans="1:41" ht="19.5" customHeight="1">
      <c r="A76" s="139" t="s">
        <v>220</v>
      </c>
      <c r="B76" s="140"/>
      <c r="C76" s="189" t="s">
        <v>218</v>
      </c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43" t="s">
        <v>219</v>
      </c>
      <c r="AD76" s="143"/>
      <c r="AE76" s="143"/>
      <c r="AF76" s="143"/>
      <c r="AG76" s="144">
        <v>0</v>
      </c>
      <c r="AH76" s="145"/>
      <c r="AI76" s="145"/>
      <c r="AJ76" s="146"/>
      <c r="AK76" s="147">
        <v>0</v>
      </c>
      <c r="AL76" s="147"/>
      <c r="AM76" s="147"/>
      <c r="AN76" s="147"/>
    </row>
    <row r="77" spans="1:41" ht="27.75" customHeight="1">
      <c r="A77" s="139" t="s">
        <v>223</v>
      </c>
      <c r="B77" s="140"/>
      <c r="C77" s="189" t="s">
        <v>221</v>
      </c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43" t="s">
        <v>222</v>
      </c>
      <c r="AD77" s="143"/>
      <c r="AE77" s="143"/>
      <c r="AF77" s="143"/>
      <c r="AG77" s="144">
        <v>0</v>
      </c>
      <c r="AH77" s="145"/>
      <c r="AI77" s="145"/>
      <c r="AJ77" s="146"/>
      <c r="AK77" s="147">
        <v>338</v>
      </c>
      <c r="AL77" s="147"/>
      <c r="AM77" s="147"/>
      <c r="AN77" s="147"/>
    </row>
    <row r="78" spans="1:41" ht="30.75" customHeight="1">
      <c r="A78" s="139" t="s">
        <v>226</v>
      </c>
      <c r="B78" s="140"/>
      <c r="C78" s="189" t="s">
        <v>224</v>
      </c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43" t="s">
        <v>225</v>
      </c>
      <c r="AD78" s="143"/>
      <c r="AE78" s="143"/>
      <c r="AF78" s="143"/>
      <c r="AG78" s="144">
        <v>912</v>
      </c>
      <c r="AH78" s="145"/>
      <c r="AI78" s="145"/>
      <c r="AJ78" s="146"/>
      <c r="AK78" s="147">
        <v>1065</v>
      </c>
      <c r="AL78" s="147"/>
      <c r="AM78" s="147"/>
      <c r="AN78" s="147"/>
    </row>
    <row r="79" spans="1:41" ht="19.5" customHeight="1">
      <c r="A79" s="139" t="s">
        <v>229</v>
      </c>
      <c r="B79" s="140"/>
      <c r="C79" s="158" t="s">
        <v>227</v>
      </c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43" t="s">
        <v>228</v>
      </c>
      <c r="AD79" s="143"/>
      <c r="AE79" s="143"/>
      <c r="AF79" s="143"/>
      <c r="AG79" s="144">
        <v>0</v>
      </c>
      <c r="AH79" s="145"/>
      <c r="AI79" s="145"/>
      <c r="AJ79" s="146"/>
      <c r="AK79" s="147">
        <v>0</v>
      </c>
      <c r="AL79" s="147"/>
      <c r="AM79" s="147"/>
      <c r="AN79" s="147"/>
    </row>
    <row r="80" spans="1:41" ht="38.25" customHeight="1">
      <c r="A80" s="139" t="s">
        <v>232</v>
      </c>
      <c r="B80" s="140"/>
      <c r="C80" s="158" t="s">
        <v>230</v>
      </c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43" t="s">
        <v>231</v>
      </c>
      <c r="AD80" s="143"/>
      <c r="AE80" s="143"/>
      <c r="AF80" s="143"/>
      <c r="AG80" s="144">
        <v>0</v>
      </c>
      <c r="AH80" s="145"/>
      <c r="AI80" s="145"/>
      <c r="AJ80" s="146"/>
      <c r="AK80" s="147">
        <v>0</v>
      </c>
      <c r="AL80" s="147"/>
      <c r="AM80" s="147"/>
      <c r="AN80" s="147"/>
    </row>
    <row r="81" spans="1:41" ht="35.25" customHeight="1">
      <c r="A81" s="139" t="s">
        <v>235</v>
      </c>
      <c r="B81" s="140"/>
      <c r="C81" s="158" t="s">
        <v>233</v>
      </c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43" t="s">
        <v>234</v>
      </c>
      <c r="AD81" s="143"/>
      <c r="AE81" s="143"/>
      <c r="AF81" s="143"/>
      <c r="AG81" s="144">
        <v>246</v>
      </c>
      <c r="AH81" s="145"/>
      <c r="AI81" s="145"/>
      <c r="AJ81" s="146"/>
      <c r="AK81" s="147">
        <v>822</v>
      </c>
      <c r="AL81" s="147"/>
      <c r="AM81" s="147"/>
      <c r="AN81" s="147"/>
    </row>
    <row r="82" spans="1:41" s="4" customFormat="1" ht="19.5" customHeight="1">
      <c r="A82" s="139" t="s">
        <v>238</v>
      </c>
      <c r="B82" s="140"/>
      <c r="C82" s="171" t="s">
        <v>236</v>
      </c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67" t="s">
        <v>237</v>
      </c>
      <c r="AD82" s="167"/>
      <c r="AE82" s="167"/>
      <c r="AF82" s="167"/>
      <c r="AG82" s="168">
        <f>SUM(AG75:AJ81)</f>
        <v>1158</v>
      </c>
      <c r="AH82" s="169"/>
      <c r="AI82" s="169"/>
      <c r="AJ82" s="170"/>
      <c r="AK82" s="194">
        <f>SUM(AK75:AN81)</f>
        <v>4123</v>
      </c>
      <c r="AL82" s="194"/>
      <c r="AM82" s="194"/>
      <c r="AN82" s="194"/>
    </row>
    <row r="83" spans="1:41" ht="19.5" customHeight="1">
      <c r="A83" s="139" t="s">
        <v>241</v>
      </c>
      <c r="B83" s="140"/>
      <c r="C83" s="175" t="s">
        <v>239</v>
      </c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43" t="s">
        <v>240</v>
      </c>
      <c r="AD83" s="143"/>
      <c r="AE83" s="143"/>
      <c r="AF83" s="143"/>
      <c r="AG83" s="144">
        <v>0</v>
      </c>
      <c r="AH83" s="145"/>
      <c r="AI83" s="145"/>
      <c r="AJ83" s="146"/>
      <c r="AK83" s="147">
        <v>4173</v>
      </c>
      <c r="AL83" s="147"/>
      <c r="AM83" s="147"/>
      <c r="AN83" s="147"/>
    </row>
    <row r="84" spans="1:41" ht="19.5" customHeight="1">
      <c r="A84" s="139" t="s">
        <v>244</v>
      </c>
      <c r="B84" s="140"/>
      <c r="C84" s="175" t="s">
        <v>242</v>
      </c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43" t="s">
        <v>243</v>
      </c>
      <c r="AD84" s="143"/>
      <c r="AE84" s="143"/>
      <c r="AF84" s="143"/>
      <c r="AG84" s="144">
        <v>0</v>
      </c>
      <c r="AH84" s="145"/>
      <c r="AI84" s="145"/>
      <c r="AJ84" s="146"/>
      <c r="AK84" s="147"/>
      <c r="AL84" s="147"/>
      <c r="AM84" s="147"/>
      <c r="AN84" s="147"/>
    </row>
    <row r="85" spans="1:41" ht="19.5" customHeight="1">
      <c r="A85" s="139" t="s">
        <v>247</v>
      </c>
      <c r="B85" s="140"/>
      <c r="C85" s="175" t="s">
        <v>245</v>
      </c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43" t="s">
        <v>246</v>
      </c>
      <c r="AD85" s="143"/>
      <c r="AE85" s="143"/>
      <c r="AF85" s="143"/>
      <c r="AG85" s="144">
        <v>0</v>
      </c>
      <c r="AH85" s="145"/>
      <c r="AI85" s="145"/>
      <c r="AJ85" s="146"/>
      <c r="AK85" s="147"/>
      <c r="AL85" s="147"/>
      <c r="AM85" s="147"/>
      <c r="AN85" s="147"/>
    </row>
    <row r="86" spans="1:41" ht="29.25" customHeight="1">
      <c r="A86" s="139" t="s">
        <v>250</v>
      </c>
      <c r="B86" s="140"/>
      <c r="C86" s="175" t="s">
        <v>248</v>
      </c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43" t="s">
        <v>249</v>
      </c>
      <c r="AD86" s="143"/>
      <c r="AE86" s="143"/>
      <c r="AF86" s="143"/>
      <c r="AG86" s="144">
        <v>0</v>
      </c>
      <c r="AH86" s="145"/>
      <c r="AI86" s="145"/>
      <c r="AJ86" s="146"/>
      <c r="AK86" s="147">
        <v>1127</v>
      </c>
      <c r="AL86" s="147"/>
      <c r="AM86" s="147"/>
      <c r="AN86" s="147"/>
    </row>
    <row r="87" spans="1:41" s="4" customFormat="1" ht="19.5" customHeight="1">
      <c r="A87" s="139" t="s">
        <v>253</v>
      </c>
      <c r="B87" s="140"/>
      <c r="C87" s="179" t="s">
        <v>251</v>
      </c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67" t="s">
        <v>252</v>
      </c>
      <c r="AD87" s="167"/>
      <c r="AE87" s="167"/>
      <c r="AF87" s="167"/>
      <c r="AG87" s="168">
        <f>SUM(AG83:AJ86)</f>
        <v>0</v>
      </c>
      <c r="AH87" s="169"/>
      <c r="AI87" s="169"/>
      <c r="AJ87" s="170"/>
      <c r="AK87" s="194">
        <f>SUM(AK83:AN86)</f>
        <v>5300</v>
      </c>
      <c r="AL87" s="194"/>
      <c r="AM87" s="194"/>
      <c r="AN87" s="194"/>
    </row>
    <row r="88" spans="1:41" ht="40.5" customHeight="1">
      <c r="A88" s="139" t="s">
        <v>256</v>
      </c>
      <c r="B88" s="140"/>
      <c r="C88" s="175" t="s">
        <v>254</v>
      </c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43" t="s">
        <v>255</v>
      </c>
      <c r="AD88" s="143"/>
      <c r="AE88" s="143"/>
      <c r="AF88" s="143"/>
      <c r="AG88" s="144">
        <v>0</v>
      </c>
      <c r="AH88" s="145"/>
      <c r="AI88" s="145"/>
      <c r="AJ88" s="146"/>
      <c r="AK88" s="147">
        <v>0</v>
      </c>
      <c r="AL88" s="147"/>
      <c r="AM88" s="147"/>
      <c r="AN88" s="147"/>
    </row>
    <row r="89" spans="1:41" ht="42.75" customHeight="1">
      <c r="A89" s="139" t="s">
        <v>259</v>
      </c>
      <c r="B89" s="140"/>
      <c r="C89" s="175" t="s">
        <v>257</v>
      </c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43" t="s">
        <v>258</v>
      </c>
      <c r="AD89" s="143"/>
      <c r="AE89" s="143"/>
      <c r="AF89" s="143"/>
      <c r="AG89" s="144">
        <v>0</v>
      </c>
      <c r="AH89" s="145"/>
      <c r="AI89" s="145"/>
      <c r="AJ89" s="146"/>
      <c r="AK89" s="147">
        <v>0</v>
      </c>
      <c r="AL89" s="147"/>
      <c r="AM89" s="147"/>
      <c r="AN89" s="147"/>
    </row>
    <row r="90" spans="1:41" ht="42.75" customHeight="1">
      <c r="A90" s="139" t="s">
        <v>262</v>
      </c>
      <c r="B90" s="140"/>
      <c r="C90" s="175" t="s">
        <v>260</v>
      </c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43" t="s">
        <v>261</v>
      </c>
      <c r="AD90" s="143"/>
      <c r="AE90" s="143"/>
      <c r="AF90" s="143"/>
      <c r="AG90" s="144">
        <v>0</v>
      </c>
      <c r="AH90" s="145"/>
      <c r="AI90" s="145"/>
      <c r="AJ90" s="146"/>
      <c r="AK90" s="147">
        <v>0</v>
      </c>
      <c r="AL90" s="147"/>
      <c r="AM90" s="147"/>
      <c r="AN90" s="147"/>
    </row>
    <row r="91" spans="1:41" ht="37.5" customHeight="1">
      <c r="A91" s="139" t="s">
        <v>265</v>
      </c>
      <c r="B91" s="140"/>
      <c r="C91" s="175" t="s">
        <v>263</v>
      </c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43" t="s">
        <v>264</v>
      </c>
      <c r="AD91" s="143"/>
      <c r="AE91" s="143"/>
      <c r="AF91" s="143"/>
      <c r="AG91" s="144">
        <v>0</v>
      </c>
      <c r="AH91" s="145"/>
      <c r="AI91" s="145"/>
      <c r="AJ91" s="146"/>
      <c r="AK91" s="147">
        <v>0</v>
      </c>
      <c r="AL91" s="147"/>
      <c r="AM91" s="147"/>
      <c r="AN91" s="147"/>
    </row>
    <row r="92" spans="1:41" ht="42.75" customHeight="1">
      <c r="A92" s="139" t="s">
        <v>268</v>
      </c>
      <c r="B92" s="140"/>
      <c r="C92" s="175" t="s">
        <v>266</v>
      </c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43" t="s">
        <v>267</v>
      </c>
      <c r="AD92" s="143"/>
      <c r="AE92" s="143"/>
      <c r="AF92" s="143"/>
      <c r="AG92" s="144">
        <v>0</v>
      </c>
      <c r="AH92" s="145"/>
      <c r="AI92" s="145"/>
      <c r="AJ92" s="146"/>
      <c r="AK92" s="147">
        <v>0</v>
      </c>
      <c r="AL92" s="147"/>
      <c r="AM92" s="147"/>
      <c r="AN92" s="147"/>
    </row>
    <row r="93" spans="1:41" ht="42" customHeight="1">
      <c r="A93" s="139" t="s">
        <v>271</v>
      </c>
      <c r="B93" s="140"/>
      <c r="C93" s="175" t="s">
        <v>269</v>
      </c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43" t="s">
        <v>270</v>
      </c>
      <c r="AD93" s="143"/>
      <c r="AE93" s="143"/>
      <c r="AF93" s="143"/>
      <c r="AG93" s="144">
        <v>0</v>
      </c>
      <c r="AH93" s="145"/>
      <c r="AI93" s="145"/>
      <c r="AJ93" s="146"/>
      <c r="AK93" s="147">
        <v>0</v>
      </c>
      <c r="AL93" s="147"/>
      <c r="AM93" s="147"/>
      <c r="AN93" s="147"/>
    </row>
    <row r="94" spans="1:41" ht="19.5" customHeight="1">
      <c r="A94" s="139" t="s">
        <v>274</v>
      </c>
      <c r="B94" s="140"/>
      <c r="C94" s="175" t="s">
        <v>272</v>
      </c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43" t="s">
        <v>273</v>
      </c>
      <c r="AD94" s="143"/>
      <c r="AE94" s="143"/>
      <c r="AF94" s="143"/>
      <c r="AG94" s="144">
        <v>0</v>
      </c>
      <c r="AH94" s="145"/>
      <c r="AI94" s="145"/>
      <c r="AJ94" s="146"/>
      <c r="AK94" s="147">
        <v>0</v>
      </c>
      <c r="AL94" s="147"/>
      <c r="AM94" s="147"/>
      <c r="AN94" s="147"/>
    </row>
    <row r="95" spans="1:41" ht="33.75" customHeight="1">
      <c r="A95" s="139" t="s">
        <v>277</v>
      </c>
      <c r="B95" s="140"/>
      <c r="C95" s="175" t="s">
        <v>275</v>
      </c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43" t="s">
        <v>276</v>
      </c>
      <c r="AD95" s="143"/>
      <c r="AE95" s="143"/>
      <c r="AF95" s="143"/>
      <c r="AG95" s="144">
        <v>0</v>
      </c>
      <c r="AH95" s="145"/>
      <c r="AI95" s="145"/>
      <c r="AJ95" s="146"/>
      <c r="AK95" s="147">
        <v>0</v>
      </c>
      <c r="AL95" s="147"/>
      <c r="AM95" s="147"/>
      <c r="AN95" s="147"/>
    </row>
    <row r="96" spans="1:41" ht="27" customHeight="1">
      <c r="A96" s="139" t="s">
        <v>280</v>
      </c>
      <c r="B96" s="140"/>
      <c r="C96" s="179" t="s">
        <v>278</v>
      </c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67" t="s">
        <v>279</v>
      </c>
      <c r="AD96" s="167"/>
      <c r="AE96" s="167"/>
      <c r="AF96" s="167"/>
      <c r="AG96" s="168">
        <f>SUM(AG88:AJ95)</f>
        <v>0</v>
      </c>
      <c r="AH96" s="169"/>
      <c r="AI96" s="169"/>
      <c r="AJ96" s="170"/>
      <c r="AK96" s="194">
        <f>SUM(AK88:AN95)</f>
        <v>0</v>
      </c>
      <c r="AL96" s="194"/>
      <c r="AM96" s="194"/>
      <c r="AN96" s="194"/>
    </row>
    <row r="97" spans="1:40" s="4" customFormat="1" ht="37.5" customHeight="1">
      <c r="A97" s="139" t="s">
        <v>508</v>
      </c>
      <c r="B97" s="140"/>
      <c r="C97" s="171" t="s">
        <v>281</v>
      </c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91" t="s">
        <v>282</v>
      </c>
      <c r="AD97" s="192"/>
      <c r="AE97" s="192"/>
      <c r="AF97" s="193"/>
      <c r="AG97" s="168">
        <f>SUM(AG25,AG26,AG51,AG60,AG74,AG82,AG87,AG96)</f>
        <v>43375</v>
      </c>
      <c r="AH97" s="169"/>
      <c r="AI97" s="169"/>
      <c r="AJ97" s="170"/>
      <c r="AK97" s="194">
        <f>SUM(AK25,AK26,AK51,AK60,AK74,AK82,AK87)</f>
        <v>58274</v>
      </c>
      <c r="AL97" s="194"/>
      <c r="AM97" s="194"/>
      <c r="AN97" s="194"/>
    </row>
    <row r="98" spans="1:40"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</row>
    <row r="99" spans="1:40">
      <c r="A99" s="316" t="s">
        <v>583</v>
      </c>
      <c r="B99" s="316"/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6"/>
      <c r="AH99" s="316"/>
      <c r="AI99" s="316"/>
      <c r="AJ99" s="316"/>
      <c r="AK99" s="316"/>
    </row>
    <row r="100" spans="1:40"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</row>
    <row r="101" spans="1:40"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</row>
    <row r="102" spans="1:40"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</row>
    <row r="103" spans="1:40"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</row>
    <row r="104" spans="1:40">
      <c r="AC104" s="27"/>
      <c r="AD104" s="27"/>
      <c r="AE104" s="27"/>
      <c r="AF104" s="27"/>
    </row>
    <row r="105" spans="1:40">
      <c r="AC105" s="27"/>
      <c r="AD105" s="27"/>
      <c r="AE105" s="27"/>
      <c r="AF105" s="27"/>
    </row>
  </sheetData>
  <mergeCells count="467">
    <mergeCell ref="A99:AK99"/>
    <mergeCell ref="AK70:AN70"/>
    <mergeCell ref="AK71:AN71"/>
    <mergeCell ref="AK73:AN73"/>
    <mergeCell ref="AK74:AN74"/>
    <mergeCell ref="AK75:AN75"/>
    <mergeCell ref="AK76:AN76"/>
    <mergeCell ref="AK77:AN77"/>
    <mergeCell ref="AK78:AN78"/>
    <mergeCell ref="AK79:AN79"/>
    <mergeCell ref="AK94:AN94"/>
    <mergeCell ref="AK95:AN95"/>
    <mergeCell ref="AK96:AN96"/>
    <mergeCell ref="AK97:AN97"/>
    <mergeCell ref="AK80:AN80"/>
    <mergeCell ref="AK81:AN81"/>
    <mergeCell ref="AK82:AN82"/>
    <mergeCell ref="AK83:AN83"/>
    <mergeCell ref="AK84:AN84"/>
    <mergeCell ref="AK85:AN85"/>
    <mergeCell ref="AK86:AN86"/>
    <mergeCell ref="AK87:AN87"/>
    <mergeCell ref="AK88:AN88"/>
    <mergeCell ref="AK89:AN89"/>
    <mergeCell ref="AK90:AN90"/>
    <mergeCell ref="AK91:AN91"/>
    <mergeCell ref="AK92:AN92"/>
    <mergeCell ref="AK93:AN93"/>
    <mergeCell ref="AK69:AN69"/>
    <mergeCell ref="AK52:AN52"/>
    <mergeCell ref="AK53:AN53"/>
    <mergeCell ref="AK54:AN54"/>
    <mergeCell ref="AK55:AN55"/>
    <mergeCell ref="AK56:AN56"/>
    <mergeCell ref="AK57:AN57"/>
    <mergeCell ref="AK58:AN58"/>
    <mergeCell ref="AK59:AN59"/>
    <mergeCell ref="AK60:AN60"/>
    <mergeCell ref="AK61:AN61"/>
    <mergeCell ref="AK62:AN62"/>
    <mergeCell ref="AK63:AN63"/>
    <mergeCell ref="AK64:AN64"/>
    <mergeCell ref="AK65:AN65"/>
    <mergeCell ref="AK66:AN66"/>
    <mergeCell ref="AK45:AN45"/>
    <mergeCell ref="AK46:AN46"/>
    <mergeCell ref="AK47:AN47"/>
    <mergeCell ref="AK48:AN48"/>
    <mergeCell ref="AK49:AN49"/>
    <mergeCell ref="AK50:AN50"/>
    <mergeCell ref="AK51:AN51"/>
    <mergeCell ref="AK67:AN67"/>
    <mergeCell ref="AK68:AN68"/>
    <mergeCell ref="AK36:AN36"/>
    <mergeCell ref="AK37:AN37"/>
    <mergeCell ref="AK38:AN38"/>
    <mergeCell ref="AK39:AN39"/>
    <mergeCell ref="AK40:AN40"/>
    <mergeCell ref="AK41:AN41"/>
    <mergeCell ref="AK42:AN42"/>
    <mergeCell ref="AK43:AN43"/>
    <mergeCell ref="AK44:AN44"/>
    <mergeCell ref="AK27:AN27"/>
    <mergeCell ref="AK28:AN28"/>
    <mergeCell ref="AK29:AN29"/>
    <mergeCell ref="AK30:AN30"/>
    <mergeCell ref="AK31:AN31"/>
    <mergeCell ref="AK32:AN32"/>
    <mergeCell ref="AK33:AN33"/>
    <mergeCell ref="AK34:AN34"/>
    <mergeCell ref="AK35:AN35"/>
    <mergeCell ref="AK18:AN18"/>
    <mergeCell ref="AK19:AN19"/>
    <mergeCell ref="AK20:AN20"/>
    <mergeCell ref="AK21:AN21"/>
    <mergeCell ref="AK22:AN22"/>
    <mergeCell ref="AK23:AN23"/>
    <mergeCell ref="AK24:AN24"/>
    <mergeCell ref="AK25:AN25"/>
    <mergeCell ref="AK26:AN26"/>
    <mergeCell ref="AK9:AN9"/>
    <mergeCell ref="AK10:AN10"/>
    <mergeCell ref="AK11:AN11"/>
    <mergeCell ref="AK12:AN12"/>
    <mergeCell ref="AK13:AN13"/>
    <mergeCell ref="AK14:AN14"/>
    <mergeCell ref="AK15:AN15"/>
    <mergeCell ref="AK16:AN16"/>
    <mergeCell ref="AK17:AN17"/>
    <mergeCell ref="A97:B97"/>
    <mergeCell ref="C97:AB97"/>
    <mergeCell ref="AC97:AF97"/>
    <mergeCell ref="AG97:AJ97"/>
    <mergeCell ref="A95:B95"/>
    <mergeCell ref="C95:AB95"/>
    <mergeCell ref="AC95:AF95"/>
    <mergeCell ref="AG95:AJ95"/>
    <mergeCell ref="A96:B96"/>
    <mergeCell ref="C96:AB96"/>
    <mergeCell ref="AC96:AF96"/>
    <mergeCell ref="AG96:AJ96"/>
    <mergeCell ref="A93:B93"/>
    <mergeCell ref="C93:AB93"/>
    <mergeCell ref="AC93:AF93"/>
    <mergeCell ref="AG93:AJ93"/>
    <mergeCell ref="A94:B94"/>
    <mergeCell ref="C94:AB94"/>
    <mergeCell ref="AC94:AF94"/>
    <mergeCell ref="AG94:AJ94"/>
    <mergeCell ref="A91:B91"/>
    <mergeCell ref="C91:AB91"/>
    <mergeCell ref="AC91:AF91"/>
    <mergeCell ref="AG91:AJ91"/>
    <mergeCell ref="A92:B92"/>
    <mergeCell ref="C92:AB92"/>
    <mergeCell ref="AC92:AF92"/>
    <mergeCell ref="AG92:AJ92"/>
    <mergeCell ref="A89:B89"/>
    <mergeCell ref="C89:AB89"/>
    <mergeCell ref="AC89:AF89"/>
    <mergeCell ref="AG89:AJ89"/>
    <mergeCell ref="A90:B90"/>
    <mergeCell ref="C90:AB90"/>
    <mergeCell ref="AC90:AF90"/>
    <mergeCell ref="AG90:AJ90"/>
    <mergeCell ref="A87:B87"/>
    <mergeCell ref="C87:AB87"/>
    <mergeCell ref="AC87:AF87"/>
    <mergeCell ref="AG87:AJ87"/>
    <mergeCell ref="A88:B88"/>
    <mergeCell ref="C88:AB88"/>
    <mergeCell ref="AC88:AF88"/>
    <mergeCell ref="AG88:AJ88"/>
    <mergeCell ref="A85:B85"/>
    <mergeCell ref="C85:AB85"/>
    <mergeCell ref="AC85:AF85"/>
    <mergeCell ref="AG85:AJ85"/>
    <mergeCell ref="A86:B86"/>
    <mergeCell ref="C86:AB86"/>
    <mergeCell ref="AC86:AF86"/>
    <mergeCell ref="AG86:AJ86"/>
    <mergeCell ref="A83:B83"/>
    <mergeCell ref="C83:AB83"/>
    <mergeCell ref="AC83:AF83"/>
    <mergeCell ref="AG83:AJ83"/>
    <mergeCell ref="A84:B84"/>
    <mergeCell ref="C84:AB84"/>
    <mergeCell ref="AC84:AF84"/>
    <mergeCell ref="AG84:AJ84"/>
    <mergeCell ref="A81:B81"/>
    <mergeCell ref="C81:AB81"/>
    <mergeCell ref="AC81:AF81"/>
    <mergeCell ref="AG81:AJ81"/>
    <mergeCell ref="A82:B82"/>
    <mergeCell ref="C82:AB82"/>
    <mergeCell ref="AC82:AF82"/>
    <mergeCell ref="AG82:AJ82"/>
    <mergeCell ref="A79:B79"/>
    <mergeCell ref="C79:AB79"/>
    <mergeCell ref="AC79:AF79"/>
    <mergeCell ref="AG79:AJ79"/>
    <mergeCell ref="A80:B80"/>
    <mergeCell ref="C80:AB80"/>
    <mergeCell ref="AC80:AF80"/>
    <mergeCell ref="AG80:AJ80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75:B75"/>
    <mergeCell ref="C75:AB75"/>
    <mergeCell ref="AC75:AF75"/>
    <mergeCell ref="AG75:AJ75"/>
    <mergeCell ref="A76:B76"/>
    <mergeCell ref="C76:AB76"/>
    <mergeCell ref="AC76:AF76"/>
    <mergeCell ref="AG76:AJ76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2:B72"/>
    <mergeCell ref="C72:T72"/>
    <mergeCell ref="AC72:AE72"/>
    <mergeCell ref="AG72:AJ72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9:B9"/>
    <mergeCell ref="C9:AB9"/>
    <mergeCell ref="AC9:AF9"/>
    <mergeCell ref="AG9:AJ9"/>
    <mergeCell ref="A6:B6"/>
    <mergeCell ref="C6:AB6"/>
    <mergeCell ref="AC6:AF6"/>
    <mergeCell ref="AG6:AJ6"/>
    <mergeCell ref="A7:B7"/>
    <mergeCell ref="C7:AB7"/>
    <mergeCell ref="AC7:AF7"/>
    <mergeCell ref="AG7:AJ7"/>
    <mergeCell ref="A1:AK1"/>
    <mergeCell ref="A5:B5"/>
    <mergeCell ref="C5:AB5"/>
    <mergeCell ref="AC5:AF5"/>
    <mergeCell ref="AG5:AJ5"/>
    <mergeCell ref="A8:B8"/>
    <mergeCell ref="C8:AB8"/>
    <mergeCell ref="AC8:AF8"/>
    <mergeCell ref="AG8:AJ8"/>
    <mergeCell ref="AK7:AN7"/>
    <mergeCell ref="AK8:AN8"/>
    <mergeCell ref="A2:AK2"/>
    <mergeCell ref="A3:AK3"/>
    <mergeCell ref="A4:AK4"/>
  </mergeCells>
  <pageMargins left="0.7" right="0.61" top="0.75" bottom="0.75" header="0.3" footer="0.3"/>
  <pageSetup paperSize="9" orientation="portrait" r:id="rId1"/>
  <rowBreaks count="3" manualBreakCount="3">
    <brk id="32" max="16383" man="1"/>
    <brk id="59" max="16383" man="1"/>
    <brk id="8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33"/>
  <sheetViews>
    <sheetView workbookViewId="0">
      <selection activeCell="A33" sqref="A33:AK33"/>
    </sheetView>
  </sheetViews>
  <sheetFormatPr defaultRowHeight="12.75"/>
  <cols>
    <col min="1" max="19" width="2.7109375" style="1" customWidth="1"/>
    <col min="20" max="20" width="3.42578125" style="1" customWidth="1"/>
    <col min="21" max="21" width="2.7109375" style="1" hidden="1" customWidth="1"/>
    <col min="22" max="22" width="0.7109375" style="1" hidden="1" customWidth="1"/>
    <col min="23" max="23" width="2.7109375" style="1" hidden="1" customWidth="1"/>
    <col min="24" max="24" width="2.28515625" style="1" hidden="1" customWidth="1"/>
    <col min="25" max="28" width="2.7109375" style="1" hidden="1" customWidth="1"/>
    <col min="29" max="35" width="2.7109375" style="1" customWidth="1"/>
    <col min="36" max="36" width="5.140625" style="1" customWidth="1"/>
    <col min="37" max="37" width="12.85546875" style="1" customWidth="1"/>
    <col min="38" max="46" width="2.7109375" style="1" customWidth="1"/>
    <col min="47" max="256" width="9.140625" style="1"/>
    <col min="257" max="302" width="2.7109375" style="1" customWidth="1"/>
    <col min="303" max="512" width="9.140625" style="1"/>
    <col min="513" max="558" width="2.7109375" style="1" customWidth="1"/>
    <col min="559" max="768" width="9.140625" style="1"/>
    <col min="769" max="814" width="2.7109375" style="1" customWidth="1"/>
    <col min="815" max="1024" width="9.140625" style="1"/>
    <col min="1025" max="1070" width="2.7109375" style="1" customWidth="1"/>
    <col min="1071" max="1280" width="9.140625" style="1"/>
    <col min="1281" max="1326" width="2.7109375" style="1" customWidth="1"/>
    <col min="1327" max="1536" width="9.140625" style="1"/>
    <col min="1537" max="1582" width="2.7109375" style="1" customWidth="1"/>
    <col min="1583" max="1792" width="9.140625" style="1"/>
    <col min="1793" max="1838" width="2.7109375" style="1" customWidth="1"/>
    <col min="1839" max="2048" width="9.140625" style="1"/>
    <col min="2049" max="2094" width="2.7109375" style="1" customWidth="1"/>
    <col min="2095" max="2304" width="9.140625" style="1"/>
    <col min="2305" max="2350" width="2.7109375" style="1" customWidth="1"/>
    <col min="2351" max="2560" width="9.140625" style="1"/>
    <col min="2561" max="2606" width="2.7109375" style="1" customWidth="1"/>
    <col min="2607" max="2816" width="9.140625" style="1"/>
    <col min="2817" max="2862" width="2.7109375" style="1" customWidth="1"/>
    <col min="2863" max="3072" width="9.140625" style="1"/>
    <col min="3073" max="3118" width="2.7109375" style="1" customWidth="1"/>
    <col min="3119" max="3328" width="9.140625" style="1"/>
    <col min="3329" max="3374" width="2.7109375" style="1" customWidth="1"/>
    <col min="3375" max="3584" width="9.140625" style="1"/>
    <col min="3585" max="3630" width="2.7109375" style="1" customWidth="1"/>
    <col min="3631" max="3840" width="9.140625" style="1"/>
    <col min="3841" max="3886" width="2.7109375" style="1" customWidth="1"/>
    <col min="3887" max="4096" width="9.140625" style="1"/>
    <col min="4097" max="4142" width="2.7109375" style="1" customWidth="1"/>
    <col min="4143" max="4352" width="9.140625" style="1"/>
    <col min="4353" max="4398" width="2.7109375" style="1" customWidth="1"/>
    <col min="4399" max="4608" width="9.140625" style="1"/>
    <col min="4609" max="4654" width="2.7109375" style="1" customWidth="1"/>
    <col min="4655" max="4864" width="9.140625" style="1"/>
    <col min="4865" max="4910" width="2.7109375" style="1" customWidth="1"/>
    <col min="4911" max="5120" width="9.140625" style="1"/>
    <col min="5121" max="5166" width="2.7109375" style="1" customWidth="1"/>
    <col min="5167" max="5376" width="9.140625" style="1"/>
    <col min="5377" max="5422" width="2.7109375" style="1" customWidth="1"/>
    <col min="5423" max="5632" width="9.140625" style="1"/>
    <col min="5633" max="5678" width="2.7109375" style="1" customWidth="1"/>
    <col min="5679" max="5888" width="9.140625" style="1"/>
    <col min="5889" max="5934" width="2.7109375" style="1" customWidth="1"/>
    <col min="5935" max="6144" width="9.140625" style="1"/>
    <col min="6145" max="6190" width="2.7109375" style="1" customWidth="1"/>
    <col min="6191" max="6400" width="9.140625" style="1"/>
    <col min="6401" max="6446" width="2.7109375" style="1" customWidth="1"/>
    <col min="6447" max="6656" width="9.140625" style="1"/>
    <col min="6657" max="6702" width="2.7109375" style="1" customWidth="1"/>
    <col min="6703" max="6912" width="9.140625" style="1"/>
    <col min="6913" max="6958" width="2.7109375" style="1" customWidth="1"/>
    <col min="6959" max="7168" width="9.140625" style="1"/>
    <col min="7169" max="7214" width="2.7109375" style="1" customWidth="1"/>
    <col min="7215" max="7424" width="9.140625" style="1"/>
    <col min="7425" max="7470" width="2.7109375" style="1" customWidth="1"/>
    <col min="7471" max="7680" width="9.140625" style="1"/>
    <col min="7681" max="7726" width="2.7109375" style="1" customWidth="1"/>
    <col min="7727" max="7936" width="9.140625" style="1"/>
    <col min="7937" max="7982" width="2.7109375" style="1" customWidth="1"/>
    <col min="7983" max="8192" width="9.140625" style="1"/>
    <col min="8193" max="8238" width="2.7109375" style="1" customWidth="1"/>
    <col min="8239" max="8448" width="9.140625" style="1"/>
    <col min="8449" max="8494" width="2.7109375" style="1" customWidth="1"/>
    <col min="8495" max="8704" width="9.140625" style="1"/>
    <col min="8705" max="8750" width="2.7109375" style="1" customWidth="1"/>
    <col min="8751" max="8960" width="9.140625" style="1"/>
    <col min="8961" max="9006" width="2.7109375" style="1" customWidth="1"/>
    <col min="9007" max="9216" width="9.140625" style="1"/>
    <col min="9217" max="9262" width="2.7109375" style="1" customWidth="1"/>
    <col min="9263" max="9472" width="9.140625" style="1"/>
    <col min="9473" max="9518" width="2.7109375" style="1" customWidth="1"/>
    <col min="9519" max="9728" width="9.140625" style="1"/>
    <col min="9729" max="9774" width="2.7109375" style="1" customWidth="1"/>
    <col min="9775" max="9984" width="9.140625" style="1"/>
    <col min="9985" max="10030" width="2.7109375" style="1" customWidth="1"/>
    <col min="10031" max="10240" width="9.140625" style="1"/>
    <col min="10241" max="10286" width="2.7109375" style="1" customWidth="1"/>
    <col min="10287" max="10496" width="9.140625" style="1"/>
    <col min="10497" max="10542" width="2.7109375" style="1" customWidth="1"/>
    <col min="10543" max="10752" width="9.140625" style="1"/>
    <col min="10753" max="10798" width="2.7109375" style="1" customWidth="1"/>
    <col min="10799" max="11008" width="9.140625" style="1"/>
    <col min="11009" max="11054" width="2.7109375" style="1" customWidth="1"/>
    <col min="11055" max="11264" width="9.140625" style="1"/>
    <col min="11265" max="11310" width="2.7109375" style="1" customWidth="1"/>
    <col min="11311" max="11520" width="9.140625" style="1"/>
    <col min="11521" max="11566" width="2.7109375" style="1" customWidth="1"/>
    <col min="11567" max="11776" width="9.140625" style="1"/>
    <col min="11777" max="11822" width="2.7109375" style="1" customWidth="1"/>
    <col min="11823" max="12032" width="9.140625" style="1"/>
    <col min="12033" max="12078" width="2.7109375" style="1" customWidth="1"/>
    <col min="12079" max="12288" width="9.140625" style="1"/>
    <col min="12289" max="12334" width="2.7109375" style="1" customWidth="1"/>
    <col min="12335" max="12544" width="9.140625" style="1"/>
    <col min="12545" max="12590" width="2.7109375" style="1" customWidth="1"/>
    <col min="12591" max="12800" width="9.140625" style="1"/>
    <col min="12801" max="12846" width="2.7109375" style="1" customWidth="1"/>
    <col min="12847" max="13056" width="9.140625" style="1"/>
    <col min="13057" max="13102" width="2.7109375" style="1" customWidth="1"/>
    <col min="13103" max="13312" width="9.140625" style="1"/>
    <col min="13313" max="13358" width="2.7109375" style="1" customWidth="1"/>
    <col min="13359" max="13568" width="9.140625" style="1"/>
    <col min="13569" max="13614" width="2.7109375" style="1" customWidth="1"/>
    <col min="13615" max="13824" width="9.140625" style="1"/>
    <col min="13825" max="13870" width="2.7109375" style="1" customWidth="1"/>
    <col min="13871" max="14080" width="9.140625" style="1"/>
    <col min="14081" max="14126" width="2.7109375" style="1" customWidth="1"/>
    <col min="14127" max="14336" width="9.140625" style="1"/>
    <col min="14337" max="14382" width="2.7109375" style="1" customWidth="1"/>
    <col min="14383" max="14592" width="9.140625" style="1"/>
    <col min="14593" max="14638" width="2.7109375" style="1" customWidth="1"/>
    <col min="14639" max="14848" width="9.140625" style="1"/>
    <col min="14849" max="14894" width="2.7109375" style="1" customWidth="1"/>
    <col min="14895" max="15104" width="9.140625" style="1"/>
    <col min="15105" max="15150" width="2.7109375" style="1" customWidth="1"/>
    <col min="15151" max="15360" width="9.140625" style="1"/>
    <col min="15361" max="15406" width="2.7109375" style="1" customWidth="1"/>
    <col min="15407" max="15616" width="9.140625" style="1"/>
    <col min="15617" max="15662" width="2.7109375" style="1" customWidth="1"/>
    <col min="15663" max="15872" width="9.140625" style="1"/>
    <col min="15873" max="15918" width="2.7109375" style="1" customWidth="1"/>
    <col min="15919" max="16128" width="9.140625" style="1"/>
    <col min="16129" max="16174" width="2.7109375" style="1" customWidth="1"/>
    <col min="16175" max="16384" width="9.140625" style="1"/>
  </cols>
  <sheetData>
    <row r="1" spans="1:37">
      <c r="A1" s="85" t="s">
        <v>576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</row>
    <row r="2" spans="1:37" ht="25.5" customHeight="1">
      <c r="A2" s="195" t="s">
        <v>404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7"/>
    </row>
    <row r="3" spans="1:37" ht="19.5" customHeight="1">
      <c r="A3" s="198" t="s">
        <v>455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</row>
    <row r="4" spans="1:37" ht="15.95" customHeight="1">
      <c r="A4" s="149" t="s">
        <v>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</row>
    <row r="5" spans="1:37" ht="37.5" customHeight="1">
      <c r="A5" s="134" t="s">
        <v>6</v>
      </c>
      <c r="B5" s="135"/>
      <c r="C5" s="136" t="s">
        <v>7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8" t="s">
        <v>8</v>
      </c>
      <c r="AD5" s="137"/>
      <c r="AE5" s="137"/>
      <c r="AF5" s="137"/>
      <c r="AG5" s="135" t="s">
        <v>9</v>
      </c>
      <c r="AH5" s="137"/>
      <c r="AI5" s="137"/>
      <c r="AJ5" s="137"/>
      <c r="AK5" s="2" t="s">
        <v>504</v>
      </c>
    </row>
    <row r="6" spans="1:37">
      <c r="A6" s="150" t="s">
        <v>10</v>
      </c>
      <c r="B6" s="151"/>
      <c r="C6" s="152" t="s">
        <v>11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2" t="s">
        <v>12</v>
      </c>
      <c r="AD6" s="153"/>
      <c r="AE6" s="153"/>
      <c r="AF6" s="154"/>
      <c r="AG6" s="199" t="s">
        <v>13</v>
      </c>
      <c r="AH6" s="200"/>
      <c r="AI6" s="200"/>
      <c r="AJ6" s="201"/>
      <c r="AK6" s="52" t="s">
        <v>489</v>
      </c>
    </row>
    <row r="7" spans="1:37" ht="19.5" customHeight="1">
      <c r="A7" s="202" t="s">
        <v>14</v>
      </c>
      <c r="B7" s="203"/>
      <c r="C7" s="204" t="s">
        <v>405</v>
      </c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6"/>
      <c r="AC7" s="158" t="s">
        <v>406</v>
      </c>
      <c r="AD7" s="159"/>
      <c r="AE7" s="159"/>
      <c r="AF7" s="159"/>
      <c r="AG7" s="199">
        <v>0</v>
      </c>
      <c r="AH7" s="200"/>
      <c r="AI7" s="200"/>
      <c r="AJ7" s="201"/>
      <c r="AK7" s="52">
        <v>0</v>
      </c>
    </row>
    <row r="8" spans="1:37" ht="29.25" customHeight="1">
      <c r="A8" s="202" t="s">
        <v>17</v>
      </c>
      <c r="B8" s="203"/>
      <c r="C8" s="175" t="s">
        <v>407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210"/>
      <c r="AC8" s="158" t="s">
        <v>408</v>
      </c>
      <c r="AD8" s="159"/>
      <c r="AE8" s="159"/>
      <c r="AF8" s="159"/>
      <c r="AG8" s="199">
        <v>0</v>
      </c>
      <c r="AH8" s="200"/>
      <c r="AI8" s="200"/>
      <c r="AJ8" s="201"/>
      <c r="AK8" s="52">
        <v>0</v>
      </c>
    </row>
    <row r="9" spans="1:37" ht="19.5" customHeight="1">
      <c r="A9" s="202" t="s">
        <v>20</v>
      </c>
      <c r="B9" s="203"/>
      <c r="C9" s="204" t="s">
        <v>409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6"/>
      <c r="AC9" s="158" t="s">
        <v>410</v>
      </c>
      <c r="AD9" s="159"/>
      <c r="AE9" s="159"/>
      <c r="AF9" s="159"/>
      <c r="AG9" s="199">
        <v>1000</v>
      </c>
      <c r="AH9" s="200"/>
      <c r="AI9" s="200"/>
      <c r="AJ9" s="201"/>
      <c r="AK9" s="52">
        <v>3609</v>
      </c>
    </row>
    <row r="10" spans="1:37" ht="35.25" customHeight="1">
      <c r="A10" s="207" t="s">
        <v>23</v>
      </c>
      <c r="B10" s="208"/>
      <c r="C10" s="179" t="s">
        <v>411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209"/>
      <c r="AC10" s="171" t="s">
        <v>412</v>
      </c>
      <c r="AD10" s="172"/>
      <c r="AE10" s="172"/>
      <c r="AF10" s="172"/>
      <c r="AG10" s="199">
        <f>SUM(AG7:AJ9)</f>
        <v>1000</v>
      </c>
      <c r="AH10" s="200"/>
      <c r="AI10" s="200"/>
      <c r="AJ10" s="201"/>
      <c r="AK10" s="52">
        <f>SUM(AK7:AK9)</f>
        <v>3609</v>
      </c>
    </row>
    <row r="11" spans="1:37" ht="31.5" customHeight="1">
      <c r="A11" s="202" t="s">
        <v>26</v>
      </c>
      <c r="B11" s="203"/>
      <c r="C11" s="175" t="s">
        <v>413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210"/>
      <c r="AC11" s="158" t="s">
        <v>414</v>
      </c>
      <c r="AD11" s="159"/>
      <c r="AE11" s="159"/>
      <c r="AF11" s="159"/>
      <c r="AG11" s="199">
        <v>0</v>
      </c>
      <c r="AH11" s="200"/>
      <c r="AI11" s="200"/>
      <c r="AJ11" s="201"/>
      <c r="AK11" s="52">
        <v>0</v>
      </c>
    </row>
    <row r="12" spans="1:37" ht="32.25" customHeight="1">
      <c r="A12" s="202" t="s">
        <v>29</v>
      </c>
      <c r="B12" s="203"/>
      <c r="C12" s="204" t="s">
        <v>415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6"/>
      <c r="AC12" s="158" t="s">
        <v>416</v>
      </c>
      <c r="AD12" s="159"/>
      <c r="AE12" s="159"/>
      <c r="AF12" s="159"/>
      <c r="AG12" s="199">
        <v>0</v>
      </c>
      <c r="AH12" s="200"/>
      <c r="AI12" s="200"/>
      <c r="AJ12" s="201"/>
      <c r="AK12" s="52">
        <v>0</v>
      </c>
    </row>
    <row r="13" spans="1:37" ht="39" customHeight="1">
      <c r="A13" s="202" t="s">
        <v>32</v>
      </c>
      <c r="B13" s="203"/>
      <c r="C13" s="175" t="s">
        <v>417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210"/>
      <c r="AC13" s="158" t="s">
        <v>418</v>
      </c>
      <c r="AD13" s="159"/>
      <c r="AE13" s="159"/>
      <c r="AF13" s="159"/>
      <c r="AG13" s="199">
        <v>0</v>
      </c>
      <c r="AH13" s="200"/>
      <c r="AI13" s="200"/>
      <c r="AJ13" s="201"/>
      <c r="AK13" s="52">
        <v>0</v>
      </c>
    </row>
    <row r="14" spans="1:37" ht="19.5" customHeight="1">
      <c r="A14" s="202" t="s">
        <v>35</v>
      </c>
      <c r="B14" s="203"/>
      <c r="C14" s="204" t="s">
        <v>419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6"/>
      <c r="AC14" s="158" t="s">
        <v>420</v>
      </c>
      <c r="AD14" s="159"/>
      <c r="AE14" s="159"/>
      <c r="AF14" s="159"/>
      <c r="AG14" s="199">
        <v>0</v>
      </c>
      <c r="AH14" s="200"/>
      <c r="AI14" s="200"/>
      <c r="AJ14" s="201"/>
      <c r="AK14" s="52">
        <v>0</v>
      </c>
    </row>
    <row r="15" spans="1:37" s="4" customFormat="1" ht="19.5" customHeight="1">
      <c r="A15" s="207" t="s">
        <v>38</v>
      </c>
      <c r="B15" s="208"/>
      <c r="C15" s="211" t="s">
        <v>421</v>
      </c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3"/>
      <c r="AC15" s="171" t="s">
        <v>422</v>
      </c>
      <c r="AD15" s="172"/>
      <c r="AE15" s="172"/>
      <c r="AF15" s="172"/>
      <c r="AG15" s="199">
        <f>SUM(AG11:AJ14)</f>
        <v>0</v>
      </c>
      <c r="AH15" s="200"/>
      <c r="AI15" s="200"/>
      <c r="AJ15" s="201"/>
      <c r="AK15" s="53">
        <v>0</v>
      </c>
    </row>
    <row r="16" spans="1:37" s="4" customFormat="1" ht="30" customHeight="1">
      <c r="A16" s="202" t="s">
        <v>41</v>
      </c>
      <c r="B16" s="203"/>
      <c r="C16" s="158" t="s">
        <v>423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215"/>
      <c r="AC16" s="158" t="s">
        <v>424</v>
      </c>
      <c r="AD16" s="159"/>
      <c r="AE16" s="159"/>
      <c r="AF16" s="159"/>
      <c r="AG16" s="199">
        <v>4246</v>
      </c>
      <c r="AH16" s="200"/>
      <c r="AI16" s="200"/>
      <c r="AJ16" s="201"/>
      <c r="AK16" s="53">
        <v>6097</v>
      </c>
    </row>
    <row r="17" spans="1:37" s="4" customFormat="1" ht="28.5" customHeight="1">
      <c r="A17" s="202" t="s">
        <v>44</v>
      </c>
      <c r="B17" s="203"/>
      <c r="C17" s="158" t="s">
        <v>425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215"/>
      <c r="AC17" s="158" t="s">
        <v>426</v>
      </c>
      <c r="AD17" s="159"/>
      <c r="AE17" s="159"/>
      <c r="AF17" s="159"/>
      <c r="AG17" s="199">
        <v>0</v>
      </c>
      <c r="AH17" s="200"/>
      <c r="AI17" s="200"/>
      <c r="AJ17" s="201"/>
      <c r="AK17" s="53">
        <v>0</v>
      </c>
    </row>
    <row r="18" spans="1:37" s="4" customFormat="1" ht="19.5" customHeight="1">
      <c r="A18" s="207" t="s">
        <v>47</v>
      </c>
      <c r="B18" s="208"/>
      <c r="C18" s="171" t="s">
        <v>427</v>
      </c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214"/>
      <c r="AC18" s="171" t="s">
        <v>428</v>
      </c>
      <c r="AD18" s="172"/>
      <c r="AE18" s="172"/>
      <c r="AF18" s="172"/>
      <c r="AG18" s="199">
        <f>SUM(AG16:AJ17)</f>
        <v>4246</v>
      </c>
      <c r="AH18" s="200"/>
      <c r="AI18" s="200"/>
      <c r="AJ18" s="201"/>
      <c r="AK18" s="53">
        <v>6097</v>
      </c>
    </row>
    <row r="19" spans="1:37" s="4" customFormat="1" ht="19.5" customHeight="1">
      <c r="A19" s="202" t="s">
        <v>50</v>
      </c>
      <c r="B19" s="203"/>
      <c r="C19" s="204" t="s">
        <v>429</v>
      </c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6"/>
      <c r="AC19" s="158" t="s">
        <v>430</v>
      </c>
      <c r="AD19" s="159"/>
      <c r="AE19" s="159"/>
      <c r="AF19" s="159"/>
      <c r="AG19" s="199">
        <v>0</v>
      </c>
      <c r="AH19" s="200"/>
      <c r="AI19" s="200"/>
      <c r="AJ19" s="201"/>
      <c r="AK19" s="53">
        <v>501</v>
      </c>
    </row>
    <row r="20" spans="1:37" ht="19.5" customHeight="1">
      <c r="A20" s="202" t="s">
        <v>53</v>
      </c>
      <c r="B20" s="203"/>
      <c r="C20" s="204" t="s">
        <v>431</v>
      </c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6"/>
      <c r="AC20" s="158" t="s">
        <v>432</v>
      </c>
      <c r="AD20" s="159"/>
      <c r="AE20" s="159"/>
      <c r="AF20" s="159"/>
      <c r="AG20" s="199">
        <v>0</v>
      </c>
      <c r="AH20" s="200"/>
      <c r="AI20" s="200"/>
      <c r="AJ20" s="201"/>
      <c r="AK20" s="52">
        <v>0</v>
      </c>
    </row>
    <row r="21" spans="1:37" s="5" customFormat="1" ht="19.5" customHeight="1">
      <c r="A21" s="202" t="s">
        <v>56</v>
      </c>
      <c r="B21" s="203"/>
      <c r="C21" s="204" t="s">
        <v>433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6"/>
      <c r="AC21" s="158" t="s">
        <v>434</v>
      </c>
      <c r="AD21" s="159"/>
      <c r="AE21" s="159"/>
      <c r="AF21" s="159"/>
      <c r="AG21" s="199">
        <v>0</v>
      </c>
      <c r="AH21" s="200"/>
      <c r="AI21" s="200"/>
      <c r="AJ21" s="201"/>
      <c r="AK21" s="52">
        <v>0</v>
      </c>
    </row>
    <row r="22" spans="1:37" s="5" customFormat="1" ht="19.5" customHeight="1">
      <c r="A22" s="202" t="s">
        <v>59</v>
      </c>
      <c r="B22" s="203"/>
      <c r="C22" s="204" t="s">
        <v>435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6"/>
      <c r="AC22" s="158" t="s">
        <v>436</v>
      </c>
      <c r="AD22" s="159"/>
      <c r="AE22" s="159"/>
      <c r="AF22" s="159"/>
      <c r="AG22" s="199">
        <v>0</v>
      </c>
      <c r="AH22" s="200"/>
      <c r="AI22" s="200"/>
      <c r="AJ22" s="201"/>
      <c r="AK22" s="52">
        <v>0</v>
      </c>
    </row>
    <row r="23" spans="1:37" ht="30" customHeight="1">
      <c r="A23" s="202" t="s">
        <v>62</v>
      </c>
      <c r="B23" s="203"/>
      <c r="C23" s="175" t="s">
        <v>437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210"/>
      <c r="AC23" s="158" t="s">
        <v>438</v>
      </c>
      <c r="AD23" s="159"/>
      <c r="AE23" s="159"/>
      <c r="AF23" s="159"/>
      <c r="AG23" s="199">
        <v>0</v>
      </c>
      <c r="AH23" s="200"/>
      <c r="AI23" s="200"/>
      <c r="AJ23" s="201"/>
      <c r="AK23" s="52">
        <v>0</v>
      </c>
    </row>
    <row r="24" spans="1:37" ht="28.5" customHeight="1">
      <c r="A24" s="207" t="s">
        <v>65</v>
      </c>
      <c r="B24" s="208"/>
      <c r="C24" s="179" t="s">
        <v>439</v>
      </c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209"/>
      <c r="AC24" s="171" t="s">
        <v>440</v>
      </c>
      <c r="AD24" s="172"/>
      <c r="AE24" s="172"/>
      <c r="AF24" s="172"/>
      <c r="AG24" s="199">
        <f>SUM(AG10,AG15,AG18,AG23)</f>
        <v>5246</v>
      </c>
      <c r="AH24" s="200"/>
      <c r="AI24" s="200"/>
      <c r="AJ24" s="201"/>
      <c r="AK24" s="52">
        <f>SUM(AK10,AK15,AK18,AK19:AK23)</f>
        <v>10207</v>
      </c>
    </row>
    <row r="25" spans="1:37" ht="31.5" customHeight="1">
      <c r="A25" s="202" t="s">
        <v>68</v>
      </c>
      <c r="B25" s="203"/>
      <c r="C25" s="175" t="s">
        <v>441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210"/>
      <c r="AC25" s="158" t="s">
        <v>442</v>
      </c>
      <c r="AD25" s="159"/>
      <c r="AE25" s="159"/>
      <c r="AF25" s="159"/>
      <c r="AG25" s="199">
        <v>0</v>
      </c>
      <c r="AH25" s="200"/>
      <c r="AI25" s="200"/>
      <c r="AJ25" s="201"/>
      <c r="AK25" s="52">
        <v>0</v>
      </c>
    </row>
    <row r="26" spans="1:37" ht="36.75" customHeight="1">
      <c r="A26" s="202" t="s">
        <v>71</v>
      </c>
      <c r="B26" s="203"/>
      <c r="C26" s="175" t="s">
        <v>443</v>
      </c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210"/>
      <c r="AC26" s="158" t="s">
        <v>444</v>
      </c>
      <c r="AD26" s="159"/>
      <c r="AE26" s="159"/>
      <c r="AF26" s="159"/>
      <c r="AG26" s="199">
        <v>0</v>
      </c>
      <c r="AH26" s="200"/>
      <c r="AI26" s="200"/>
      <c r="AJ26" s="201"/>
      <c r="AK26" s="52">
        <v>0</v>
      </c>
    </row>
    <row r="27" spans="1:37" ht="19.5" customHeight="1">
      <c r="A27" s="202" t="s">
        <v>74</v>
      </c>
      <c r="B27" s="203"/>
      <c r="C27" s="204" t="s">
        <v>445</v>
      </c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6"/>
      <c r="AC27" s="158" t="s">
        <v>446</v>
      </c>
      <c r="AD27" s="159"/>
      <c r="AE27" s="159"/>
      <c r="AF27" s="159"/>
      <c r="AG27" s="199">
        <v>0</v>
      </c>
      <c r="AH27" s="200"/>
      <c r="AI27" s="200"/>
      <c r="AJ27" s="201"/>
      <c r="AK27" s="52">
        <v>0</v>
      </c>
    </row>
    <row r="28" spans="1:37" s="4" customFormat="1" ht="19.5" customHeight="1">
      <c r="A28" s="202" t="s">
        <v>77</v>
      </c>
      <c r="B28" s="203"/>
      <c r="C28" s="204" t="s">
        <v>447</v>
      </c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6"/>
      <c r="AC28" s="158" t="s">
        <v>448</v>
      </c>
      <c r="AD28" s="159"/>
      <c r="AE28" s="159"/>
      <c r="AF28" s="159"/>
      <c r="AG28" s="199">
        <v>0</v>
      </c>
      <c r="AH28" s="200"/>
      <c r="AI28" s="200"/>
      <c r="AJ28" s="201"/>
      <c r="AK28" s="53">
        <v>0</v>
      </c>
    </row>
    <row r="29" spans="1:37" ht="19.5" customHeight="1">
      <c r="A29" s="207" t="s">
        <v>80</v>
      </c>
      <c r="B29" s="208"/>
      <c r="C29" s="211" t="s">
        <v>449</v>
      </c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3"/>
      <c r="AC29" s="171" t="s">
        <v>450</v>
      </c>
      <c r="AD29" s="172"/>
      <c r="AE29" s="172"/>
      <c r="AF29" s="172"/>
      <c r="AG29" s="199">
        <v>0</v>
      </c>
      <c r="AH29" s="200"/>
      <c r="AI29" s="200"/>
      <c r="AJ29" s="201"/>
      <c r="AK29" s="52">
        <v>0</v>
      </c>
    </row>
    <row r="30" spans="1:37" ht="35.25" customHeight="1">
      <c r="A30" s="202" t="s">
        <v>83</v>
      </c>
      <c r="B30" s="203"/>
      <c r="C30" s="175" t="s">
        <v>451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210"/>
      <c r="AC30" s="158" t="s">
        <v>452</v>
      </c>
      <c r="AD30" s="159"/>
      <c r="AE30" s="159"/>
      <c r="AF30" s="159"/>
      <c r="AG30" s="199">
        <v>0</v>
      </c>
      <c r="AH30" s="200"/>
      <c r="AI30" s="200"/>
      <c r="AJ30" s="201"/>
      <c r="AK30" s="52">
        <v>0</v>
      </c>
    </row>
    <row r="31" spans="1:37" s="4" customFormat="1" ht="19.5" customHeight="1">
      <c r="A31" s="207" t="s">
        <v>86</v>
      </c>
      <c r="B31" s="208"/>
      <c r="C31" s="211" t="s">
        <v>453</v>
      </c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3"/>
      <c r="AC31" s="171" t="s">
        <v>454</v>
      </c>
      <c r="AD31" s="172"/>
      <c r="AE31" s="172"/>
      <c r="AF31" s="172"/>
      <c r="AG31" s="199">
        <f>SUM(AG24,AG29,AG30)</f>
        <v>5246</v>
      </c>
      <c r="AH31" s="200"/>
      <c r="AI31" s="200"/>
      <c r="AJ31" s="201"/>
      <c r="AK31" s="53">
        <f>SUM(AK24,AK29,AK30)</f>
        <v>10207</v>
      </c>
    </row>
    <row r="33" spans="1:37">
      <c r="A33" s="317" t="s">
        <v>584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</row>
  </sheetData>
  <mergeCells count="113">
    <mergeCell ref="A33:AK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8:B8"/>
    <mergeCell ref="C8:AB8"/>
    <mergeCell ref="AC8:AF8"/>
    <mergeCell ref="AG8:AJ8"/>
    <mergeCell ref="A9:B9"/>
    <mergeCell ref="C9:AB9"/>
    <mergeCell ref="AC9:AF9"/>
    <mergeCell ref="AG9:AJ9"/>
    <mergeCell ref="A1:AK1"/>
    <mergeCell ref="A2:AK2"/>
    <mergeCell ref="A3:AK3"/>
    <mergeCell ref="A4:AK4"/>
    <mergeCell ref="A6:B6"/>
    <mergeCell ref="C6:AB6"/>
    <mergeCell ref="AC6:AF6"/>
    <mergeCell ref="AG6:AJ6"/>
    <mergeCell ref="A7:B7"/>
    <mergeCell ref="C7:AB7"/>
    <mergeCell ref="AC7:AF7"/>
    <mergeCell ref="AG7:AJ7"/>
    <mergeCell ref="A5:B5"/>
    <mergeCell ref="C5:AB5"/>
    <mergeCell ref="AC5:AF5"/>
    <mergeCell ref="AG5:AJ5"/>
  </mergeCells>
  <pageMargins left="0.7" right="0.7" top="0.75" bottom="0.75" header="0.3" footer="0.3"/>
  <pageSetup paperSize="9" scale="9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"/>
  <sheetViews>
    <sheetView zoomScale="170" zoomScaleNormal="170" workbookViewId="0">
      <selection activeCell="A8" sqref="A8:I8"/>
    </sheetView>
  </sheetViews>
  <sheetFormatPr defaultRowHeight="12.75"/>
  <cols>
    <col min="1" max="1" width="10.28515625" style="29" customWidth="1"/>
    <col min="2" max="16384" width="9.140625" style="29"/>
  </cols>
  <sheetData>
    <row r="1" spans="1:9">
      <c r="A1" s="217" t="s">
        <v>577</v>
      </c>
      <c r="B1" s="218"/>
      <c r="C1" s="218"/>
      <c r="D1" s="218"/>
      <c r="E1" s="218"/>
      <c r="F1" s="218"/>
      <c r="G1" s="218"/>
      <c r="H1" s="218"/>
      <c r="I1" s="218"/>
    </row>
    <row r="2" spans="1:9" ht="24" customHeight="1">
      <c r="A2" s="225" t="s">
        <v>0</v>
      </c>
      <c r="B2" s="225"/>
      <c r="C2" s="225"/>
      <c r="D2" s="225"/>
      <c r="E2" s="225"/>
      <c r="F2" s="225"/>
      <c r="G2" s="225"/>
      <c r="H2" s="225"/>
      <c r="I2" s="225"/>
    </row>
    <row r="4" spans="1:9">
      <c r="A4" s="54" t="s">
        <v>456</v>
      </c>
      <c r="B4" s="219" t="s">
        <v>4</v>
      </c>
      <c r="C4" s="220"/>
      <c r="D4" s="220"/>
      <c r="E4" s="220"/>
      <c r="F4" s="221"/>
      <c r="G4" s="219" t="s">
        <v>457</v>
      </c>
      <c r="H4" s="220"/>
      <c r="I4" s="221"/>
    </row>
    <row r="5" spans="1:9">
      <c r="A5" s="30" t="s">
        <v>10</v>
      </c>
      <c r="B5" s="216" t="s">
        <v>499</v>
      </c>
      <c r="C5" s="216"/>
      <c r="D5" s="216"/>
      <c r="E5" s="216"/>
      <c r="F5" s="216"/>
      <c r="G5" s="222">
        <v>1</v>
      </c>
      <c r="H5" s="223"/>
      <c r="I5" s="224"/>
    </row>
    <row r="6" spans="1:9">
      <c r="A6" s="30" t="s">
        <v>11</v>
      </c>
      <c r="B6" s="216" t="s">
        <v>458</v>
      </c>
      <c r="C6" s="216"/>
      <c r="D6" s="216"/>
      <c r="E6" s="216"/>
      <c r="F6" s="216"/>
      <c r="G6" s="222">
        <v>16</v>
      </c>
      <c r="H6" s="223"/>
      <c r="I6" s="224"/>
    </row>
    <row r="7" spans="1:9">
      <c r="A7" s="31"/>
    </row>
    <row r="8" spans="1:9">
      <c r="A8" s="318" t="s">
        <v>585</v>
      </c>
      <c r="B8" s="318"/>
      <c r="C8" s="318"/>
      <c r="D8" s="318"/>
      <c r="E8" s="318"/>
      <c r="F8" s="318"/>
      <c r="G8" s="318"/>
      <c r="H8" s="318"/>
      <c r="I8" s="318"/>
    </row>
  </sheetData>
  <mergeCells count="9">
    <mergeCell ref="A8:I8"/>
    <mergeCell ref="B5:F5"/>
    <mergeCell ref="B6:F6"/>
    <mergeCell ref="A1:I1"/>
    <mergeCell ref="G4:I4"/>
    <mergeCell ref="G5:I5"/>
    <mergeCell ref="G6:I6"/>
    <mergeCell ref="B4:F4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9"/>
  <sheetViews>
    <sheetView zoomScale="160" zoomScaleNormal="160" workbookViewId="0">
      <selection activeCell="A28" sqref="A28:S28"/>
    </sheetView>
  </sheetViews>
  <sheetFormatPr defaultRowHeight="12.75"/>
  <cols>
    <col min="1" max="1" width="4.7109375" style="34" customWidth="1"/>
    <col min="2" max="2" width="4.85546875" style="34" customWidth="1"/>
    <col min="3" max="7" width="4.7109375" style="34" customWidth="1"/>
    <col min="8" max="8" width="5.28515625" style="34" customWidth="1"/>
    <col min="9" max="9" width="4.7109375" style="34" customWidth="1"/>
    <col min="10" max="10" width="5.5703125" style="34" customWidth="1"/>
    <col min="11" max="11" width="4.7109375" style="34" hidden="1" customWidth="1"/>
    <col min="12" max="12" width="11" style="34" customWidth="1"/>
    <col min="13" max="13" width="4.7109375" style="34" customWidth="1"/>
    <col min="14" max="14" width="5.42578125" style="34" customWidth="1"/>
    <col min="15" max="16" width="4.7109375" style="34" customWidth="1"/>
    <col min="17" max="17" width="3.7109375" style="34" customWidth="1"/>
    <col min="18" max="18" width="2.140625" style="34" hidden="1" customWidth="1"/>
    <col min="19" max="19" width="14.140625" style="34" customWidth="1"/>
    <col min="20" max="249" width="9.140625" style="34"/>
    <col min="250" max="250" width="4.7109375" style="34" customWidth="1"/>
    <col min="251" max="251" width="4.85546875" style="34" customWidth="1"/>
    <col min="252" max="256" width="4.7109375" style="34" customWidth="1"/>
    <col min="257" max="257" width="5.28515625" style="34" customWidth="1"/>
    <col min="258" max="260" width="4.7109375" style="34" customWidth="1"/>
    <col min="261" max="261" width="4.5703125" style="34" customWidth="1"/>
    <col min="262" max="268" width="4.7109375" style="34" customWidth="1"/>
    <col min="269" max="269" width="4.5703125" style="34" customWidth="1"/>
    <col min="270" max="273" width="4.7109375" style="34" customWidth="1"/>
    <col min="274" max="274" width="4.85546875" style="34" customWidth="1"/>
    <col min="275" max="275" width="6.140625" style="34" customWidth="1"/>
    <col min="276" max="505" width="9.140625" style="34"/>
    <col min="506" max="506" width="4.7109375" style="34" customWidth="1"/>
    <col min="507" max="507" width="4.85546875" style="34" customWidth="1"/>
    <col min="508" max="512" width="4.7109375" style="34" customWidth="1"/>
    <col min="513" max="513" width="5.28515625" style="34" customWidth="1"/>
    <col min="514" max="516" width="4.7109375" style="34" customWidth="1"/>
    <col min="517" max="517" width="4.5703125" style="34" customWidth="1"/>
    <col min="518" max="524" width="4.7109375" style="34" customWidth="1"/>
    <col min="525" max="525" width="4.5703125" style="34" customWidth="1"/>
    <col min="526" max="529" width="4.7109375" style="34" customWidth="1"/>
    <col min="530" max="530" width="4.85546875" style="34" customWidth="1"/>
    <col min="531" max="531" width="6.140625" style="34" customWidth="1"/>
    <col min="532" max="761" width="9.140625" style="34"/>
    <col min="762" max="762" width="4.7109375" style="34" customWidth="1"/>
    <col min="763" max="763" width="4.85546875" style="34" customWidth="1"/>
    <col min="764" max="768" width="4.7109375" style="34" customWidth="1"/>
    <col min="769" max="769" width="5.28515625" style="34" customWidth="1"/>
    <col min="770" max="772" width="4.7109375" style="34" customWidth="1"/>
    <col min="773" max="773" width="4.5703125" style="34" customWidth="1"/>
    <col min="774" max="780" width="4.7109375" style="34" customWidth="1"/>
    <col min="781" max="781" width="4.5703125" style="34" customWidth="1"/>
    <col min="782" max="785" width="4.7109375" style="34" customWidth="1"/>
    <col min="786" max="786" width="4.85546875" style="34" customWidth="1"/>
    <col min="787" max="787" width="6.140625" style="34" customWidth="1"/>
    <col min="788" max="1017" width="9.140625" style="34"/>
    <col min="1018" max="1018" width="4.7109375" style="34" customWidth="1"/>
    <col min="1019" max="1019" width="4.85546875" style="34" customWidth="1"/>
    <col min="1020" max="1024" width="4.7109375" style="34" customWidth="1"/>
    <col min="1025" max="1025" width="5.28515625" style="34" customWidth="1"/>
    <col min="1026" max="1028" width="4.7109375" style="34" customWidth="1"/>
    <col min="1029" max="1029" width="4.5703125" style="34" customWidth="1"/>
    <col min="1030" max="1036" width="4.7109375" style="34" customWidth="1"/>
    <col min="1037" max="1037" width="4.5703125" style="34" customWidth="1"/>
    <col min="1038" max="1041" width="4.7109375" style="34" customWidth="1"/>
    <col min="1042" max="1042" width="4.85546875" style="34" customWidth="1"/>
    <col min="1043" max="1043" width="6.140625" style="34" customWidth="1"/>
    <col min="1044" max="1273" width="9.140625" style="34"/>
    <col min="1274" max="1274" width="4.7109375" style="34" customWidth="1"/>
    <col min="1275" max="1275" width="4.85546875" style="34" customWidth="1"/>
    <col min="1276" max="1280" width="4.7109375" style="34" customWidth="1"/>
    <col min="1281" max="1281" width="5.28515625" style="34" customWidth="1"/>
    <col min="1282" max="1284" width="4.7109375" style="34" customWidth="1"/>
    <col min="1285" max="1285" width="4.5703125" style="34" customWidth="1"/>
    <col min="1286" max="1292" width="4.7109375" style="34" customWidth="1"/>
    <col min="1293" max="1293" width="4.5703125" style="34" customWidth="1"/>
    <col min="1294" max="1297" width="4.7109375" style="34" customWidth="1"/>
    <col min="1298" max="1298" width="4.85546875" style="34" customWidth="1"/>
    <col min="1299" max="1299" width="6.140625" style="34" customWidth="1"/>
    <col min="1300" max="1529" width="9.140625" style="34"/>
    <col min="1530" max="1530" width="4.7109375" style="34" customWidth="1"/>
    <col min="1531" max="1531" width="4.85546875" style="34" customWidth="1"/>
    <col min="1532" max="1536" width="4.7109375" style="34" customWidth="1"/>
    <col min="1537" max="1537" width="5.28515625" style="34" customWidth="1"/>
    <col min="1538" max="1540" width="4.7109375" style="34" customWidth="1"/>
    <col min="1541" max="1541" width="4.5703125" style="34" customWidth="1"/>
    <col min="1542" max="1548" width="4.7109375" style="34" customWidth="1"/>
    <col min="1549" max="1549" width="4.5703125" style="34" customWidth="1"/>
    <col min="1550" max="1553" width="4.7109375" style="34" customWidth="1"/>
    <col min="1554" max="1554" width="4.85546875" style="34" customWidth="1"/>
    <col min="1555" max="1555" width="6.140625" style="34" customWidth="1"/>
    <col min="1556" max="1785" width="9.140625" style="34"/>
    <col min="1786" max="1786" width="4.7109375" style="34" customWidth="1"/>
    <col min="1787" max="1787" width="4.85546875" style="34" customWidth="1"/>
    <col min="1788" max="1792" width="4.7109375" style="34" customWidth="1"/>
    <col min="1793" max="1793" width="5.28515625" style="34" customWidth="1"/>
    <col min="1794" max="1796" width="4.7109375" style="34" customWidth="1"/>
    <col min="1797" max="1797" width="4.5703125" style="34" customWidth="1"/>
    <col min="1798" max="1804" width="4.7109375" style="34" customWidth="1"/>
    <col min="1805" max="1805" width="4.5703125" style="34" customWidth="1"/>
    <col min="1806" max="1809" width="4.7109375" style="34" customWidth="1"/>
    <col min="1810" max="1810" width="4.85546875" style="34" customWidth="1"/>
    <col min="1811" max="1811" width="6.140625" style="34" customWidth="1"/>
    <col min="1812" max="2041" width="9.140625" style="34"/>
    <col min="2042" max="2042" width="4.7109375" style="34" customWidth="1"/>
    <col min="2043" max="2043" width="4.85546875" style="34" customWidth="1"/>
    <col min="2044" max="2048" width="4.7109375" style="34" customWidth="1"/>
    <col min="2049" max="2049" width="5.28515625" style="34" customWidth="1"/>
    <col min="2050" max="2052" width="4.7109375" style="34" customWidth="1"/>
    <col min="2053" max="2053" width="4.5703125" style="34" customWidth="1"/>
    <col min="2054" max="2060" width="4.7109375" style="34" customWidth="1"/>
    <col min="2061" max="2061" width="4.5703125" style="34" customWidth="1"/>
    <col min="2062" max="2065" width="4.7109375" style="34" customWidth="1"/>
    <col min="2066" max="2066" width="4.85546875" style="34" customWidth="1"/>
    <col min="2067" max="2067" width="6.140625" style="34" customWidth="1"/>
    <col min="2068" max="2297" width="9.140625" style="34"/>
    <col min="2298" max="2298" width="4.7109375" style="34" customWidth="1"/>
    <col min="2299" max="2299" width="4.85546875" style="34" customWidth="1"/>
    <col min="2300" max="2304" width="4.7109375" style="34" customWidth="1"/>
    <col min="2305" max="2305" width="5.28515625" style="34" customWidth="1"/>
    <col min="2306" max="2308" width="4.7109375" style="34" customWidth="1"/>
    <col min="2309" max="2309" width="4.5703125" style="34" customWidth="1"/>
    <col min="2310" max="2316" width="4.7109375" style="34" customWidth="1"/>
    <col min="2317" max="2317" width="4.5703125" style="34" customWidth="1"/>
    <col min="2318" max="2321" width="4.7109375" style="34" customWidth="1"/>
    <col min="2322" max="2322" width="4.85546875" style="34" customWidth="1"/>
    <col min="2323" max="2323" width="6.140625" style="34" customWidth="1"/>
    <col min="2324" max="2553" width="9.140625" style="34"/>
    <col min="2554" max="2554" width="4.7109375" style="34" customWidth="1"/>
    <col min="2555" max="2555" width="4.85546875" style="34" customWidth="1"/>
    <col min="2556" max="2560" width="4.7109375" style="34" customWidth="1"/>
    <col min="2561" max="2561" width="5.28515625" style="34" customWidth="1"/>
    <col min="2562" max="2564" width="4.7109375" style="34" customWidth="1"/>
    <col min="2565" max="2565" width="4.5703125" style="34" customWidth="1"/>
    <col min="2566" max="2572" width="4.7109375" style="34" customWidth="1"/>
    <col min="2573" max="2573" width="4.5703125" style="34" customWidth="1"/>
    <col min="2574" max="2577" width="4.7109375" style="34" customWidth="1"/>
    <col min="2578" max="2578" width="4.85546875" style="34" customWidth="1"/>
    <col min="2579" max="2579" width="6.140625" style="34" customWidth="1"/>
    <col min="2580" max="2809" width="9.140625" style="34"/>
    <col min="2810" max="2810" width="4.7109375" style="34" customWidth="1"/>
    <col min="2811" max="2811" width="4.85546875" style="34" customWidth="1"/>
    <col min="2812" max="2816" width="4.7109375" style="34" customWidth="1"/>
    <col min="2817" max="2817" width="5.28515625" style="34" customWidth="1"/>
    <col min="2818" max="2820" width="4.7109375" style="34" customWidth="1"/>
    <col min="2821" max="2821" width="4.5703125" style="34" customWidth="1"/>
    <col min="2822" max="2828" width="4.7109375" style="34" customWidth="1"/>
    <col min="2829" max="2829" width="4.5703125" style="34" customWidth="1"/>
    <col min="2830" max="2833" width="4.7109375" style="34" customWidth="1"/>
    <col min="2834" max="2834" width="4.85546875" style="34" customWidth="1"/>
    <col min="2835" max="2835" width="6.140625" style="34" customWidth="1"/>
    <col min="2836" max="3065" width="9.140625" style="34"/>
    <col min="3066" max="3066" width="4.7109375" style="34" customWidth="1"/>
    <col min="3067" max="3067" width="4.85546875" style="34" customWidth="1"/>
    <col min="3068" max="3072" width="4.7109375" style="34" customWidth="1"/>
    <col min="3073" max="3073" width="5.28515625" style="34" customWidth="1"/>
    <col min="3074" max="3076" width="4.7109375" style="34" customWidth="1"/>
    <col min="3077" max="3077" width="4.5703125" style="34" customWidth="1"/>
    <col min="3078" max="3084" width="4.7109375" style="34" customWidth="1"/>
    <col min="3085" max="3085" width="4.5703125" style="34" customWidth="1"/>
    <col min="3086" max="3089" width="4.7109375" style="34" customWidth="1"/>
    <col min="3090" max="3090" width="4.85546875" style="34" customWidth="1"/>
    <col min="3091" max="3091" width="6.140625" style="34" customWidth="1"/>
    <col min="3092" max="3321" width="9.140625" style="34"/>
    <col min="3322" max="3322" width="4.7109375" style="34" customWidth="1"/>
    <col min="3323" max="3323" width="4.85546875" style="34" customWidth="1"/>
    <col min="3324" max="3328" width="4.7109375" style="34" customWidth="1"/>
    <col min="3329" max="3329" width="5.28515625" style="34" customWidth="1"/>
    <col min="3330" max="3332" width="4.7109375" style="34" customWidth="1"/>
    <col min="3333" max="3333" width="4.5703125" style="34" customWidth="1"/>
    <col min="3334" max="3340" width="4.7109375" style="34" customWidth="1"/>
    <col min="3341" max="3341" width="4.5703125" style="34" customWidth="1"/>
    <col min="3342" max="3345" width="4.7109375" style="34" customWidth="1"/>
    <col min="3346" max="3346" width="4.85546875" style="34" customWidth="1"/>
    <col min="3347" max="3347" width="6.140625" style="34" customWidth="1"/>
    <col min="3348" max="3577" width="9.140625" style="34"/>
    <col min="3578" max="3578" width="4.7109375" style="34" customWidth="1"/>
    <col min="3579" max="3579" width="4.85546875" style="34" customWidth="1"/>
    <col min="3580" max="3584" width="4.7109375" style="34" customWidth="1"/>
    <col min="3585" max="3585" width="5.28515625" style="34" customWidth="1"/>
    <col min="3586" max="3588" width="4.7109375" style="34" customWidth="1"/>
    <col min="3589" max="3589" width="4.5703125" style="34" customWidth="1"/>
    <col min="3590" max="3596" width="4.7109375" style="34" customWidth="1"/>
    <col min="3597" max="3597" width="4.5703125" style="34" customWidth="1"/>
    <col min="3598" max="3601" width="4.7109375" style="34" customWidth="1"/>
    <col min="3602" max="3602" width="4.85546875" style="34" customWidth="1"/>
    <col min="3603" max="3603" width="6.140625" style="34" customWidth="1"/>
    <col min="3604" max="3833" width="9.140625" style="34"/>
    <col min="3834" max="3834" width="4.7109375" style="34" customWidth="1"/>
    <col min="3835" max="3835" width="4.85546875" style="34" customWidth="1"/>
    <col min="3836" max="3840" width="4.7109375" style="34" customWidth="1"/>
    <col min="3841" max="3841" width="5.28515625" style="34" customWidth="1"/>
    <col min="3842" max="3844" width="4.7109375" style="34" customWidth="1"/>
    <col min="3845" max="3845" width="4.5703125" style="34" customWidth="1"/>
    <col min="3846" max="3852" width="4.7109375" style="34" customWidth="1"/>
    <col min="3853" max="3853" width="4.5703125" style="34" customWidth="1"/>
    <col min="3854" max="3857" width="4.7109375" style="34" customWidth="1"/>
    <col min="3858" max="3858" width="4.85546875" style="34" customWidth="1"/>
    <col min="3859" max="3859" width="6.140625" style="34" customWidth="1"/>
    <col min="3860" max="4089" width="9.140625" style="34"/>
    <col min="4090" max="4090" width="4.7109375" style="34" customWidth="1"/>
    <col min="4091" max="4091" width="4.85546875" style="34" customWidth="1"/>
    <col min="4092" max="4096" width="4.7109375" style="34" customWidth="1"/>
    <col min="4097" max="4097" width="5.28515625" style="34" customWidth="1"/>
    <col min="4098" max="4100" width="4.7109375" style="34" customWidth="1"/>
    <col min="4101" max="4101" width="4.5703125" style="34" customWidth="1"/>
    <col min="4102" max="4108" width="4.7109375" style="34" customWidth="1"/>
    <col min="4109" max="4109" width="4.5703125" style="34" customWidth="1"/>
    <col min="4110" max="4113" width="4.7109375" style="34" customWidth="1"/>
    <col min="4114" max="4114" width="4.85546875" style="34" customWidth="1"/>
    <col min="4115" max="4115" width="6.140625" style="34" customWidth="1"/>
    <col min="4116" max="4345" width="9.140625" style="34"/>
    <col min="4346" max="4346" width="4.7109375" style="34" customWidth="1"/>
    <col min="4347" max="4347" width="4.85546875" style="34" customWidth="1"/>
    <col min="4348" max="4352" width="4.7109375" style="34" customWidth="1"/>
    <col min="4353" max="4353" width="5.28515625" style="34" customWidth="1"/>
    <col min="4354" max="4356" width="4.7109375" style="34" customWidth="1"/>
    <col min="4357" max="4357" width="4.5703125" style="34" customWidth="1"/>
    <col min="4358" max="4364" width="4.7109375" style="34" customWidth="1"/>
    <col min="4365" max="4365" width="4.5703125" style="34" customWidth="1"/>
    <col min="4366" max="4369" width="4.7109375" style="34" customWidth="1"/>
    <col min="4370" max="4370" width="4.85546875" style="34" customWidth="1"/>
    <col min="4371" max="4371" width="6.140625" style="34" customWidth="1"/>
    <col min="4372" max="4601" width="9.140625" style="34"/>
    <col min="4602" max="4602" width="4.7109375" style="34" customWidth="1"/>
    <col min="4603" max="4603" width="4.85546875" style="34" customWidth="1"/>
    <col min="4604" max="4608" width="4.7109375" style="34" customWidth="1"/>
    <col min="4609" max="4609" width="5.28515625" style="34" customWidth="1"/>
    <col min="4610" max="4612" width="4.7109375" style="34" customWidth="1"/>
    <col min="4613" max="4613" width="4.5703125" style="34" customWidth="1"/>
    <col min="4614" max="4620" width="4.7109375" style="34" customWidth="1"/>
    <col min="4621" max="4621" width="4.5703125" style="34" customWidth="1"/>
    <col min="4622" max="4625" width="4.7109375" style="34" customWidth="1"/>
    <col min="4626" max="4626" width="4.85546875" style="34" customWidth="1"/>
    <col min="4627" max="4627" width="6.140625" style="34" customWidth="1"/>
    <col min="4628" max="4857" width="9.140625" style="34"/>
    <col min="4858" max="4858" width="4.7109375" style="34" customWidth="1"/>
    <col min="4859" max="4859" width="4.85546875" style="34" customWidth="1"/>
    <col min="4860" max="4864" width="4.7109375" style="34" customWidth="1"/>
    <col min="4865" max="4865" width="5.28515625" style="34" customWidth="1"/>
    <col min="4866" max="4868" width="4.7109375" style="34" customWidth="1"/>
    <col min="4869" max="4869" width="4.5703125" style="34" customWidth="1"/>
    <col min="4870" max="4876" width="4.7109375" style="34" customWidth="1"/>
    <col min="4877" max="4877" width="4.5703125" style="34" customWidth="1"/>
    <col min="4878" max="4881" width="4.7109375" style="34" customWidth="1"/>
    <col min="4882" max="4882" width="4.85546875" style="34" customWidth="1"/>
    <col min="4883" max="4883" width="6.140625" style="34" customWidth="1"/>
    <col min="4884" max="5113" width="9.140625" style="34"/>
    <col min="5114" max="5114" width="4.7109375" style="34" customWidth="1"/>
    <col min="5115" max="5115" width="4.85546875" style="34" customWidth="1"/>
    <col min="5116" max="5120" width="4.7109375" style="34" customWidth="1"/>
    <col min="5121" max="5121" width="5.28515625" style="34" customWidth="1"/>
    <col min="5122" max="5124" width="4.7109375" style="34" customWidth="1"/>
    <col min="5125" max="5125" width="4.5703125" style="34" customWidth="1"/>
    <col min="5126" max="5132" width="4.7109375" style="34" customWidth="1"/>
    <col min="5133" max="5133" width="4.5703125" style="34" customWidth="1"/>
    <col min="5134" max="5137" width="4.7109375" style="34" customWidth="1"/>
    <col min="5138" max="5138" width="4.85546875" style="34" customWidth="1"/>
    <col min="5139" max="5139" width="6.140625" style="34" customWidth="1"/>
    <col min="5140" max="5369" width="9.140625" style="34"/>
    <col min="5370" max="5370" width="4.7109375" style="34" customWidth="1"/>
    <col min="5371" max="5371" width="4.85546875" style="34" customWidth="1"/>
    <col min="5372" max="5376" width="4.7109375" style="34" customWidth="1"/>
    <col min="5377" max="5377" width="5.28515625" style="34" customWidth="1"/>
    <col min="5378" max="5380" width="4.7109375" style="34" customWidth="1"/>
    <col min="5381" max="5381" width="4.5703125" style="34" customWidth="1"/>
    <col min="5382" max="5388" width="4.7109375" style="34" customWidth="1"/>
    <col min="5389" max="5389" width="4.5703125" style="34" customWidth="1"/>
    <col min="5390" max="5393" width="4.7109375" style="34" customWidth="1"/>
    <col min="5394" max="5394" width="4.85546875" style="34" customWidth="1"/>
    <col min="5395" max="5395" width="6.140625" style="34" customWidth="1"/>
    <col min="5396" max="5625" width="9.140625" style="34"/>
    <col min="5626" max="5626" width="4.7109375" style="34" customWidth="1"/>
    <col min="5627" max="5627" width="4.85546875" style="34" customWidth="1"/>
    <col min="5628" max="5632" width="4.7109375" style="34" customWidth="1"/>
    <col min="5633" max="5633" width="5.28515625" style="34" customWidth="1"/>
    <col min="5634" max="5636" width="4.7109375" style="34" customWidth="1"/>
    <col min="5637" max="5637" width="4.5703125" style="34" customWidth="1"/>
    <col min="5638" max="5644" width="4.7109375" style="34" customWidth="1"/>
    <col min="5645" max="5645" width="4.5703125" style="34" customWidth="1"/>
    <col min="5646" max="5649" width="4.7109375" style="34" customWidth="1"/>
    <col min="5650" max="5650" width="4.85546875" style="34" customWidth="1"/>
    <col min="5651" max="5651" width="6.140625" style="34" customWidth="1"/>
    <col min="5652" max="5881" width="9.140625" style="34"/>
    <col min="5882" max="5882" width="4.7109375" style="34" customWidth="1"/>
    <col min="5883" max="5883" width="4.85546875" style="34" customWidth="1"/>
    <col min="5884" max="5888" width="4.7109375" style="34" customWidth="1"/>
    <col min="5889" max="5889" width="5.28515625" style="34" customWidth="1"/>
    <col min="5890" max="5892" width="4.7109375" style="34" customWidth="1"/>
    <col min="5893" max="5893" width="4.5703125" style="34" customWidth="1"/>
    <col min="5894" max="5900" width="4.7109375" style="34" customWidth="1"/>
    <col min="5901" max="5901" width="4.5703125" style="34" customWidth="1"/>
    <col min="5902" max="5905" width="4.7109375" style="34" customWidth="1"/>
    <col min="5906" max="5906" width="4.85546875" style="34" customWidth="1"/>
    <col min="5907" max="5907" width="6.140625" style="34" customWidth="1"/>
    <col min="5908" max="6137" width="9.140625" style="34"/>
    <col min="6138" max="6138" width="4.7109375" style="34" customWidth="1"/>
    <col min="6139" max="6139" width="4.85546875" style="34" customWidth="1"/>
    <col min="6140" max="6144" width="4.7109375" style="34" customWidth="1"/>
    <col min="6145" max="6145" width="5.28515625" style="34" customWidth="1"/>
    <col min="6146" max="6148" width="4.7109375" style="34" customWidth="1"/>
    <col min="6149" max="6149" width="4.5703125" style="34" customWidth="1"/>
    <col min="6150" max="6156" width="4.7109375" style="34" customWidth="1"/>
    <col min="6157" max="6157" width="4.5703125" style="34" customWidth="1"/>
    <col min="6158" max="6161" width="4.7109375" style="34" customWidth="1"/>
    <col min="6162" max="6162" width="4.85546875" style="34" customWidth="1"/>
    <col min="6163" max="6163" width="6.140625" style="34" customWidth="1"/>
    <col min="6164" max="6393" width="9.140625" style="34"/>
    <col min="6394" max="6394" width="4.7109375" style="34" customWidth="1"/>
    <col min="6395" max="6395" width="4.85546875" style="34" customWidth="1"/>
    <col min="6396" max="6400" width="4.7109375" style="34" customWidth="1"/>
    <col min="6401" max="6401" width="5.28515625" style="34" customWidth="1"/>
    <col min="6402" max="6404" width="4.7109375" style="34" customWidth="1"/>
    <col min="6405" max="6405" width="4.5703125" style="34" customWidth="1"/>
    <col min="6406" max="6412" width="4.7109375" style="34" customWidth="1"/>
    <col min="6413" max="6413" width="4.5703125" style="34" customWidth="1"/>
    <col min="6414" max="6417" width="4.7109375" style="34" customWidth="1"/>
    <col min="6418" max="6418" width="4.85546875" style="34" customWidth="1"/>
    <col min="6419" max="6419" width="6.140625" style="34" customWidth="1"/>
    <col min="6420" max="6649" width="9.140625" style="34"/>
    <col min="6650" max="6650" width="4.7109375" style="34" customWidth="1"/>
    <col min="6651" max="6651" width="4.85546875" style="34" customWidth="1"/>
    <col min="6652" max="6656" width="4.7109375" style="34" customWidth="1"/>
    <col min="6657" max="6657" width="5.28515625" style="34" customWidth="1"/>
    <col min="6658" max="6660" width="4.7109375" style="34" customWidth="1"/>
    <col min="6661" max="6661" width="4.5703125" style="34" customWidth="1"/>
    <col min="6662" max="6668" width="4.7109375" style="34" customWidth="1"/>
    <col min="6669" max="6669" width="4.5703125" style="34" customWidth="1"/>
    <col min="6670" max="6673" width="4.7109375" style="34" customWidth="1"/>
    <col min="6674" max="6674" width="4.85546875" style="34" customWidth="1"/>
    <col min="6675" max="6675" width="6.140625" style="34" customWidth="1"/>
    <col min="6676" max="6905" width="9.140625" style="34"/>
    <col min="6906" max="6906" width="4.7109375" style="34" customWidth="1"/>
    <col min="6907" max="6907" width="4.85546875" style="34" customWidth="1"/>
    <col min="6908" max="6912" width="4.7109375" style="34" customWidth="1"/>
    <col min="6913" max="6913" width="5.28515625" style="34" customWidth="1"/>
    <col min="6914" max="6916" width="4.7109375" style="34" customWidth="1"/>
    <col min="6917" max="6917" width="4.5703125" style="34" customWidth="1"/>
    <col min="6918" max="6924" width="4.7109375" style="34" customWidth="1"/>
    <col min="6925" max="6925" width="4.5703125" style="34" customWidth="1"/>
    <col min="6926" max="6929" width="4.7109375" style="34" customWidth="1"/>
    <col min="6930" max="6930" width="4.85546875" style="34" customWidth="1"/>
    <col min="6931" max="6931" width="6.140625" style="34" customWidth="1"/>
    <col min="6932" max="7161" width="9.140625" style="34"/>
    <col min="7162" max="7162" width="4.7109375" style="34" customWidth="1"/>
    <col min="7163" max="7163" width="4.85546875" style="34" customWidth="1"/>
    <col min="7164" max="7168" width="4.7109375" style="34" customWidth="1"/>
    <col min="7169" max="7169" width="5.28515625" style="34" customWidth="1"/>
    <col min="7170" max="7172" width="4.7109375" style="34" customWidth="1"/>
    <col min="7173" max="7173" width="4.5703125" style="34" customWidth="1"/>
    <col min="7174" max="7180" width="4.7109375" style="34" customWidth="1"/>
    <col min="7181" max="7181" width="4.5703125" style="34" customWidth="1"/>
    <col min="7182" max="7185" width="4.7109375" style="34" customWidth="1"/>
    <col min="7186" max="7186" width="4.85546875" style="34" customWidth="1"/>
    <col min="7187" max="7187" width="6.140625" style="34" customWidth="1"/>
    <col min="7188" max="7417" width="9.140625" style="34"/>
    <col min="7418" max="7418" width="4.7109375" style="34" customWidth="1"/>
    <col min="7419" max="7419" width="4.85546875" style="34" customWidth="1"/>
    <col min="7420" max="7424" width="4.7109375" style="34" customWidth="1"/>
    <col min="7425" max="7425" width="5.28515625" style="34" customWidth="1"/>
    <col min="7426" max="7428" width="4.7109375" style="34" customWidth="1"/>
    <col min="7429" max="7429" width="4.5703125" style="34" customWidth="1"/>
    <col min="7430" max="7436" width="4.7109375" style="34" customWidth="1"/>
    <col min="7437" max="7437" width="4.5703125" style="34" customWidth="1"/>
    <col min="7438" max="7441" width="4.7109375" style="34" customWidth="1"/>
    <col min="7442" max="7442" width="4.85546875" style="34" customWidth="1"/>
    <col min="7443" max="7443" width="6.140625" style="34" customWidth="1"/>
    <col min="7444" max="7673" width="9.140625" style="34"/>
    <col min="7674" max="7674" width="4.7109375" style="34" customWidth="1"/>
    <col min="7675" max="7675" width="4.85546875" style="34" customWidth="1"/>
    <col min="7676" max="7680" width="4.7109375" style="34" customWidth="1"/>
    <col min="7681" max="7681" width="5.28515625" style="34" customWidth="1"/>
    <col min="7682" max="7684" width="4.7109375" style="34" customWidth="1"/>
    <col min="7685" max="7685" width="4.5703125" style="34" customWidth="1"/>
    <col min="7686" max="7692" width="4.7109375" style="34" customWidth="1"/>
    <col min="7693" max="7693" width="4.5703125" style="34" customWidth="1"/>
    <col min="7694" max="7697" width="4.7109375" style="34" customWidth="1"/>
    <col min="7698" max="7698" width="4.85546875" style="34" customWidth="1"/>
    <col min="7699" max="7699" width="6.140625" style="34" customWidth="1"/>
    <col min="7700" max="7929" width="9.140625" style="34"/>
    <col min="7930" max="7930" width="4.7109375" style="34" customWidth="1"/>
    <col min="7931" max="7931" width="4.85546875" style="34" customWidth="1"/>
    <col min="7932" max="7936" width="4.7109375" style="34" customWidth="1"/>
    <col min="7937" max="7937" width="5.28515625" style="34" customWidth="1"/>
    <col min="7938" max="7940" width="4.7109375" style="34" customWidth="1"/>
    <col min="7941" max="7941" width="4.5703125" style="34" customWidth="1"/>
    <col min="7942" max="7948" width="4.7109375" style="34" customWidth="1"/>
    <col min="7949" max="7949" width="4.5703125" style="34" customWidth="1"/>
    <col min="7950" max="7953" width="4.7109375" style="34" customWidth="1"/>
    <col min="7954" max="7954" width="4.85546875" style="34" customWidth="1"/>
    <col min="7955" max="7955" width="6.140625" style="34" customWidth="1"/>
    <col min="7956" max="8185" width="9.140625" style="34"/>
    <col min="8186" max="8186" width="4.7109375" style="34" customWidth="1"/>
    <col min="8187" max="8187" width="4.85546875" style="34" customWidth="1"/>
    <col min="8188" max="8192" width="4.7109375" style="34" customWidth="1"/>
    <col min="8193" max="8193" width="5.28515625" style="34" customWidth="1"/>
    <col min="8194" max="8196" width="4.7109375" style="34" customWidth="1"/>
    <col min="8197" max="8197" width="4.5703125" style="34" customWidth="1"/>
    <col min="8198" max="8204" width="4.7109375" style="34" customWidth="1"/>
    <col min="8205" max="8205" width="4.5703125" style="34" customWidth="1"/>
    <col min="8206" max="8209" width="4.7109375" style="34" customWidth="1"/>
    <col min="8210" max="8210" width="4.85546875" style="34" customWidth="1"/>
    <col min="8211" max="8211" width="6.140625" style="34" customWidth="1"/>
    <col min="8212" max="8441" width="9.140625" style="34"/>
    <col min="8442" max="8442" width="4.7109375" style="34" customWidth="1"/>
    <col min="8443" max="8443" width="4.85546875" style="34" customWidth="1"/>
    <col min="8444" max="8448" width="4.7109375" style="34" customWidth="1"/>
    <col min="8449" max="8449" width="5.28515625" style="34" customWidth="1"/>
    <col min="8450" max="8452" width="4.7109375" style="34" customWidth="1"/>
    <col min="8453" max="8453" width="4.5703125" style="34" customWidth="1"/>
    <col min="8454" max="8460" width="4.7109375" style="34" customWidth="1"/>
    <col min="8461" max="8461" width="4.5703125" style="34" customWidth="1"/>
    <col min="8462" max="8465" width="4.7109375" style="34" customWidth="1"/>
    <col min="8466" max="8466" width="4.85546875" style="34" customWidth="1"/>
    <col min="8467" max="8467" width="6.140625" style="34" customWidth="1"/>
    <col min="8468" max="8697" width="9.140625" style="34"/>
    <col min="8698" max="8698" width="4.7109375" style="34" customWidth="1"/>
    <col min="8699" max="8699" width="4.85546875" style="34" customWidth="1"/>
    <col min="8700" max="8704" width="4.7109375" style="34" customWidth="1"/>
    <col min="8705" max="8705" width="5.28515625" style="34" customWidth="1"/>
    <col min="8706" max="8708" width="4.7109375" style="34" customWidth="1"/>
    <col min="8709" max="8709" width="4.5703125" style="34" customWidth="1"/>
    <col min="8710" max="8716" width="4.7109375" style="34" customWidth="1"/>
    <col min="8717" max="8717" width="4.5703125" style="34" customWidth="1"/>
    <col min="8718" max="8721" width="4.7109375" style="34" customWidth="1"/>
    <col min="8722" max="8722" width="4.85546875" style="34" customWidth="1"/>
    <col min="8723" max="8723" width="6.140625" style="34" customWidth="1"/>
    <col min="8724" max="8953" width="9.140625" style="34"/>
    <col min="8954" max="8954" width="4.7109375" style="34" customWidth="1"/>
    <col min="8955" max="8955" width="4.85546875" style="34" customWidth="1"/>
    <col min="8956" max="8960" width="4.7109375" style="34" customWidth="1"/>
    <col min="8961" max="8961" width="5.28515625" style="34" customWidth="1"/>
    <col min="8962" max="8964" width="4.7109375" style="34" customWidth="1"/>
    <col min="8965" max="8965" width="4.5703125" style="34" customWidth="1"/>
    <col min="8966" max="8972" width="4.7109375" style="34" customWidth="1"/>
    <col min="8973" max="8973" width="4.5703125" style="34" customWidth="1"/>
    <col min="8974" max="8977" width="4.7109375" style="34" customWidth="1"/>
    <col min="8978" max="8978" width="4.85546875" style="34" customWidth="1"/>
    <col min="8979" max="8979" width="6.140625" style="34" customWidth="1"/>
    <col min="8980" max="9209" width="9.140625" style="34"/>
    <col min="9210" max="9210" width="4.7109375" style="34" customWidth="1"/>
    <col min="9211" max="9211" width="4.85546875" style="34" customWidth="1"/>
    <col min="9212" max="9216" width="4.7109375" style="34" customWidth="1"/>
    <col min="9217" max="9217" width="5.28515625" style="34" customWidth="1"/>
    <col min="9218" max="9220" width="4.7109375" style="34" customWidth="1"/>
    <col min="9221" max="9221" width="4.5703125" style="34" customWidth="1"/>
    <col min="9222" max="9228" width="4.7109375" style="34" customWidth="1"/>
    <col min="9229" max="9229" width="4.5703125" style="34" customWidth="1"/>
    <col min="9230" max="9233" width="4.7109375" style="34" customWidth="1"/>
    <col min="9234" max="9234" width="4.85546875" style="34" customWidth="1"/>
    <col min="9235" max="9235" width="6.140625" style="34" customWidth="1"/>
    <col min="9236" max="9465" width="9.140625" style="34"/>
    <col min="9466" max="9466" width="4.7109375" style="34" customWidth="1"/>
    <col min="9467" max="9467" width="4.85546875" style="34" customWidth="1"/>
    <col min="9468" max="9472" width="4.7109375" style="34" customWidth="1"/>
    <col min="9473" max="9473" width="5.28515625" style="34" customWidth="1"/>
    <col min="9474" max="9476" width="4.7109375" style="34" customWidth="1"/>
    <col min="9477" max="9477" width="4.5703125" style="34" customWidth="1"/>
    <col min="9478" max="9484" width="4.7109375" style="34" customWidth="1"/>
    <col min="9485" max="9485" width="4.5703125" style="34" customWidth="1"/>
    <col min="9486" max="9489" width="4.7109375" style="34" customWidth="1"/>
    <col min="9490" max="9490" width="4.85546875" style="34" customWidth="1"/>
    <col min="9491" max="9491" width="6.140625" style="34" customWidth="1"/>
    <col min="9492" max="9721" width="9.140625" style="34"/>
    <col min="9722" max="9722" width="4.7109375" style="34" customWidth="1"/>
    <col min="9723" max="9723" width="4.85546875" style="34" customWidth="1"/>
    <col min="9724" max="9728" width="4.7109375" style="34" customWidth="1"/>
    <col min="9729" max="9729" width="5.28515625" style="34" customWidth="1"/>
    <col min="9730" max="9732" width="4.7109375" style="34" customWidth="1"/>
    <col min="9733" max="9733" width="4.5703125" style="34" customWidth="1"/>
    <col min="9734" max="9740" width="4.7109375" style="34" customWidth="1"/>
    <col min="9741" max="9741" width="4.5703125" style="34" customWidth="1"/>
    <col min="9742" max="9745" width="4.7109375" style="34" customWidth="1"/>
    <col min="9746" max="9746" width="4.85546875" style="34" customWidth="1"/>
    <col min="9747" max="9747" width="6.140625" style="34" customWidth="1"/>
    <col min="9748" max="9977" width="9.140625" style="34"/>
    <col min="9978" max="9978" width="4.7109375" style="34" customWidth="1"/>
    <col min="9979" max="9979" width="4.85546875" style="34" customWidth="1"/>
    <col min="9980" max="9984" width="4.7109375" style="34" customWidth="1"/>
    <col min="9985" max="9985" width="5.28515625" style="34" customWidth="1"/>
    <col min="9986" max="9988" width="4.7109375" style="34" customWidth="1"/>
    <col min="9989" max="9989" width="4.5703125" style="34" customWidth="1"/>
    <col min="9990" max="9996" width="4.7109375" style="34" customWidth="1"/>
    <col min="9997" max="9997" width="4.5703125" style="34" customWidth="1"/>
    <col min="9998" max="10001" width="4.7109375" style="34" customWidth="1"/>
    <col min="10002" max="10002" width="4.85546875" style="34" customWidth="1"/>
    <col min="10003" max="10003" width="6.140625" style="34" customWidth="1"/>
    <col min="10004" max="10233" width="9.140625" style="34"/>
    <col min="10234" max="10234" width="4.7109375" style="34" customWidth="1"/>
    <col min="10235" max="10235" width="4.85546875" style="34" customWidth="1"/>
    <col min="10236" max="10240" width="4.7109375" style="34" customWidth="1"/>
    <col min="10241" max="10241" width="5.28515625" style="34" customWidth="1"/>
    <col min="10242" max="10244" width="4.7109375" style="34" customWidth="1"/>
    <col min="10245" max="10245" width="4.5703125" style="34" customWidth="1"/>
    <col min="10246" max="10252" width="4.7109375" style="34" customWidth="1"/>
    <col min="10253" max="10253" width="4.5703125" style="34" customWidth="1"/>
    <col min="10254" max="10257" width="4.7109375" style="34" customWidth="1"/>
    <col min="10258" max="10258" width="4.85546875" style="34" customWidth="1"/>
    <col min="10259" max="10259" width="6.140625" style="34" customWidth="1"/>
    <col min="10260" max="10489" width="9.140625" style="34"/>
    <col min="10490" max="10490" width="4.7109375" style="34" customWidth="1"/>
    <col min="10491" max="10491" width="4.85546875" style="34" customWidth="1"/>
    <col min="10492" max="10496" width="4.7109375" style="34" customWidth="1"/>
    <col min="10497" max="10497" width="5.28515625" style="34" customWidth="1"/>
    <col min="10498" max="10500" width="4.7109375" style="34" customWidth="1"/>
    <col min="10501" max="10501" width="4.5703125" style="34" customWidth="1"/>
    <col min="10502" max="10508" width="4.7109375" style="34" customWidth="1"/>
    <col min="10509" max="10509" width="4.5703125" style="34" customWidth="1"/>
    <col min="10510" max="10513" width="4.7109375" style="34" customWidth="1"/>
    <col min="10514" max="10514" width="4.85546875" style="34" customWidth="1"/>
    <col min="10515" max="10515" width="6.140625" style="34" customWidth="1"/>
    <col min="10516" max="10745" width="9.140625" style="34"/>
    <col min="10746" max="10746" width="4.7109375" style="34" customWidth="1"/>
    <col min="10747" max="10747" width="4.85546875" style="34" customWidth="1"/>
    <col min="10748" max="10752" width="4.7109375" style="34" customWidth="1"/>
    <col min="10753" max="10753" width="5.28515625" style="34" customWidth="1"/>
    <col min="10754" max="10756" width="4.7109375" style="34" customWidth="1"/>
    <col min="10757" max="10757" width="4.5703125" style="34" customWidth="1"/>
    <col min="10758" max="10764" width="4.7109375" style="34" customWidth="1"/>
    <col min="10765" max="10765" width="4.5703125" style="34" customWidth="1"/>
    <col min="10766" max="10769" width="4.7109375" style="34" customWidth="1"/>
    <col min="10770" max="10770" width="4.85546875" style="34" customWidth="1"/>
    <col min="10771" max="10771" width="6.140625" style="34" customWidth="1"/>
    <col min="10772" max="11001" width="9.140625" style="34"/>
    <col min="11002" max="11002" width="4.7109375" style="34" customWidth="1"/>
    <col min="11003" max="11003" width="4.85546875" style="34" customWidth="1"/>
    <col min="11004" max="11008" width="4.7109375" style="34" customWidth="1"/>
    <col min="11009" max="11009" width="5.28515625" style="34" customWidth="1"/>
    <col min="11010" max="11012" width="4.7109375" style="34" customWidth="1"/>
    <col min="11013" max="11013" width="4.5703125" style="34" customWidth="1"/>
    <col min="11014" max="11020" width="4.7109375" style="34" customWidth="1"/>
    <col min="11021" max="11021" width="4.5703125" style="34" customWidth="1"/>
    <col min="11022" max="11025" width="4.7109375" style="34" customWidth="1"/>
    <col min="11026" max="11026" width="4.85546875" style="34" customWidth="1"/>
    <col min="11027" max="11027" width="6.140625" style="34" customWidth="1"/>
    <col min="11028" max="11257" width="9.140625" style="34"/>
    <col min="11258" max="11258" width="4.7109375" style="34" customWidth="1"/>
    <col min="11259" max="11259" width="4.85546875" style="34" customWidth="1"/>
    <col min="11260" max="11264" width="4.7109375" style="34" customWidth="1"/>
    <col min="11265" max="11265" width="5.28515625" style="34" customWidth="1"/>
    <col min="11266" max="11268" width="4.7109375" style="34" customWidth="1"/>
    <col min="11269" max="11269" width="4.5703125" style="34" customWidth="1"/>
    <col min="11270" max="11276" width="4.7109375" style="34" customWidth="1"/>
    <col min="11277" max="11277" width="4.5703125" style="34" customWidth="1"/>
    <col min="11278" max="11281" width="4.7109375" style="34" customWidth="1"/>
    <col min="11282" max="11282" width="4.85546875" style="34" customWidth="1"/>
    <col min="11283" max="11283" width="6.140625" style="34" customWidth="1"/>
    <col min="11284" max="11513" width="9.140625" style="34"/>
    <col min="11514" max="11514" width="4.7109375" style="34" customWidth="1"/>
    <col min="11515" max="11515" width="4.85546875" style="34" customWidth="1"/>
    <col min="11516" max="11520" width="4.7109375" style="34" customWidth="1"/>
    <col min="11521" max="11521" width="5.28515625" style="34" customWidth="1"/>
    <col min="11522" max="11524" width="4.7109375" style="34" customWidth="1"/>
    <col min="11525" max="11525" width="4.5703125" style="34" customWidth="1"/>
    <col min="11526" max="11532" width="4.7109375" style="34" customWidth="1"/>
    <col min="11533" max="11533" width="4.5703125" style="34" customWidth="1"/>
    <col min="11534" max="11537" width="4.7109375" style="34" customWidth="1"/>
    <col min="11538" max="11538" width="4.85546875" style="34" customWidth="1"/>
    <col min="11539" max="11539" width="6.140625" style="34" customWidth="1"/>
    <col min="11540" max="11769" width="9.140625" style="34"/>
    <col min="11770" max="11770" width="4.7109375" style="34" customWidth="1"/>
    <col min="11771" max="11771" width="4.85546875" style="34" customWidth="1"/>
    <col min="11772" max="11776" width="4.7109375" style="34" customWidth="1"/>
    <col min="11777" max="11777" width="5.28515625" style="34" customWidth="1"/>
    <col min="11778" max="11780" width="4.7109375" style="34" customWidth="1"/>
    <col min="11781" max="11781" width="4.5703125" style="34" customWidth="1"/>
    <col min="11782" max="11788" width="4.7109375" style="34" customWidth="1"/>
    <col min="11789" max="11789" width="4.5703125" style="34" customWidth="1"/>
    <col min="11790" max="11793" width="4.7109375" style="34" customWidth="1"/>
    <col min="11794" max="11794" width="4.85546875" style="34" customWidth="1"/>
    <col min="11795" max="11795" width="6.140625" style="34" customWidth="1"/>
    <col min="11796" max="12025" width="9.140625" style="34"/>
    <col min="12026" max="12026" width="4.7109375" style="34" customWidth="1"/>
    <col min="12027" max="12027" width="4.85546875" style="34" customWidth="1"/>
    <col min="12028" max="12032" width="4.7109375" style="34" customWidth="1"/>
    <col min="12033" max="12033" width="5.28515625" style="34" customWidth="1"/>
    <col min="12034" max="12036" width="4.7109375" style="34" customWidth="1"/>
    <col min="12037" max="12037" width="4.5703125" style="34" customWidth="1"/>
    <col min="12038" max="12044" width="4.7109375" style="34" customWidth="1"/>
    <col min="12045" max="12045" width="4.5703125" style="34" customWidth="1"/>
    <col min="12046" max="12049" width="4.7109375" style="34" customWidth="1"/>
    <col min="12050" max="12050" width="4.85546875" style="34" customWidth="1"/>
    <col min="12051" max="12051" width="6.140625" style="34" customWidth="1"/>
    <col min="12052" max="12281" width="9.140625" style="34"/>
    <col min="12282" max="12282" width="4.7109375" style="34" customWidth="1"/>
    <col min="12283" max="12283" width="4.85546875" style="34" customWidth="1"/>
    <col min="12284" max="12288" width="4.7109375" style="34" customWidth="1"/>
    <col min="12289" max="12289" width="5.28515625" style="34" customWidth="1"/>
    <col min="12290" max="12292" width="4.7109375" style="34" customWidth="1"/>
    <col min="12293" max="12293" width="4.5703125" style="34" customWidth="1"/>
    <col min="12294" max="12300" width="4.7109375" style="34" customWidth="1"/>
    <col min="12301" max="12301" width="4.5703125" style="34" customWidth="1"/>
    <col min="12302" max="12305" width="4.7109375" style="34" customWidth="1"/>
    <col min="12306" max="12306" width="4.85546875" style="34" customWidth="1"/>
    <col min="12307" max="12307" width="6.140625" style="34" customWidth="1"/>
    <col min="12308" max="12537" width="9.140625" style="34"/>
    <col min="12538" max="12538" width="4.7109375" style="34" customWidth="1"/>
    <col min="12539" max="12539" width="4.85546875" style="34" customWidth="1"/>
    <col min="12540" max="12544" width="4.7109375" style="34" customWidth="1"/>
    <col min="12545" max="12545" width="5.28515625" style="34" customWidth="1"/>
    <col min="12546" max="12548" width="4.7109375" style="34" customWidth="1"/>
    <col min="12549" max="12549" width="4.5703125" style="34" customWidth="1"/>
    <col min="12550" max="12556" width="4.7109375" style="34" customWidth="1"/>
    <col min="12557" max="12557" width="4.5703125" style="34" customWidth="1"/>
    <col min="12558" max="12561" width="4.7109375" style="34" customWidth="1"/>
    <col min="12562" max="12562" width="4.85546875" style="34" customWidth="1"/>
    <col min="12563" max="12563" width="6.140625" style="34" customWidth="1"/>
    <col min="12564" max="12793" width="9.140625" style="34"/>
    <col min="12794" max="12794" width="4.7109375" style="34" customWidth="1"/>
    <col min="12795" max="12795" width="4.85546875" style="34" customWidth="1"/>
    <col min="12796" max="12800" width="4.7109375" style="34" customWidth="1"/>
    <col min="12801" max="12801" width="5.28515625" style="34" customWidth="1"/>
    <col min="12802" max="12804" width="4.7109375" style="34" customWidth="1"/>
    <col min="12805" max="12805" width="4.5703125" style="34" customWidth="1"/>
    <col min="12806" max="12812" width="4.7109375" style="34" customWidth="1"/>
    <col min="12813" max="12813" width="4.5703125" style="34" customWidth="1"/>
    <col min="12814" max="12817" width="4.7109375" style="34" customWidth="1"/>
    <col min="12818" max="12818" width="4.85546875" style="34" customWidth="1"/>
    <col min="12819" max="12819" width="6.140625" style="34" customWidth="1"/>
    <col min="12820" max="13049" width="9.140625" style="34"/>
    <col min="13050" max="13050" width="4.7109375" style="34" customWidth="1"/>
    <col min="13051" max="13051" width="4.85546875" style="34" customWidth="1"/>
    <col min="13052" max="13056" width="4.7109375" style="34" customWidth="1"/>
    <col min="13057" max="13057" width="5.28515625" style="34" customWidth="1"/>
    <col min="13058" max="13060" width="4.7109375" style="34" customWidth="1"/>
    <col min="13061" max="13061" width="4.5703125" style="34" customWidth="1"/>
    <col min="13062" max="13068" width="4.7109375" style="34" customWidth="1"/>
    <col min="13069" max="13069" width="4.5703125" style="34" customWidth="1"/>
    <col min="13070" max="13073" width="4.7109375" style="34" customWidth="1"/>
    <col min="13074" max="13074" width="4.85546875" style="34" customWidth="1"/>
    <col min="13075" max="13075" width="6.140625" style="34" customWidth="1"/>
    <col min="13076" max="13305" width="9.140625" style="34"/>
    <col min="13306" max="13306" width="4.7109375" style="34" customWidth="1"/>
    <col min="13307" max="13307" width="4.85546875" style="34" customWidth="1"/>
    <col min="13308" max="13312" width="4.7109375" style="34" customWidth="1"/>
    <col min="13313" max="13313" width="5.28515625" style="34" customWidth="1"/>
    <col min="13314" max="13316" width="4.7109375" style="34" customWidth="1"/>
    <col min="13317" max="13317" width="4.5703125" style="34" customWidth="1"/>
    <col min="13318" max="13324" width="4.7109375" style="34" customWidth="1"/>
    <col min="13325" max="13325" width="4.5703125" style="34" customWidth="1"/>
    <col min="13326" max="13329" width="4.7109375" style="34" customWidth="1"/>
    <col min="13330" max="13330" width="4.85546875" style="34" customWidth="1"/>
    <col min="13331" max="13331" width="6.140625" style="34" customWidth="1"/>
    <col min="13332" max="13561" width="9.140625" style="34"/>
    <col min="13562" max="13562" width="4.7109375" style="34" customWidth="1"/>
    <col min="13563" max="13563" width="4.85546875" style="34" customWidth="1"/>
    <col min="13564" max="13568" width="4.7109375" style="34" customWidth="1"/>
    <col min="13569" max="13569" width="5.28515625" style="34" customWidth="1"/>
    <col min="13570" max="13572" width="4.7109375" style="34" customWidth="1"/>
    <col min="13573" max="13573" width="4.5703125" style="34" customWidth="1"/>
    <col min="13574" max="13580" width="4.7109375" style="34" customWidth="1"/>
    <col min="13581" max="13581" width="4.5703125" style="34" customWidth="1"/>
    <col min="13582" max="13585" width="4.7109375" style="34" customWidth="1"/>
    <col min="13586" max="13586" width="4.85546875" style="34" customWidth="1"/>
    <col min="13587" max="13587" width="6.140625" style="34" customWidth="1"/>
    <col min="13588" max="13817" width="9.140625" style="34"/>
    <col min="13818" max="13818" width="4.7109375" style="34" customWidth="1"/>
    <col min="13819" max="13819" width="4.85546875" style="34" customWidth="1"/>
    <col min="13820" max="13824" width="4.7109375" style="34" customWidth="1"/>
    <col min="13825" max="13825" width="5.28515625" style="34" customWidth="1"/>
    <col min="13826" max="13828" width="4.7109375" style="34" customWidth="1"/>
    <col min="13829" max="13829" width="4.5703125" style="34" customWidth="1"/>
    <col min="13830" max="13836" width="4.7109375" style="34" customWidth="1"/>
    <col min="13837" max="13837" width="4.5703125" style="34" customWidth="1"/>
    <col min="13838" max="13841" width="4.7109375" style="34" customWidth="1"/>
    <col min="13842" max="13842" width="4.85546875" style="34" customWidth="1"/>
    <col min="13843" max="13843" width="6.140625" style="34" customWidth="1"/>
    <col min="13844" max="14073" width="9.140625" style="34"/>
    <col min="14074" max="14074" width="4.7109375" style="34" customWidth="1"/>
    <col min="14075" max="14075" width="4.85546875" style="34" customWidth="1"/>
    <col min="14076" max="14080" width="4.7109375" style="34" customWidth="1"/>
    <col min="14081" max="14081" width="5.28515625" style="34" customWidth="1"/>
    <col min="14082" max="14084" width="4.7109375" style="34" customWidth="1"/>
    <col min="14085" max="14085" width="4.5703125" style="34" customWidth="1"/>
    <col min="14086" max="14092" width="4.7109375" style="34" customWidth="1"/>
    <col min="14093" max="14093" width="4.5703125" style="34" customWidth="1"/>
    <col min="14094" max="14097" width="4.7109375" style="34" customWidth="1"/>
    <col min="14098" max="14098" width="4.85546875" style="34" customWidth="1"/>
    <col min="14099" max="14099" width="6.140625" style="34" customWidth="1"/>
    <col min="14100" max="14329" width="9.140625" style="34"/>
    <col min="14330" max="14330" width="4.7109375" style="34" customWidth="1"/>
    <col min="14331" max="14331" width="4.85546875" style="34" customWidth="1"/>
    <col min="14332" max="14336" width="4.7109375" style="34" customWidth="1"/>
    <col min="14337" max="14337" width="5.28515625" style="34" customWidth="1"/>
    <col min="14338" max="14340" width="4.7109375" style="34" customWidth="1"/>
    <col min="14341" max="14341" width="4.5703125" style="34" customWidth="1"/>
    <col min="14342" max="14348" width="4.7109375" style="34" customWidth="1"/>
    <col min="14349" max="14349" width="4.5703125" style="34" customWidth="1"/>
    <col min="14350" max="14353" width="4.7109375" style="34" customWidth="1"/>
    <col min="14354" max="14354" width="4.85546875" style="34" customWidth="1"/>
    <col min="14355" max="14355" width="6.140625" style="34" customWidth="1"/>
    <col min="14356" max="14585" width="9.140625" style="34"/>
    <col min="14586" max="14586" width="4.7109375" style="34" customWidth="1"/>
    <col min="14587" max="14587" width="4.85546875" style="34" customWidth="1"/>
    <col min="14588" max="14592" width="4.7109375" style="34" customWidth="1"/>
    <col min="14593" max="14593" width="5.28515625" style="34" customWidth="1"/>
    <col min="14594" max="14596" width="4.7109375" style="34" customWidth="1"/>
    <col min="14597" max="14597" width="4.5703125" style="34" customWidth="1"/>
    <col min="14598" max="14604" width="4.7109375" style="34" customWidth="1"/>
    <col min="14605" max="14605" width="4.5703125" style="34" customWidth="1"/>
    <col min="14606" max="14609" width="4.7109375" style="34" customWidth="1"/>
    <col min="14610" max="14610" width="4.85546875" style="34" customWidth="1"/>
    <col min="14611" max="14611" width="6.140625" style="34" customWidth="1"/>
    <col min="14612" max="14841" width="9.140625" style="34"/>
    <col min="14842" max="14842" width="4.7109375" style="34" customWidth="1"/>
    <col min="14843" max="14843" width="4.85546875" style="34" customWidth="1"/>
    <col min="14844" max="14848" width="4.7109375" style="34" customWidth="1"/>
    <col min="14849" max="14849" width="5.28515625" style="34" customWidth="1"/>
    <col min="14850" max="14852" width="4.7109375" style="34" customWidth="1"/>
    <col min="14853" max="14853" width="4.5703125" style="34" customWidth="1"/>
    <col min="14854" max="14860" width="4.7109375" style="34" customWidth="1"/>
    <col min="14861" max="14861" width="4.5703125" style="34" customWidth="1"/>
    <col min="14862" max="14865" width="4.7109375" style="34" customWidth="1"/>
    <col min="14866" max="14866" width="4.85546875" style="34" customWidth="1"/>
    <col min="14867" max="14867" width="6.140625" style="34" customWidth="1"/>
    <col min="14868" max="15097" width="9.140625" style="34"/>
    <col min="15098" max="15098" width="4.7109375" style="34" customWidth="1"/>
    <col min="15099" max="15099" width="4.85546875" style="34" customWidth="1"/>
    <col min="15100" max="15104" width="4.7109375" style="34" customWidth="1"/>
    <col min="15105" max="15105" width="5.28515625" style="34" customWidth="1"/>
    <col min="15106" max="15108" width="4.7109375" style="34" customWidth="1"/>
    <col min="15109" max="15109" width="4.5703125" style="34" customWidth="1"/>
    <col min="15110" max="15116" width="4.7109375" style="34" customWidth="1"/>
    <col min="15117" max="15117" width="4.5703125" style="34" customWidth="1"/>
    <col min="15118" max="15121" width="4.7109375" style="34" customWidth="1"/>
    <col min="15122" max="15122" width="4.85546875" style="34" customWidth="1"/>
    <col min="15123" max="15123" width="6.140625" style="34" customWidth="1"/>
    <col min="15124" max="15353" width="9.140625" style="34"/>
    <col min="15354" max="15354" width="4.7109375" style="34" customWidth="1"/>
    <col min="15355" max="15355" width="4.85546875" style="34" customWidth="1"/>
    <col min="15356" max="15360" width="4.7109375" style="34" customWidth="1"/>
    <col min="15361" max="15361" width="5.28515625" style="34" customWidth="1"/>
    <col min="15362" max="15364" width="4.7109375" style="34" customWidth="1"/>
    <col min="15365" max="15365" width="4.5703125" style="34" customWidth="1"/>
    <col min="15366" max="15372" width="4.7109375" style="34" customWidth="1"/>
    <col min="15373" max="15373" width="4.5703125" style="34" customWidth="1"/>
    <col min="15374" max="15377" width="4.7109375" style="34" customWidth="1"/>
    <col min="15378" max="15378" width="4.85546875" style="34" customWidth="1"/>
    <col min="15379" max="15379" width="6.140625" style="34" customWidth="1"/>
    <col min="15380" max="15609" width="9.140625" style="34"/>
    <col min="15610" max="15610" width="4.7109375" style="34" customWidth="1"/>
    <col min="15611" max="15611" width="4.85546875" style="34" customWidth="1"/>
    <col min="15612" max="15616" width="4.7109375" style="34" customWidth="1"/>
    <col min="15617" max="15617" width="5.28515625" style="34" customWidth="1"/>
    <col min="15618" max="15620" width="4.7109375" style="34" customWidth="1"/>
    <col min="15621" max="15621" width="4.5703125" style="34" customWidth="1"/>
    <col min="15622" max="15628" width="4.7109375" style="34" customWidth="1"/>
    <col min="15629" max="15629" width="4.5703125" style="34" customWidth="1"/>
    <col min="15630" max="15633" width="4.7109375" style="34" customWidth="1"/>
    <col min="15634" max="15634" width="4.85546875" style="34" customWidth="1"/>
    <col min="15635" max="15635" width="6.140625" style="34" customWidth="1"/>
    <col min="15636" max="15865" width="9.140625" style="34"/>
    <col min="15866" max="15866" width="4.7109375" style="34" customWidth="1"/>
    <col min="15867" max="15867" width="4.85546875" style="34" customWidth="1"/>
    <col min="15868" max="15872" width="4.7109375" style="34" customWidth="1"/>
    <col min="15873" max="15873" width="5.28515625" style="34" customWidth="1"/>
    <col min="15874" max="15876" width="4.7109375" style="34" customWidth="1"/>
    <col min="15877" max="15877" width="4.5703125" style="34" customWidth="1"/>
    <col min="15878" max="15884" width="4.7109375" style="34" customWidth="1"/>
    <col min="15885" max="15885" width="4.5703125" style="34" customWidth="1"/>
    <col min="15886" max="15889" width="4.7109375" style="34" customWidth="1"/>
    <col min="15890" max="15890" width="4.85546875" style="34" customWidth="1"/>
    <col min="15891" max="15891" width="6.140625" style="34" customWidth="1"/>
    <col min="15892" max="16121" width="9.140625" style="34"/>
    <col min="16122" max="16122" width="4.7109375" style="34" customWidth="1"/>
    <col min="16123" max="16123" width="4.85546875" style="34" customWidth="1"/>
    <col min="16124" max="16128" width="4.7109375" style="34" customWidth="1"/>
    <col min="16129" max="16129" width="5.28515625" style="34" customWidth="1"/>
    <col min="16130" max="16132" width="4.7109375" style="34" customWidth="1"/>
    <col min="16133" max="16133" width="4.5703125" style="34" customWidth="1"/>
    <col min="16134" max="16140" width="4.7109375" style="34" customWidth="1"/>
    <col min="16141" max="16141" width="4.5703125" style="34" customWidth="1"/>
    <col min="16142" max="16145" width="4.7109375" style="34" customWidth="1"/>
    <col min="16146" max="16146" width="4.85546875" style="34" customWidth="1"/>
    <col min="16147" max="16147" width="6.140625" style="34" customWidth="1"/>
    <col min="16148" max="16384" width="9.140625" style="34"/>
  </cols>
  <sheetData>
    <row r="1" spans="1:20" s="29" customFormat="1" ht="24.75" customHeight="1">
      <c r="A1" s="226" t="s">
        <v>578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</row>
    <row r="2" spans="1:20" s="29" customFormat="1" ht="25.5" customHeight="1">
      <c r="A2" s="228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20" s="29" customFormat="1" ht="25.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6"/>
      <c r="O3" s="35"/>
      <c r="P3" s="35"/>
      <c r="Q3" s="229" t="s">
        <v>5</v>
      </c>
      <c r="R3" s="229"/>
      <c r="S3" s="229"/>
    </row>
    <row r="4" spans="1:20" ht="21" customHeight="1">
      <c r="A4" s="230" t="s">
        <v>482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1" t="s">
        <v>459</v>
      </c>
      <c r="N4" s="232"/>
      <c r="O4" s="135" t="s">
        <v>505</v>
      </c>
      <c r="P4" s="135"/>
      <c r="Q4" s="135"/>
      <c r="R4" s="135"/>
      <c r="S4" s="135" t="s">
        <v>504</v>
      </c>
      <c r="T4" s="33"/>
    </row>
    <row r="5" spans="1:20" ht="21" customHeight="1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3"/>
      <c r="N5" s="234"/>
      <c r="O5" s="135"/>
      <c r="P5" s="135"/>
      <c r="Q5" s="135"/>
      <c r="R5" s="135"/>
      <c r="S5" s="135"/>
      <c r="T5" s="33"/>
    </row>
    <row r="6" spans="1:20" ht="15" customHeight="1">
      <c r="A6" s="235" t="s">
        <v>461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7"/>
      <c r="M6" s="238" t="s">
        <v>14</v>
      </c>
      <c r="N6" s="238"/>
      <c r="O6" s="239">
        <v>17222</v>
      </c>
      <c r="P6" s="239"/>
      <c r="Q6" s="239"/>
      <c r="R6" s="239"/>
      <c r="S6" s="55">
        <v>18942</v>
      </c>
      <c r="T6" s="33"/>
    </row>
    <row r="7" spans="1:20" ht="33.75" customHeight="1">
      <c r="A7" s="240" t="s">
        <v>462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2"/>
      <c r="M7" s="238" t="s">
        <v>17</v>
      </c>
      <c r="N7" s="238"/>
      <c r="O7" s="239">
        <v>2940</v>
      </c>
      <c r="P7" s="239"/>
      <c r="Q7" s="239"/>
      <c r="R7" s="239"/>
      <c r="S7" s="55">
        <v>3148</v>
      </c>
      <c r="T7" s="33"/>
    </row>
    <row r="8" spans="1:20" ht="15" customHeight="1">
      <c r="A8" s="235" t="s">
        <v>463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8" t="s">
        <v>20</v>
      </c>
      <c r="N8" s="238"/>
      <c r="O8" s="239">
        <v>14261</v>
      </c>
      <c r="P8" s="239"/>
      <c r="Q8" s="239"/>
      <c r="R8" s="239"/>
      <c r="S8" s="55">
        <v>15444</v>
      </c>
      <c r="T8" s="33"/>
    </row>
    <row r="9" spans="1:20" ht="15" customHeight="1">
      <c r="A9" s="235" t="s">
        <v>464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8" t="s">
        <v>23</v>
      </c>
      <c r="N9" s="238"/>
      <c r="O9" s="239">
        <v>1747</v>
      </c>
      <c r="P9" s="239"/>
      <c r="Q9" s="239"/>
      <c r="R9" s="239"/>
      <c r="S9" s="55">
        <v>4166</v>
      </c>
      <c r="T9" s="33"/>
    </row>
    <row r="10" spans="1:20" ht="15" customHeight="1">
      <c r="A10" s="235" t="s">
        <v>465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8" t="s">
        <v>26</v>
      </c>
      <c r="N10" s="238"/>
      <c r="O10" s="239">
        <v>6047</v>
      </c>
      <c r="P10" s="239"/>
      <c r="Q10" s="239"/>
      <c r="R10" s="239"/>
      <c r="S10" s="55">
        <v>7151</v>
      </c>
      <c r="T10" s="33"/>
    </row>
    <row r="11" spans="1:20" ht="15" customHeight="1">
      <c r="A11" s="235" t="s">
        <v>466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8" t="s">
        <v>29</v>
      </c>
      <c r="N11" s="238"/>
      <c r="O11" s="239">
        <v>1158</v>
      </c>
      <c r="P11" s="239"/>
      <c r="Q11" s="239"/>
      <c r="R11" s="239"/>
      <c r="S11" s="55">
        <v>4123</v>
      </c>
      <c r="T11" s="33"/>
    </row>
    <row r="12" spans="1:20" ht="15" customHeight="1">
      <c r="A12" s="235" t="s">
        <v>467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8" t="s">
        <v>32</v>
      </c>
      <c r="N12" s="238"/>
      <c r="O12" s="239">
        <v>0</v>
      </c>
      <c r="P12" s="239"/>
      <c r="Q12" s="239"/>
      <c r="R12" s="239"/>
      <c r="S12" s="55">
        <v>5300</v>
      </c>
      <c r="T12" s="33"/>
    </row>
    <row r="13" spans="1:20" ht="15" customHeight="1">
      <c r="A13" s="235" t="s">
        <v>468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8" t="s">
        <v>35</v>
      </c>
      <c r="N13" s="238"/>
      <c r="O13" s="239">
        <v>0</v>
      </c>
      <c r="P13" s="239"/>
      <c r="Q13" s="239"/>
      <c r="R13" s="239"/>
      <c r="S13" s="55"/>
    </row>
    <row r="14" spans="1:20" ht="15" customHeight="1">
      <c r="A14" s="243" t="s">
        <v>469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8" t="s">
        <v>38</v>
      </c>
      <c r="N14" s="238"/>
      <c r="O14" s="239">
        <f>SUM(O6:R13)</f>
        <v>43375</v>
      </c>
      <c r="P14" s="239"/>
      <c r="Q14" s="239"/>
      <c r="R14" s="239"/>
      <c r="S14" s="55">
        <f>SUM(S6:S13)</f>
        <v>58274</v>
      </c>
    </row>
    <row r="15" spans="1:20" ht="15" customHeight="1">
      <c r="A15" s="244" t="s">
        <v>470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38" t="s">
        <v>41</v>
      </c>
      <c r="N15" s="238"/>
      <c r="O15" s="245">
        <v>14510</v>
      </c>
      <c r="P15" s="245"/>
      <c r="Q15" s="245"/>
      <c r="R15" s="245"/>
      <c r="S15" s="56">
        <v>30932</v>
      </c>
    </row>
    <row r="16" spans="1:20" ht="15" customHeight="1">
      <c r="A16" s="246" t="s">
        <v>471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8"/>
      <c r="M16" s="238" t="s">
        <v>44</v>
      </c>
      <c r="N16" s="238"/>
      <c r="O16" s="249">
        <v>0</v>
      </c>
      <c r="P16" s="250"/>
      <c r="Q16" s="250"/>
      <c r="R16" s="251"/>
      <c r="S16" s="56">
        <v>10068</v>
      </c>
    </row>
    <row r="17" spans="1:19" ht="15" customHeight="1">
      <c r="A17" s="244" t="s">
        <v>472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38" t="s">
        <v>47</v>
      </c>
      <c r="N17" s="238"/>
      <c r="O17" s="245">
        <v>3700</v>
      </c>
      <c r="P17" s="245"/>
      <c r="Q17" s="245"/>
      <c r="R17" s="245"/>
      <c r="S17" s="56">
        <v>3909</v>
      </c>
    </row>
    <row r="18" spans="1:19" ht="15" customHeight="1">
      <c r="A18" s="244" t="s">
        <v>473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38" t="s">
        <v>50</v>
      </c>
      <c r="N18" s="238"/>
      <c r="O18" s="245">
        <v>1550</v>
      </c>
      <c r="P18" s="245"/>
      <c r="Q18" s="245"/>
      <c r="R18" s="245"/>
      <c r="S18" s="56">
        <v>2102</v>
      </c>
    </row>
    <row r="19" spans="1:19" ht="15" customHeight="1">
      <c r="A19" s="246" t="s">
        <v>474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8"/>
      <c r="M19" s="238" t="s">
        <v>53</v>
      </c>
      <c r="N19" s="238"/>
      <c r="O19" s="249">
        <v>0</v>
      </c>
      <c r="P19" s="250"/>
      <c r="Q19" s="250"/>
      <c r="R19" s="251"/>
      <c r="S19" s="56">
        <v>1300</v>
      </c>
    </row>
    <row r="20" spans="1:19" ht="15" customHeight="1">
      <c r="A20" s="244" t="s">
        <v>475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38" t="s">
        <v>56</v>
      </c>
      <c r="N20" s="238"/>
      <c r="O20" s="245">
        <v>17211</v>
      </c>
      <c r="P20" s="245"/>
      <c r="Q20" s="245"/>
      <c r="R20" s="245"/>
      <c r="S20" s="56">
        <v>257</v>
      </c>
    </row>
    <row r="21" spans="1:19" ht="15" customHeight="1">
      <c r="A21" s="244" t="s">
        <v>476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38" t="s">
        <v>59</v>
      </c>
      <c r="N21" s="238"/>
      <c r="O21" s="245">
        <v>1158</v>
      </c>
      <c r="P21" s="245"/>
      <c r="Q21" s="245"/>
      <c r="R21" s="245"/>
      <c r="S21" s="56">
        <v>0</v>
      </c>
    </row>
    <row r="22" spans="1:19" ht="15" customHeight="1">
      <c r="A22" s="253" t="s">
        <v>477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38" t="s">
        <v>62</v>
      </c>
      <c r="N22" s="238"/>
      <c r="O22" s="245">
        <f>SUM(O15:R21)</f>
        <v>38129</v>
      </c>
      <c r="P22" s="245"/>
      <c r="Q22" s="245"/>
      <c r="R22" s="245"/>
      <c r="S22" s="56">
        <f>SUM(S15:S21)</f>
        <v>48568</v>
      </c>
    </row>
    <row r="23" spans="1:19" ht="15" customHeight="1">
      <c r="A23" s="254" t="s">
        <v>478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5" t="s">
        <v>65</v>
      </c>
      <c r="N23" s="255"/>
      <c r="O23" s="252">
        <v>0</v>
      </c>
      <c r="P23" s="252"/>
      <c r="Q23" s="252"/>
      <c r="R23" s="252"/>
      <c r="S23" s="57">
        <v>501</v>
      </c>
    </row>
    <row r="24" spans="1:19" ht="15" customHeight="1">
      <c r="A24" s="253" t="s">
        <v>479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38" t="s">
        <v>68</v>
      </c>
      <c r="N24" s="238"/>
      <c r="O24" s="252">
        <v>0</v>
      </c>
      <c r="P24" s="252"/>
      <c r="Q24" s="252"/>
      <c r="R24" s="252"/>
      <c r="S24" s="57"/>
    </row>
    <row r="25" spans="1:19">
      <c r="A25" s="254" t="s">
        <v>480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5" t="s">
        <v>71</v>
      </c>
      <c r="N25" s="255"/>
      <c r="O25" s="252">
        <v>5246</v>
      </c>
      <c r="P25" s="252"/>
      <c r="Q25" s="252"/>
      <c r="R25" s="252"/>
      <c r="S25" s="57">
        <v>10207</v>
      </c>
    </row>
    <row r="26" spans="1:19" ht="15" customHeight="1">
      <c r="A26" s="256" t="s">
        <v>481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5" t="s">
        <v>74</v>
      </c>
      <c r="N26" s="255"/>
      <c r="O26" s="252">
        <f>SUM(O24:R25)</f>
        <v>5246</v>
      </c>
      <c r="P26" s="252"/>
      <c r="Q26" s="252"/>
      <c r="R26" s="252"/>
      <c r="S26" s="57">
        <v>10207</v>
      </c>
    </row>
    <row r="27" spans="1:19" ht="13.5" customHeight="1"/>
    <row r="28" spans="1:19" ht="13.5" customHeight="1">
      <c r="A28" s="319" t="s">
        <v>586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</row>
    <row r="29" spans="1:19" ht="13.5" customHeight="1"/>
  </sheetData>
  <mergeCells count="71">
    <mergeCell ref="A28:S28"/>
    <mergeCell ref="A26:L26"/>
    <mergeCell ref="M26:N26"/>
    <mergeCell ref="O26:R26"/>
    <mergeCell ref="A24:L24"/>
    <mergeCell ref="M24:N24"/>
    <mergeCell ref="O24:R24"/>
    <mergeCell ref="A25:L25"/>
    <mergeCell ref="M25:N25"/>
    <mergeCell ref="O25:R25"/>
    <mergeCell ref="O23:R23"/>
    <mergeCell ref="A20:L20"/>
    <mergeCell ref="M20:N20"/>
    <mergeCell ref="O20:R20"/>
    <mergeCell ref="A21:L21"/>
    <mergeCell ref="M21:N21"/>
    <mergeCell ref="O21:R21"/>
    <mergeCell ref="A22:L22"/>
    <mergeCell ref="M22:N22"/>
    <mergeCell ref="O22:R22"/>
    <mergeCell ref="A23:L23"/>
    <mergeCell ref="M23:N23"/>
    <mergeCell ref="A18:L18"/>
    <mergeCell ref="M18:N18"/>
    <mergeCell ref="O18:R18"/>
    <mergeCell ref="A19:L19"/>
    <mergeCell ref="M19:N19"/>
    <mergeCell ref="O19:R19"/>
    <mergeCell ref="A16:L16"/>
    <mergeCell ref="M16:N16"/>
    <mergeCell ref="O16:R16"/>
    <mergeCell ref="A17:L17"/>
    <mergeCell ref="M17:N17"/>
    <mergeCell ref="O17:R17"/>
    <mergeCell ref="A14:L14"/>
    <mergeCell ref="M14:N14"/>
    <mergeCell ref="O14:R14"/>
    <mergeCell ref="A15:L15"/>
    <mergeCell ref="M15:N15"/>
    <mergeCell ref="O15:R15"/>
    <mergeCell ref="A12:L12"/>
    <mergeCell ref="M12:N12"/>
    <mergeCell ref="O12:R12"/>
    <mergeCell ref="A13:L13"/>
    <mergeCell ref="M13:N13"/>
    <mergeCell ref="O13:R13"/>
    <mergeCell ref="A10:L10"/>
    <mergeCell ref="M10:N10"/>
    <mergeCell ref="O10:R10"/>
    <mergeCell ref="A11:L11"/>
    <mergeCell ref="M11:N11"/>
    <mergeCell ref="O11:R11"/>
    <mergeCell ref="A8:L8"/>
    <mergeCell ref="M8:N8"/>
    <mergeCell ref="O8:R8"/>
    <mergeCell ref="A9:L9"/>
    <mergeCell ref="M9:N9"/>
    <mergeCell ref="O9:R9"/>
    <mergeCell ref="A6:L6"/>
    <mergeCell ref="M6:N6"/>
    <mergeCell ref="O6:R6"/>
    <mergeCell ref="A7:L7"/>
    <mergeCell ref="M7:N7"/>
    <mergeCell ref="O7:R7"/>
    <mergeCell ref="A1:S1"/>
    <mergeCell ref="A2:S2"/>
    <mergeCell ref="Q3:S3"/>
    <mergeCell ref="S4:S5"/>
    <mergeCell ref="A4:L5"/>
    <mergeCell ref="M4:N5"/>
    <mergeCell ref="O4:R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5"/>
  <sheetViews>
    <sheetView view="pageBreakPreview" zoomScale="170" zoomScaleSheetLayoutView="170" workbookViewId="0">
      <selection activeCell="A46" sqref="A46"/>
    </sheetView>
  </sheetViews>
  <sheetFormatPr defaultRowHeight="11.25"/>
  <cols>
    <col min="1" max="1" width="8.140625" style="74" customWidth="1"/>
    <col min="2" max="2" width="52.42578125" style="74" customWidth="1"/>
    <col min="3" max="3" width="6.5703125" style="74" customWidth="1"/>
    <col min="4" max="4" width="15.28515625" style="74" customWidth="1"/>
    <col min="5" max="5" width="16" style="74" customWidth="1"/>
    <col min="6" max="252" width="9.140625" style="74"/>
    <col min="253" max="253" width="8.140625" style="74" customWidth="1"/>
    <col min="254" max="254" width="82" style="74" customWidth="1"/>
    <col min="255" max="261" width="19.140625" style="74" customWidth="1"/>
    <col min="262" max="508" width="9.140625" style="74"/>
    <col min="509" max="509" width="8.140625" style="74" customWidth="1"/>
    <col min="510" max="510" width="82" style="74" customWidth="1"/>
    <col min="511" max="517" width="19.140625" style="74" customWidth="1"/>
    <col min="518" max="764" width="9.140625" style="74"/>
    <col min="765" max="765" width="8.140625" style="74" customWidth="1"/>
    <col min="766" max="766" width="82" style="74" customWidth="1"/>
    <col min="767" max="773" width="19.140625" style="74" customWidth="1"/>
    <col min="774" max="1020" width="9.140625" style="74"/>
    <col min="1021" max="1021" width="8.140625" style="74" customWidth="1"/>
    <col min="1022" max="1022" width="82" style="74" customWidth="1"/>
    <col min="1023" max="1029" width="19.140625" style="74" customWidth="1"/>
    <col min="1030" max="1276" width="9.140625" style="74"/>
    <col min="1277" max="1277" width="8.140625" style="74" customWidth="1"/>
    <col min="1278" max="1278" width="82" style="74" customWidth="1"/>
    <col min="1279" max="1285" width="19.140625" style="74" customWidth="1"/>
    <col min="1286" max="1532" width="9.140625" style="74"/>
    <col min="1533" max="1533" width="8.140625" style="74" customWidth="1"/>
    <col min="1534" max="1534" width="82" style="74" customWidth="1"/>
    <col min="1535" max="1541" width="19.140625" style="74" customWidth="1"/>
    <col min="1542" max="1788" width="9.140625" style="74"/>
    <col min="1789" max="1789" width="8.140625" style="74" customWidth="1"/>
    <col min="1790" max="1790" width="82" style="74" customWidth="1"/>
    <col min="1791" max="1797" width="19.140625" style="74" customWidth="1"/>
    <col min="1798" max="2044" width="9.140625" style="74"/>
    <col min="2045" max="2045" width="8.140625" style="74" customWidth="1"/>
    <col min="2046" max="2046" width="82" style="74" customWidth="1"/>
    <col min="2047" max="2053" width="19.140625" style="74" customWidth="1"/>
    <col min="2054" max="2300" width="9.140625" style="74"/>
    <col min="2301" max="2301" width="8.140625" style="74" customWidth="1"/>
    <col min="2302" max="2302" width="82" style="74" customWidth="1"/>
    <col min="2303" max="2309" width="19.140625" style="74" customWidth="1"/>
    <col min="2310" max="2556" width="9.140625" style="74"/>
    <col min="2557" max="2557" width="8.140625" style="74" customWidth="1"/>
    <col min="2558" max="2558" width="82" style="74" customWidth="1"/>
    <col min="2559" max="2565" width="19.140625" style="74" customWidth="1"/>
    <col min="2566" max="2812" width="9.140625" style="74"/>
    <col min="2813" max="2813" width="8.140625" style="74" customWidth="1"/>
    <col min="2814" max="2814" width="82" style="74" customWidth="1"/>
    <col min="2815" max="2821" width="19.140625" style="74" customWidth="1"/>
    <col min="2822" max="3068" width="9.140625" style="74"/>
    <col min="3069" max="3069" width="8.140625" style="74" customWidth="1"/>
    <col min="3070" max="3070" width="82" style="74" customWidth="1"/>
    <col min="3071" max="3077" width="19.140625" style="74" customWidth="1"/>
    <col min="3078" max="3324" width="9.140625" style="74"/>
    <col min="3325" max="3325" width="8.140625" style="74" customWidth="1"/>
    <col min="3326" max="3326" width="82" style="74" customWidth="1"/>
    <col min="3327" max="3333" width="19.140625" style="74" customWidth="1"/>
    <col min="3334" max="3580" width="9.140625" style="74"/>
    <col min="3581" max="3581" width="8.140625" style="74" customWidth="1"/>
    <col min="3582" max="3582" width="82" style="74" customWidth="1"/>
    <col min="3583" max="3589" width="19.140625" style="74" customWidth="1"/>
    <col min="3590" max="3836" width="9.140625" style="74"/>
    <col min="3837" max="3837" width="8.140625" style="74" customWidth="1"/>
    <col min="3838" max="3838" width="82" style="74" customWidth="1"/>
    <col min="3839" max="3845" width="19.140625" style="74" customWidth="1"/>
    <col min="3846" max="4092" width="9.140625" style="74"/>
    <col min="4093" max="4093" width="8.140625" style="74" customWidth="1"/>
    <col min="4094" max="4094" width="82" style="74" customWidth="1"/>
    <col min="4095" max="4101" width="19.140625" style="74" customWidth="1"/>
    <col min="4102" max="4348" width="9.140625" style="74"/>
    <col min="4349" max="4349" width="8.140625" style="74" customWidth="1"/>
    <col min="4350" max="4350" width="82" style="74" customWidth="1"/>
    <col min="4351" max="4357" width="19.140625" style="74" customWidth="1"/>
    <col min="4358" max="4604" width="9.140625" style="74"/>
    <col min="4605" max="4605" width="8.140625" style="74" customWidth="1"/>
    <col min="4606" max="4606" width="82" style="74" customWidth="1"/>
    <col min="4607" max="4613" width="19.140625" style="74" customWidth="1"/>
    <col min="4614" max="4860" width="9.140625" style="74"/>
    <col min="4861" max="4861" width="8.140625" style="74" customWidth="1"/>
    <col min="4862" max="4862" width="82" style="74" customWidth="1"/>
    <col min="4863" max="4869" width="19.140625" style="74" customWidth="1"/>
    <col min="4870" max="5116" width="9.140625" style="74"/>
    <col min="5117" max="5117" width="8.140625" style="74" customWidth="1"/>
    <col min="5118" max="5118" width="82" style="74" customWidth="1"/>
    <col min="5119" max="5125" width="19.140625" style="74" customWidth="1"/>
    <col min="5126" max="5372" width="9.140625" style="74"/>
    <col min="5373" max="5373" width="8.140625" style="74" customWidth="1"/>
    <col min="5374" max="5374" width="82" style="74" customWidth="1"/>
    <col min="5375" max="5381" width="19.140625" style="74" customWidth="1"/>
    <col min="5382" max="5628" width="9.140625" style="74"/>
    <col min="5629" max="5629" width="8.140625" style="74" customWidth="1"/>
    <col min="5630" max="5630" width="82" style="74" customWidth="1"/>
    <col min="5631" max="5637" width="19.140625" style="74" customWidth="1"/>
    <col min="5638" max="5884" width="9.140625" style="74"/>
    <col min="5885" max="5885" width="8.140625" style="74" customWidth="1"/>
    <col min="5886" max="5886" width="82" style="74" customWidth="1"/>
    <col min="5887" max="5893" width="19.140625" style="74" customWidth="1"/>
    <col min="5894" max="6140" width="9.140625" style="74"/>
    <col min="6141" max="6141" width="8.140625" style="74" customWidth="1"/>
    <col min="6142" max="6142" width="82" style="74" customWidth="1"/>
    <col min="6143" max="6149" width="19.140625" style="74" customWidth="1"/>
    <col min="6150" max="6396" width="9.140625" style="74"/>
    <col min="6397" max="6397" width="8.140625" style="74" customWidth="1"/>
    <col min="6398" max="6398" width="82" style="74" customWidth="1"/>
    <col min="6399" max="6405" width="19.140625" style="74" customWidth="1"/>
    <col min="6406" max="6652" width="9.140625" style="74"/>
    <col min="6653" max="6653" width="8.140625" style="74" customWidth="1"/>
    <col min="6654" max="6654" width="82" style="74" customWidth="1"/>
    <col min="6655" max="6661" width="19.140625" style="74" customWidth="1"/>
    <col min="6662" max="6908" width="9.140625" style="74"/>
    <col min="6909" max="6909" width="8.140625" style="74" customWidth="1"/>
    <col min="6910" max="6910" width="82" style="74" customWidth="1"/>
    <col min="6911" max="6917" width="19.140625" style="74" customWidth="1"/>
    <col min="6918" max="7164" width="9.140625" style="74"/>
    <col min="7165" max="7165" width="8.140625" style="74" customWidth="1"/>
    <col min="7166" max="7166" width="82" style="74" customWidth="1"/>
    <col min="7167" max="7173" width="19.140625" style="74" customWidth="1"/>
    <col min="7174" max="7420" width="9.140625" style="74"/>
    <col min="7421" max="7421" width="8.140625" style="74" customWidth="1"/>
    <col min="7422" max="7422" width="82" style="74" customWidth="1"/>
    <col min="7423" max="7429" width="19.140625" style="74" customWidth="1"/>
    <col min="7430" max="7676" width="9.140625" style="74"/>
    <col min="7677" max="7677" width="8.140625" style="74" customWidth="1"/>
    <col min="7678" max="7678" width="82" style="74" customWidth="1"/>
    <col min="7679" max="7685" width="19.140625" style="74" customWidth="1"/>
    <col min="7686" max="7932" width="9.140625" style="74"/>
    <col min="7933" max="7933" width="8.140625" style="74" customWidth="1"/>
    <col min="7934" max="7934" width="82" style="74" customWidth="1"/>
    <col min="7935" max="7941" width="19.140625" style="74" customWidth="1"/>
    <col min="7942" max="8188" width="9.140625" style="74"/>
    <col min="8189" max="8189" width="8.140625" style="74" customWidth="1"/>
    <col min="8190" max="8190" width="82" style="74" customWidth="1"/>
    <col min="8191" max="8197" width="19.140625" style="74" customWidth="1"/>
    <col min="8198" max="8444" width="9.140625" style="74"/>
    <col min="8445" max="8445" width="8.140625" style="74" customWidth="1"/>
    <col min="8446" max="8446" width="82" style="74" customWidth="1"/>
    <col min="8447" max="8453" width="19.140625" style="74" customWidth="1"/>
    <col min="8454" max="8700" width="9.140625" style="74"/>
    <col min="8701" max="8701" width="8.140625" style="74" customWidth="1"/>
    <col min="8702" max="8702" width="82" style="74" customWidth="1"/>
    <col min="8703" max="8709" width="19.140625" style="74" customWidth="1"/>
    <col min="8710" max="8956" width="9.140625" style="74"/>
    <col min="8957" max="8957" width="8.140625" style="74" customWidth="1"/>
    <col min="8958" max="8958" width="82" style="74" customWidth="1"/>
    <col min="8959" max="8965" width="19.140625" style="74" customWidth="1"/>
    <col min="8966" max="9212" width="9.140625" style="74"/>
    <col min="9213" max="9213" width="8.140625" style="74" customWidth="1"/>
    <col min="9214" max="9214" width="82" style="74" customWidth="1"/>
    <col min="9215" max="9221" width="19.140625" style="74" customWidth="1"/>
    <col min="9222" max="9468" width="9.140625" style="74"/>
    <col min="9469" max="9469" width="8.140625" style="74" customWidth="1"/>
    <col min="9470" max="9470" width="82" style="74" customWidth="1"/>
    <col min="9471" max="9477" width="19.140625" style="74" customWidth="1"/>
    <col min="9478" max="9724" width="9.140625" style="74"/>
    <col min="9725" max="9725" width="8.140625" style="74" customWidth="1"/>
    <col min="9726" max="9726" width="82" style="74" customWidth="1"/>
    <col min="9727" max="9733" width="19.140625" style="74" customWidth="1"/>
    <col min="9734" max="9980" width="9.140625" style="74"/>
    <col min="9981" max="9981" width="8.140625" style="74" customWidth="1"/>
    <col min="9982" max="9982" width="82" style="74" customWidth="1"/>
    <col min="9983" max="9989" width="19.140625" style="74" customWidth="1"/>
    <col min="9990" max="10236" width="9.140625" style="74"/>
    <col min="10237" max="10237" width="8.140625" style="74" customWidth="1"/>
    <col min="10238" max="10238" width="82" style="74" customWidth="1"/>
    <col min="10239" max="10245" width="19.140625" style="74" customWidth="1"/>
    <col min="10246" max="10492" width="9.140625" style="74"/>
    <col min="10493" max="10493" width="8.140625" style="74" customWidth="1"/>
    <col min="10494" max="10494" width="82" style="74" customWidth="1"/>
    <col min="10495" max="10501" width="19.140625" style="74" customWidth="1"/>
    <col min="10502" max="10748" width="9.140625" style="74"/>
    <col min="10749" max="10749" width="8.140625" style="74" customWidth="1"/>
    <col min="10750" max="10750" width="82" style="74" customWidth="1"/>
    <col min="10751" max="10757" width="19.140625" style="74" customWidth="1"/>
    <col min="10758" max="11004" width="9.140625" style="74"/>
    <col min="11005" max="11005" width="8.140625" style="74" customWidth="1"/>
    <col min="11006" max="11006" width="82" style="74" customWidth="1"/>
    <col min="11007" max="11013" width="19.140625" style="74" customWidth="1"/>
    <col min="11014" max="11260" width="9.140625" style="74"/>
    <col min="11261" max="11261" width="8.140625" style="74" customWidth="1"/>
    <col min="11262" max="11262" width="82" style="74" customWidth="1"/>
    <col min="11263" max="11269" width="19.140625" style="74" customWidth="1"/>
    <col min="11270" max="11516" width="9.140625" style="74"/>
    <col min="11517" max="11517" width="8.140625" style="74" customWidth="1"/>
    <col min="11518" max="11518" width="82" style="74" customWidth="1"/>
    <col min="11519" max="11525" width="19.140625" style="74" customWidth="1"/>
    <col min="11526" max="11772" width="9.140625" style="74"/>
    <col min="11773" max="11773" width="8.140625" style="74" customWidth="1"/>
    <col min="11774" max="11774" width="82" style="74" customWidth="1"/>
    <col min="11775" max="11781" width="19.140625" style="74" customWidth="1"/>
    <col min="11782" max="12028" width="9.140625" style="74"/>
    <col min="12029" max="12029" width="8.140625" style="74" customWidth="1"/>
    <col min="12030" max="12030" width="82" style="74" customWidth="1"/>
    <col min="12031" max="12037" width="19.140625" style="74" customWidth="1"/>
    <col min="12038" max="12284" width="9.140625" style="74"/>
    <col min="12285" max="12285" width="8.140625" style="74" customWidth="1"/>
    <col min="12286" max="12286" width="82" style="74" customWidth="1"/>
    <col min="12287" max="12293" width="19.140625" style="74" customWidth="1"/>
    <col min="12294" max="12540" width="9.140625" style="74"/>
    <col min="12541" max="12541" width="8.140625" style="74" customWidth="1"/>
    <col min="12542" max="12542" width="82" style="74" customWidth="1"/>
    <col min="12543" max="12549" width="19.140625" style="74" customWidth="1"/>
    <col min="12550" max="12796" width="9.140625" style="74"/>
    <col min="12797" max="12797" width="8.140625" style="74" customWidth="1"/>
    <col min="12798" max="12798" width="82" style="74" customWidth="1"/>
    <col min="12799" max="12805" width="19.140625" style="74" customWidth="1"/>
    <col min="12806" max="13052" width="9.140625" style="74"/>
    <col min="13053" max="13053" width="8.140625" style="74" customWidth="1"/>
    <col min="13054" max="13054" width="82" style="74" customWidth="1"/>
    <col min="13055" max="13061" width="19.140625" style="74" customWidth="1"/>
    <col min="13062" max="13308" width="9.140625" style="74"/>
    <col min="13309" max="13309" width="8.140625" style="74" customWidth="1"/>
    <col min="13310" max="13310" width="82" style="74" customWidth="1"/>
    <col min="13311" max="13317" width="19.140625" style="74" customWidth="1"/>
    <col min="13318" max="13564" width="9.140625" style="74"/>
    <col min="13565" max="13565" width="8.140625" style="74" customWidth="1"/>
    <col min="13566" max="13566" width="82" style="74" customWidth="1"/>
    <col min="13567" max="13573" width="19.140625" style="74" customWidth="1"/>
    <col min="13574" max="13820" width="9.140625" style="74"/>
    <col min="13821" max="13821" width="8.140625" style="74" customWidth="1"/>
    <col min="13822" max="13822" width="82" style="74" customWidth="1"/>
    <col min="13823" max="13829" width="19.140625" style="74" customWidth="1"/>
    <col min="13830" max="14076" width="9.140625" style="74"/>
    <col min="14077" max="14077" width="8.140625" style="74" customWidth="1"/>
    <col min="14078" max="14078" width="82" style="74" customWidth="1"/>
    <col min="14079" max="14085" width="19.140625" style="74" customWidth="1"/>
    <col min="14086" max="14332" width="9.140625" style="74"/>
    <col min="14333" max="14333" width="8.140625" style="74" customWidth="1"/>
    <col min="14334" max="14334" width="82" style="74" customWidth="1"/>
    <col min="14335" max="14341" width="19.140625" style="74" customWidth="1"/>
    <col min="14342" max="14588" width="9.140625" style="74"/>
    <col min="14589" max="14589" width="8.140625" style="74" customWidth="1"/>
    <col min="14590" max="14590" width="82" style="74" customWidth="1"/>
    <col min="14591" max="14597" width="19.140625" style="74" customWidth="1"/>
    <col min="14598" max="14844" width="9.140625" style="74"/>
    <col min="14845" max="14845" width="8.140625" style="74" customWidth="1"/>
    <col min="14846" max="14846" width="82" style="74" customWidth="1"/>
    <col min="14847" max="14853" width="19.140625" style="74" customWidth="1"/>
    <col min="14854" max="15100" width="9.140625" style="74"/>
    <col min="15101" max="15101" width="8.140625" style="74" customWidth="1"/>
    <col min="15102" max="15102" width="82" style="74" customWidth="1"/>
    <col min="15103" max="15109" width="19.140625" style="74" customWidth="1"/>
    <col min="15110" max="15356" width="9.140625" style="74"/>
    <col min="15357" max="15357" width="8.140625" style="74" customWidth="1"/>
    <col min="15358" max="15358" width="82" style="74" customWidth="1"/>
    <col min="15359" max="15365" width="19.140625" style="74" customWidth="1"/>
    <col min="15366" max="15612" width="9.140625" style="74"/>
    <col min="15613" max="15613" width="8.140625" style="74" customWidth="1"/>
    <col min="15614" max="15614" width="82" style="74" customWidth="1"/>
    <col min="15615" max="15621" width="19.140625" style="74" customWidth="1"/>
    <col min="15622" max="15868" width="9.140625" style="74"/>
    <col min="15869" max="15869" width="8.140625" style="74" customWidth="1"/>
    <col min="15870" max="15870" width="82" style="74" customWidth="1"/>
    <col min="15871" max="15877" width="19.140625" style="74" customWidth="1"/>
    <col min="15878" max="16124" width="9.140625" style="74"/>
    <col min="16125" max="16125" width="8.140625" style="74" customWidth="1"/>
    <col min="16126" max="16126" width="82" style="74" customWidth="1"/>
    <col min="16127" max="16133" width="19.140625" style="74" customWidth="1"/>
    <col min="16134" max="16384" width="9.140625" style="74"/>
  </cols>
  <sheetData>
    <row r="1" spans="1:5" ht="15" customHeight="1">
      <c r="B1" s="257" t="s">
        <v>579</v>
      </c>
      <c r="C1" s="257"/>
      <c r="D1" s="257"/>
      <c r="E1" s="257"/>
    </row>
    <row r="2" spans="1:5">
      <c r="A2" s="258" t="s">
        <v>572</v>
      </c>
      <c r="B2" s="258"/>
      <c r="C2" s="258"/>
      <c r="D2" s="258"/>
      <c r="E2" s="258"/>
    </row>
    <row r="3" spans="1:5">
      <c r="D3" s="257" t="s">
        <v>5</v>
      </c>
      <c r="E3" s="257"/>
    </row>
    <row r="4" spans="1:5">
      <c r="D4" s="257"/>
      <c r="E4" s="257"/>
    </row>
    <row r="5" spans="1:5" s="75" customFormat="1" ht="24.75" customHeight="1">
      <c r="A5" s="82" t="s">
        <v>456</v>
      </c>
      <c r="B5" s="82" t="s">
        <v>7</v>
      </c>
      <c r="C5" s="82" t="s">
        <v>550</v>
      </c>
      <c r="D5" s="82" t="s">
        <v>551</v>
      </c>
      <c r="E5" s="82" t="s">
        <v>504</v>
      </c>
    </row>
    <row r="6" spans="1:5" ht="22.5">
      <c r="A6" s="76" t="s">
        <v>14</v>
      </c>
      <c r="B6" s="77" t="s">
        <v>512</v>
      </c>
      <c r="C6" s="77" t="s">
        <v>552</v>
      </c>
      <c r="D6" s="78">
        <v>0</v>
      </c>
      <c r="E6" s="78">
        <v>0</v>
      </c>
    </row>
    <row r="7" spans="1:5">
      <c r="A7" s="76" t="s">
        <v>17</v>
      </c>
      <c r="B7" s="77" t="s">
        <v>513</v>
      </c>
      <c r="C7" s="77" t="s">
        <v>552</v>
      </c>
      <c r="D7" s="78">
        <v>0</v>
      </c>
      <c r="E7" s="78">
        <v>0</v>
      </c>
    </row>
    <row r="8" spans="1:5">
      <c r="A8" s="76" t="s">
        <v>20</v>
      </c>
      <c r="B8" s="77" t="s">
        <v>514</v>
      </c>
      <c r="C8" s="77" t="s">
        <v>553</v>
      </c>
      <c r="D8" s="78">
        <v>0</v>
      </c>
      <c r="E8" s="78">
        <v>0</v>
      </c>
    </row>
    <row r="9" spans="1:5" ht="22.5">
      <c r="A9" s="76" t="s">
        <v>23</v>
      </c>
      <c r="B9" s="77" t="s">
        <v>515</v>
      </c>
      <c r="C9" s="77" t="s">
        <v>553</v>
      </c>
      <c r="D9" s="78">
        <v>0</v>
      </c>
      <c r="E9" s="78">
        <v>0</v>
      </c>
    </row>
    <row r="10" spans="1:5" ht="22.5">
      <c r="A10" s="76" t="s">
        <v>26</v>
      </c>
      <c r="B10" s="77" t="s">
        <v>516</v>
      </c>
      <c r="C10" s="77" t="s">
        <v>554</v>
      </c>
      <c r="D10" s="78">
        <v>0</v>
      </c>
      <c r="E10" s="78">
        <v>0</v>
      </c>
    </row>
    <row r="11" spans="1:5">
      <c r="A11" s="76" t="s">
        <v>29</v>
      </c>
      <c r="B11" s="77" t="s">
        <v>517</v>
      </c>
      <c r="C11" s="77" t="s">
        <v>554</v>
      </c>
      <c r="D11" s="78">
        <v>0</v>
      </c>
      <c r="E11" s="78">
        <v>0</v>
      </c>
    </row>
    <row r="12" spans="1:5">
      <c r="A12" s="76" t="s">
        <v>32</v>
      </c>
      <c r="B12" s="77" t="s">
        <v>518</v>
      </c>
      <c r="C12" s="77" t="s">
        <v>554</v>
      </c>
      <c r="D12" s="78">
        <v>0</v>
      </c>
      <c r="E12" s="78">
        <v>0</v>
      </c>
    </row>
    <row r="13" spans="1:5" ht="22.5">
      <c r="A13" s="79" t="s">
        <v>35</v>
      </c>
      <c r="B13" s="80" t="s">
        <v>519</v>
      </c>
      <c r="C13" s="80" t="s">
        <v>552</v>
      </c>
      <c r="D13" s="81">
        <v>0</v>
      </c>
      <c r="E13" s="81">
        <v>0</v>
      </c>
    </row>
    <row r="14" spans="1:5" ht="22.5">
      <c r="A14" s="76" t="s">
        <v>38</v>
      </c>
      <c r="B14" s="77" t="s">
        <v>520</v>
      </c>
      <c r="C14" s="77" t="s">
        <v>555</v>
      </c>
      <c r="D14" s="78">
        <v>0</v>
      </c>
      <c r="E14" s="78">
        <v>0</v>
      </c>
    </row>
    <row r="15" spans="1:5" ht="22.5">
      <c r="A15" s="76" t="s">
        <v>41</v>
      </c>
      <c r="B15" s="77" t="s">
        <v>521</v>
      </c>
      <c r="C15" s="77" t="s">
        <v>555</v>
      </c>
      <c r="D15" s="78">
        <v>0</v>
      </c>
      <c r="E15" s="78">
        <v>0</v>
      </c>
    </row>
    <row r="16" spans="1:5" ht="22.5">
      <c r="A16" s="76" t="s">
        <v>44</v>
      </c>
      <c r="B16" s="77" t="s">
        <v>522</v>
      </c>
      <c r="C16" s="77" t="s">
        <v>555</v>
      </c>
      <c r="D16" s="78">
        <v>0</v>
      </c>
      <c r="E16" s="78">
        <v>0</v>
      </c>
    </row>
    <row r="17" spans="1:5" ht="22.5">
      <c r="A17" s="76" t="s">
        <v>47</v>
      </c>
      <c r="B17" s="77" t="s">
        <v>523</v>
      </c>
      <c r="C17" s="77" t="s">
        <v>556</v>
      </c>
      <c r="D17" s="78">
        <v>0</v>
      </c>
      <c r="E17" s="78">
        <v>0</v>
      </c>
    </row>
    <row r="18" spans="1:5" ht="22.5">
      <c r="A18" s="76" t="s">
        <v>50</v>
      </c>
      <c r="B18" s="77" t="s">
        <v>524</v>
      </c>
      <c r="C18" s="77" t="s">
        <v>556</v>
      </c>
      <c r="D18" s="78">
        <v>0</v>
      </c>
      <c r="E18" s="78">
        <v>0</v>
      </c>
    </row>
    <row r="19" spans="1:5" ht="22.5">
      <c r="A19" s="76" t="s">
        <v>53</v>
      </c>
      <c r="B19" s="77" t="s">
        <v>525</v>
      </c>
      <c r="C19" s="77" t="s">
        <v>556</v>
      </c>
      <c r="D19" s="78">
        <v>0</v>
      </c>
      <c r="E19" s="78">
        <v>0</v>
      </c>
    </row>
    <row r="20" spans="1:5" ht="22.5">
      <c r="A20" s="76" t="s">
        <v>56</v>
      </c>
      <c r="B20" s="77" t="s">
        <v>526</v>
      </c>
      <c r="C20" s="77" t="s">
        <v>556</v>
      </c>
      <c r="D20" s="78">
        <v>0</v>
      </c>
      <c r="E20" s="78">
        <v>0</v>
      </c>
    </row>
    <row r="21" spans="1:5" ht="22.5">
      <c r="A21" s="76" t="s">
        <v>59</v>
      </c>
      <c r="B21" s="77" t="s">
        <v>527</v>
      </c>
      <c r="C21" s="77" t="s">
        <v>557</v>
      </c>
      <c r="D21" s="78">
        <v>0</v>
      </c>
      <c r="E21" s="78">
        <v>0</v>
      </c>
    </row>
    <row r="22" spans="1:5" ht="22.5">
      <c r="A22" s="76" t="s">
        <v>62</v>
      </c>
      <c r="B22" s="77" t="s">
        <v>528</v>
      </c>
      <c r="C22" s="77" t="s">
        <v>558</v>
      </c>
      <c r="D22" s="78">
        <v>0</v>
      </c>
      <c r="E22" s="78">
        <v>0</v>
      </c>
    </row>
    <row r="23" spans="1:5" ht="22.5">
      <c r="A23" s="76" t="s">
        <v>65</v>
      </c>
      <c r="B23" s="77" t="s">
        <v>529</v>
      </c>
      <c r="C23" s="77" t="s">
        <v>558</v>
      </c>
      <c r="D23" s="78">
        <v>0</v>
      </c>
      <c r="E23" s="78">
        <v>0</v>
      </c>
    </row>
    <row r="24" spans="1:5" ht="22.5">
      <c r="A24" s="79" t="s">
        <v>68</v>
      </c>
      <c r="B24" s="80" t="s">
        <v>530</v>
      </c>
      <c r="C24" s="80" t="s">
        <v>553</v>
      </c>
      <c r="D24" s="81">
        <v>0</v>
      </c>
      <c r="E24" s="81">
        <v>0</v>
      </c>
    </row>
    <row r="25" spans="1:5" ht="22.5">
      <c r="A25" s="76" t="s">
        <v>71</v>
      </c>
      <c r="B25" s="77" t="s">
        <v>531</v>
      </c>
      <c r="C25" s="77" t="s">
        <v>554</v>
      </c>
      <c r="D25" s="78">
        <v>0</v>
      </c>
      <c r="E25" s="78">
        <v>0</v>
      </c>
    </row>
    <row r="26" spans="1:5" ht="22.5">
      <c r="A26" s="76" t="s">
        <v>74</v>
      </c>
      <c r="B26" s="77" t="s">
        <v>532</v>
      </c>
      <c r="C26" s="77" t="s">
        <v>559</v>
      </c>
      <c r="D26" s="78">
        <v>0</v>
      </c>
      <c r="E26" s="78">
        <v>501</v>
      </c>
    </row>
    <row r="27" spans="1:5" ht="22.5">
      <c r="A27" s="76" t="s">
        <v>77</v>
      </c>
      <c r="B27" s="77" t="s">
        <v>533</v>
      </c>
      <c r="C27" s="77" t="s">
        <v>560</v>
      </c>
      <c r="D27" s="78">
        <v>0</v>
      </c>
      <c r="E27" s="78">
        <v>0</v>
      </c>
    </row>
    <row r="28" spans="1:5">
      <c r="A28" s="76" t="s">
        <v>80</v>
      </c>
      <c r="B28" s="77" t="s">
        <v>534</v>
      </c>
      <c r="C28" s="77" t="s">
        <v>561</v>
      </c>
      <c r="D28" s="78">
        <v>0</v>
      </c>
      <c r="E28" s="78">
        <v>0</v>
      </c>
    </row>
    <row r="29" spans="1:5">
      <c r="A29" s="76" t="s">
        <v>83</v>
      </c>
      <c r="B29" s="77" t="s">
        <v>535</v>
      </c>
      <c r="C29" s="77" t="s">
        <v>562</v>
      </c>
      <c r="D29" s="78">
        <v>0</v>
      </c>
      <c r="E29" s="78">
        <v>0</v>
      </c>
    </row>
    <row r="30" spans="1:5" ht="22.5">
      <c r="A30" s="76" t="s">
        <v>86</v>
      </c>
      <c r="B30" s="77" t="s">
        <v>536</v>
      </c>
      <c r="C30" s="77" t="s">
        <v>563</v>
      </c>
      <c r="D30" s="78">
        <v>0</v>
      </c>
      <c r="E30" s="78">
        <v>0</v>
      </c>
    </row>
    <row r="31" spans="1:5" ht="22.5">
      <c r="A31" s="79" t="s">
        <v>89</v>
      </c>
      <c r="B31" s="80" t="s">
        <v>537</v>
      </c>
      <c r="C31" s="80" t="s">
        <v>564</v>
      </c>
      <c r="D31" s="81">
        <v>0</v>
      </c>
      <c r="E31" s="81">
        <v>501</v>
      </c>
    </row>
    <row r="32" spans="1:5" ht="22.5">
      <c r="A32" s="76" t="s">
        <v>92</v>
      </c>
      <c r="B32" s="77" t="s">
        <v>538</v>
      </c>
      <c r="C32" s="77" t="s">
        <v>565</v>
      </c>
      <c r="D32" s="78">
        <v>0</v>
      </c>
      <c r="E32" s="78">
        <v>0</v>
      </c>
    </row>
    <row r="33" spans="1:5" ht="22.5">
      <c r="A33" s="76" t="s">
        <v>95</v>
      </c>
      <c r="B33" s="77" t="s">
        <v>539</v>
      </c>
      <c r="C33" s="77" t="s">
        <v>566</v>
      </c>
      <c r="D33" s="78">
        <v>0</v>
      </c>
      <c r="E33" s="78">
        <v>0</v>
      </c>
    </row>
    <row r="34" spans="1:5">
      <c r="A34" s="76" t="s">
        <v>98</v>
      </c>
      <c r="B34" s="77" t="s">
        <v>540</v>
      </c>
      <c r="C34" s="77" t="s">
        <v>567</v>
      </c>
      <c r="D34" s="78">
        <v>0</v>
      </c>
      <c r="E34" s="78">
        <v>0</v>
      </c>
    </row>
    <row r="35" spans="1:5">
      <c r="A35" s="76" t="s">
        <v>101</v>
      </c>
      <c r="B35" s="77" t="s">
        <v>541</v>
      </c>
      <c r="C35" s="77" t="s">
        <v>567</v>
      </c>
      <c r="D35" s="78">
        <v>0</v>
      </c>
      <c r="E35" s="78">
        <v>0</v>
      </c>
    </row>
    <row r="36" spans="1:5" ht="22.5">
      <c r="A36" s="76" t="s">
        <v>104</v>
      </c>
      <c r="B36" s="77" t="s">
        <v>542</v>
      </c>
      <c r="C36" s="77" t="s">
        <v>568</v>
      </c>
      <c r="D36" s="78">
        <v>0</v>
      </c>
      <c r="E36" s="78">
        <v>0</v>
      </c>
    </row>
    <row r="37" spans="1:5">
      <c r="A37" s="76" t="s">
        <v>107</v>
      </c>
      <c r="B37" s="77" t="s">
        <v>543</v>
      </c>
      <c r="C37" s="77" t="s">
        <v>568</v>
      </c>
      <c r="D37" s="78">
        <v>0</v>
      </c>
      <c r="E37" s="78">
        <v>0</v>
      </c>
    </row>
    <row r="38" spans="1:5">
      <c r="A38" s="76" t="s">
        <v>110</v>
      </c>
      <c r="B38" s="77" t="s">
        <v>544</v>
      </c>
      <c r="C38" s="77" t="s">
        <v>568</v>
      </c>
      <c r="D38" s="78">
        <v>0</v>
      </c>
      <c r="E38" s="78">
        <v>0</v>
      </c>
    </row>
    <row r="39" spans="1:5">
      <c r="A39" s="76" t="s">
        <v>113</v>
      </c>
      <c r="B39" s="77" t="s">
        <v>545</v>
      </c>
      <c r="C39" s="77" t="s">
        <v>568</v>
      </c>
      <c r="D39" s="78">
        <v>0</v>
      </c>
      <c r="E39" s="78">
        <v>0</v>
      </c>
    </row>
    <row r="40" spans="1:5">
      <c r="A40" s="76" t="s">
        <v>116</v>
      </c>
      <c r="B40" s="77" t="s">
        <v>546</v>
      </c>
      <c r="C40" s="77" t="s">
        <v>568</v>
      </c>
      <c r="D40" s="78">
        <v>0</v>
      </c>
      <c r="E40" s="78">
        <v>0</v>
      </c>
    </row>
    <row r="41" spans="1:5" ht="22.5">
      <c r="A41" s="79" t="s">
        <v>119</v>
      </c>
      <c r="B41" s="80" t="s">
        <v>547</v>
      </c>
      <c r="C41" s="80" t="s">
        <v>569</v>
      </c>
      <c r="D41" s="81">
        <v>0</v>
      </c>
      <c r="E41" s="81">
        <v>0</v>
      </c>
    </row>
    <row r="42" spans="1:5" ht="22.5">
      <c r="A42" s="76" t="s">
        <v>122</v>
      </c>
      <c r="B42" s="77" t="s">
        <v>548</v>
      </c>
      <c r="C42" s="77" t="s">
        <v>570</v>
      </c>
      <c r="D42" s="78">
        <v>0</v>
      </c>
      <c r="E42" s="78">
        <v>0</v>
      </c>
    </row>
    <row r="43" spans="1:5">
      <c r="A43" s="79" t="s">
        <v>125</v>
      </c>
      <c r="B43" s="80" t="s">
        <v>549</v>
      </c>
      <c r="C43" s="80" t="s">
        <v>571</v>
      </c>
      <c r="D43" s="81">
        <v>0</v>
      </c>
      <c r="E43" s="81">
        <v>501</v>
      </c>
    </row>
    <row r="45" spans="1:5">
      <c r="A45" s="320" t="s">
        <v>587</v>
      </c>
      <c r="B45" s="320"/>
      <c r="C45" s="320"/>
      <c r="D45" s="320"/>
      <c r="E45" s="320"/>
    </row>
  </sheetData>
  <mergeCells count="4">
    <mergeCell ref="D3:E4"/>
    <mergeCell ref="A2:E2"/>
    <mergeCell ref="B1:E1"/>
    <mergeCell ref="A45:E45"/>
  </mergeCells>
  <pageMargins left="0.7" right="0.7" top="0.75" bottom="0.75" header="0.3" footer="0.3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view="pageBreakPreview" zoomScale="170" zoomScaleSheetLayoutView="170" workbookViewId="0">
      <selection activeCell="A21" sqref="A21"/>
    </sheetView>
  </sheetViews>
  <sheetFormatPr defaultRowHeight="12.75"/>
  <cols>
    <col min="1" max="1" width="13.28515625" style="29" customWidth="1"/>
    <col min="2" max="5" width="9.140625" style="29"/>
    <col min="6" max="6" width="4.28515625" style="29" customWidth="1"/>
    <col min="7" max="7" width="1.140625" style="29" customWidth="1"/>
    <col min="8" max="8" width="13.5703125" style="29" customWidth="1"/>
    <col min="9" max="9" width="14.28515625" style="29" customWidth="1"/>
    <col min="10" max="10" width="13.5703125" style="29" customWidth="1"/>
    <col min="11" max="16384" width="9.140625" style="29"/>
  </cols>
  <sheetData>
    <row r="1" spans="1:10">
      <c r="A1" s="217" t="s">
        <v>580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261" t="s">
        <v>2</v>
      </c>
      <c r="B3" s="261"/>
      <c r="C3" s="261"/>
      <c r="D3" s="261"/>
      <c r="E3" s="261"/>
      <c r="F3" s="261"/>
      <c r="G3" s="261"/>
      <c r="H3" s="261"/>
      <c r="I3" s="261"/>
      <c r="J3" s="261"/>
    </row>
    <row r="4" spans="1:10">
      <c r="H4" s="262" t="s">
        <v>5</v>
      </c>
      <c r="I4" s="262"/>
      <c r="J4" s="262"/>
    </row>
    <row r="5" spans="1:10" ht="83.25" customHeight="1">
      <c r="A5" s="44" t="s">
        <v>483</v>
      </c>
      <c r="B5" s="266" t="s">
        <v>484</v>
      </c>
      <c r="C5" s="266"/>
      <c r="D5" s="266"/>
      <c r="E5" s="266"/>
      <c r="F5" s="266"/>
      <c r="G5" s="266"/>
      <c r="H5" s="45" t="s">
        <v>485</v>
      </c>
      <c r="I5" s="44" t="s">
        <v>505</v>
      </c>
      <c r="J5" s="44" t="s">
        <v>504</v>
      </c>
    </row>
    <row r="6" spans="1:10">
      <c r="A6" s="46" t="s">
        <v>214</v>
      </c>
      <c r="B6" s="189" t="s">
        <v>215</v>
      </c>
      <c r="C6" s="259"/>
      <c r="D6" s="259"/>
      <c r="E6" s="259"/>
      <c r="F6" s="259"/>
      <c r="G6" s="260"/>
      <c r="H6" s="24" t="s">
        <v>216</v>
      </c>
      <c r="I6" s="47">
        <v>0</v>
      </c>
      <c r="J6" s="58">
        <v>1898</v>
      </c>
    </row>
    <row r="7" spans="1:10">
      <c r="A7" s="46" t="s">
        <v>217</v>
      </c>
      <c r="B7" s="189" t="s">
        <v>218</v>
      </c>
      <c r="C7" s="259"/>
      <c r="D7" s="259"/>
      <c r="E7" s="259"/>
      <c r="F7" s="259"/>
      <c r="G7" s="260"/>
      <c r="H7" s="24" t="s">
        <v>219</v>
      </c>
      <c r="I7" s="47"/>
      <c r="J7" s="58">
        <v>0</v>
      </c>
    </row>
    <row r="8" spans="1:10">
      <c r="A8" s="46" t="s">
        <v>220</v>
      </c>
      <c r="B8" s="189" t="s">
        <v>221</v>
      </c>
      <c r="C8" s="190"/>
      <c r="D8" s="190"/>
      <c r="E8" s="190"/>
      <c r="F8" s="190"/>
      <c r="G8" s="265"/>
      <c r="H8" s="24" t="s">
        <v>222</v>
      </c>
      <c r="I8" s="47">
        <v>0</v>
      </c>
      <c r="J8" s="58">
        <v>338</v>
      </c>
    </row>
    <row r="9" spans="1:10">
      <c r="A9" s="46" t="s">
        <v>223</v>
      </c>
      <c r="B9" s="189" t="s">
        <v>224</v>
      </c>
      <c r="C9" s="259"/>
      <c r="D9" s="259"/>
      <c r="E9" s="259"/>
      <c r="F9" s="259"/>
      <c r="G9" s="260"/>
      <c r="H9" s="24" t="s">
        <v>225</v>
      </c>
      <c r="I9" s="47">
        <v>912</v>
      </c>
      <c r="J9" s="58">
        <v>1065</v>
      </c>
    </row>
    <row r="10" spans="1:10">
      <c r="A10" s="46" t="s">
        <v>226</v>
      </c>
      <c r="B10" s="158" t="s">
        <v>227</v>
      </c>
      <c r="C10" s="259"/>
      <c r="D10" s="259"/>
      <c r="E10" s="259"/>
      <c r="F10" s="259"/>
      <c r="G10" s="260"/>
      <c r="H10" s="24" t="s">
        <v>228</v>
      </c>
      <c r="I10" s="47">
        <v>0</v>
      </c>
      <c r="J10" s="58">
        <v>0</v>
      </c>
    </row>
    <row r="11" spans="1:10" ht="26.25" customHeight="1">
      <c r="A11" s="46" t="s">
        <v>229</v>
      </c>
      <c r="B11" s="158" t="s">
        <v>230</v>
      </c>
      <c r="C11" s="259"/>
      <c r="D11" s="259"/>
      <c r="E11" s="259"/>
      <c r="F11" s="259"/>
      <c r="G11" s="260"/>
      <c r="H11" s="24" t="s">
        <v>231</v>
      </c>
      <c r="I11" s="47">
        <v>0</v>
      </c>
      <c r="J11" s="58">
        <v>0</v>
      </c>
    </row>
    <row r="12" spans="1:10" ht="25.5" customHeight="1">
      <c r="A12" s="46" t="s">
        <v>232</v>
      </c>
      <c r="B12" s="158" t="s">
        <v>233</v>
      </c>
      <c r="C12" s="259"/>
      <c r="D12" s="259"/>
      <c r="E12" s="259"/>
      <c r="F12" s="259"/>
      <c r="G12" s="260"/>
      <c r="H12" s="24" t="s">
        <v>234</v>
      </c>
      <c r="I12" s="47">
        <v>246</v>
      </c>
      <c r="J12" s="58">
        <v>822</v>
      </c>
    </row>
    <row r="13" spans="1:10">
      <c r="A13" s="48" t="s">
        <v>235</v>
      </c>
      <c r="B13" s="171" t="s">
        <v>236</v>
      </c>
      <c r="C13" s="259"/>
      <c r="D13" s="259"/>
      <c r="E13" s="259"/>
      <c r="F13" s="259"/>
      <c r="G13" s="260"/>
      <c r="H13" s="49" t="s">
        <v>237</v>
      </c>
      <c r="I13" s="50">
        <f>SUM(I6:I12)</f>
        <v>1158</v>
      </c>
      <c r="J13" s="72">
        <f>SUM(J6:J12)</f>
        <v>4123</v>
      </c>
    </row>
    <row r="14" spans="1:10" ht="15" customHeight="1">
      <c r="A14" s="46" t="s">
        <v>238</v>
      </c>
      <c r="B14" s="175" t="s">
        <v>239</v>
      </c>
      <c r="C14" s="259"/>
      <c r="D14" s="259"/>
      <c r="E14" s="259"/>
      <c r="F14" s="259"/>
      <c r="G14" s="260"/>
      <c r="H14" s="24" t="s">
        <v>240</v>
      </c>
      <c r="I14" s="47">
        <v>0</v>
      </c>
      <c r="J14" s="58">
        <v>4173</v>
      </c>
    </row>
    <row r="15" spans="1:10" ht="15" customHeight="1">
      <c r="A15" s="46" t="s">
        <v>241</v>
      </c>
      <c r="B15" s="175" t="s">
        <v>242</v>
      </c>
      <c r="C15" s="259"/>
      <c r="D15" s="259"/>
      <c r="E15" s="259"/>
      <c r="F15" s="259"/>
      <c r="G15" s="260"/>
      <c r="H15" s="24" t="s">
        <v>243</v>
      </c>
      <c r="I15" s="47">
        <v>0</v>
      </c>
      <c r="J15" s="58">
        <v>0</v>
      </c>
    </row>
    <row r="16" spans="1:10" ht="15" customHeight="1">
      <c r="A16" s="46" t="s">
        <v>244</v>
      </c>
      <c r="B16" s="175" t="s">
        <v>245</v>
      </c>
      <c r="C16" s="259"/>
      <c r="D16" s="259"/>
      <c r="E16" s="259"/>
      <c r="F16" s="259"/>
      <c r="G16" s="260"/>
      <c r="H16" s="24" t="s">
        <v>246</v>
      </c>
      <c r="I16" s="47">
        <v>0</v>
      </c>
      <c r="J16" s="58">
        <v>0</v>
      </c>
    </row>
    <row r="17" spans="1:10" ht="24.75" customHeight="1">
      <c r="A17" s="46" t="s">
        <v>247</v>
      </c>
      <c r="B17" s="175" t="s">
        <v>248</v>
      </c>
      <c r="C17" s="259"/>
      <c r="D17" s="259"/>
      <c r="E17" s="259"/>
      <c r="F17" s="259"/>
      <c r="G17" s="260"/>
      <c r="H17" s="24" t="s">
        <v>249</v>
      </c>
      <c r="I17" s="47">
        <v>0</v>
      </c>
      <c r="J17" s="58">
        <v>1127</v>
      </c>
    </row>
    <row r="18" spans="1:10" ht="15" customHeight="1">
      <c r="A18" s="48" t="s">
        <v>250</v>
      </c>
      <c r="B18" s="179" t="s">
        <v>251</v>
      </c>
      <c r="C18" s="263"/>
      <c r="D18" s="263"/>
      <c r="E18" s="263"/>
      <c r="F18" s="263"/>
      <c r="G18" s="264"/>
      <c r="H18" s="71" t="s">
        <v>252</v>
      </c>
      <c r="I18" s="50">
        <f>SUM(I14:I17)</f>
        <v>0</v>
      </c>
      <c r="J18" s="72">
        <f>SUM(J14:J17)</f>
        <v>5300</v>
      </c>
    </row>
    <row r="20" spans="1:10">
      <c r="A20" s="318" t="s">
        <v>588</v>
      </c>
      <c r="B20" s="318"/>
      <c r="C20" s="318"/>
      <c r="D20" s="318"/>
      <c r="E20" s="318"/>
      <c r="F20" s="318"/>
      <c r="G20" s="318"/>
      <c r="H20" s="318"/>
      <c r="I20" s="318"/>
      <c r="J20" s="318"/>
    </row>
  </sheetData>
  <mergeCells count="18">
    <mergeCell ref="A20:J20"/>
    <mergeCell ref="B18:G18"/>
    <mergeCell ref="B8:G8"/>
    <mergeCell ref="B5:G5"/>
    <mergeCell ref="B6:G6"/>
    <mergeCell ref="B7:G7"/>
    <mergeCell ref="B9:G9"/>
    <mergeCell ref="B15:G15"/>
    <mergeCell ref="B16:G16"/>
    <mergeCell ref="B13:G13"/>
    <mergeCell ref="B14:G14"/>
    <mergeCell ref="B11:G11"/>
    <mergeCell ref="B12:G12"/>
    <mergeCell ref="B10:G10"/>
    <mergeCell ref="A1:J1"/>
    <mergeCell ref="A3:J3"/>
    <mergeCell ref="H4:J4"/>
    <mergeCell ref="B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29"/>
  <sheetViews>
    <sheetView workbookViewId="0">
      <selection activeCell="A29" sqref="A29"/>
    </sheetView>
  </sheetViews>
  <sheetFormatPr defaultRowHeight="12.75"/>
  <cols>
    <col min="1" max="1" width="4.7109375" style="34" customWidth="1"/>
    <col min="2" max="2" width="4.85546875" style="34" customWidth="1"/>
    <col min="3" max="7" width="4.7109375" style="34" customWidth="1"/>
    <col min="8" max="8" width="5.28515625" style="34" customWidth="1"/>
    <col min="9" max="9" width="4.7109375" style="34" customWidth="1"/>
    <col min="10" max="10" width="18.7109375" style="34" customWidth="1"/>
    <col min="11" max="11" width="4.7109375" style="34" hidden="1" customWidth="1"/>
    <col min="12" max="12" width="4.5703125" style="34" hidden="1" customWidth="1"/>
    <col min="13" max="13" width="4.7109375" style="34" customWidth="1"/>
    <col min="14" max="14" width="3.42578125" style="34" customWidth="1"/>
    <col min="15" max="15" width="8.42578125" style="34" bestFit="1" customWidth="1"/>
    <col min="16" max="16" width="8" style="34" bestFit="1" customWidth="1"/>
    <col min="17" max="17" width="9.42578125" style="34" bestFit="1" customWidth="1"/>
    <col min="18" max="26" width="8" style="34" bestFit="1" customWidth="1"/>
    <col min="27" max="27" width="4.7109375" style="34" customWidth="1"/>
    <col min="28" max="28" width="9.5703125" style="34" customWidth="1"/>
    <col min="29" max="29" width="8" style="34" hidden="1" customWidth="1"/>
    <col min="30" max="30" width="9.5703125" style="34" hidden="1" customWidth="1"/>
    <col min="31" max="32" width="9.140625" style="34" hidden="1" customWidth="1"/>
    <col min="33" max="253" width="9.140625" style="34"/>
    <col min="254" max="254" width="4.7109375" style="34" customWidth="1"/>
    <col min="255" max="255" width="4.85546875" style="34" customWidth="1"/>
    <col min="256" max="260" width="4.7109375" style="34" customWidth="1"/>
    <col min="261" max="261" width="5.28515625" style="34" customWidth="1"/>
    <col min="262" max="264" width="4.7109375" style="34" customWidth="1"/>
    <col min="265" max="265" width="4.5703125" style="34" customWidth="1"/>
    <col min="266" max="272" width="4.7109375" style="34" customWidth="1"/>
    <col min="273" max="273" width="4.5703125" style="34" customWidth="1"/>
    <col min="274" max="277" width="4.7109375" style="34" customWidth="1"/>
    <col min="278" max="278" width="4.85546875" style="34" customWidth="1"/>
    <col min="279" max="279" width="6.140625" style="34" customWidth="1"/>
    <col min="280" max="509" width="9.140625" style="34"/>
    <col min="510" max="510" width="4.7109375" style="34" customWidth="1"/>
    <col min="511" max="511" width="4.85546875" style="34" customWidth="1"/>
    <col min="512" max="516" width="4.7109375" style="34" customWidth="1"/>
    <col min="517" max="517" width="5.28515625" style="34" customWidth="1"/>
    <col min="518" max="520" width="4.7109375" style="34" customWidth="1"/>
    <col min="521" max="521" width="4.5703125" style="34" customWidth="1"/>
    <col min="522" max="528" width="4.7109375" style="34" customWidth="1"/>
    <col min="529" max="529" width="4.5703125" style="34" customWidth="1"/>
    <col min="530" max="533" width="4.7109375" style="34" customWidth="1"/>
    <col min="534" max="534" width="4.85546875" style="34" customWidth="1"/>
    <col min="535" max="535" width="6.140625" style="34" customWidth="1"/>
    <col min="536" max="765" width="9.140625" style="34"/>
    <col min="766" max="766" width="4.7109375" style="34" customWidth="1"/>
    <col min="767" max="767" width="4.85546875" style="34" customWidth="1"/>
    <col min="768" max="772" width="4.7109375" style="34" customWidth="1"/>
    <col min="773" max="773" width="5.28515625" style="34" customWidth="1"/>
    <col min="774" max="776" width="4.7109375" style="34" customWidth="1"/>
    <col min="777" max="777" width="4.5703125" style="34" customWidth="1"/>
    <col min="778" max="784" width="4.7109375" style="34" customWidth="1"/>
    <col min="785" max="785" width="4.5703125" style="34" customWidth="1"/>
    <col min="786" max="789" width="4.7109375" style="34" customWidth="1"/>
    <col min="790" max="790" width="4.85546875" style="34" customWidth="1"/>
    <col min="791" max="791" width="6.140625" style="34" customWidth="1"/>
    <col min="792" max="1021" width="9.140625" style="34"/>
    <col min="1022" max="1022" width="4.7109375" style="34" customWidth="1"/>
    <col min="1023" max="1023" width="4.85546875" style="34" customWidth="1"/>
    <col min="1024" max="1028" width="4.7109375" style="34" customWidth="1"/>
    <col min="1029" max="1029" width="5.28515625" style="34" customWidth="1"/>
    <col min="1030" max="1032" width="4.7109375" style="34" customWidth="1"/>
    <col min="1033" max="1033" width="4.5703125" style="34" customWidth="1"/>
    <col min="1034" max="1040" width="4.7109375" style="34" customWidth="1"/>
    <col min="1041" max="1041" width="4.5703125" style="34" customWidth="1"/>
    <col min="1042" max="1045" width="4.7109375" style="34" customWidth="1"/>
    <col min="1046" max="1046" width="4.85546875" style="34" customWidth="1"/>
    <col min="1047" max="1047" width="6.140625" style="34" customWidth="1"/>
    <col min="1048" max="1277" width="9.140625" style="34"/>
    <col min="1278" max="1278" width="4.7109375" style="34" customWidth="1"/>
    <col min="1279" max="1279" width="4.85546875" style="34" customWidth="1"/>
    <col min="1280" max="1284" width="4.7109375" style="34" customWidth="1"/>
    <col min="1285" max="1285" width="5.28515625" style="34" customWidth="1"/>
    <col min="1286" max="1288" width="4.7109375" style="34" customWidth="1"/>
    <col min="1289" max="1289" width="4.5703125" style="34" customWidth="1"/>
    <col min="1290" max="1296" width="4.7109375" style="34" customWidth="1"/>
    <col min="1297" max="1297" width="4.5703125" style="34" customWidth="1"/>
    <col min="1298" max="1301" width="4.7109375" style="34" customWidth="1"/>
    <col min="1302" max="1302" width="4.85546875" style="34" customWidth="1"/>
    <col min="1303" max="1303" width="6.140625" style="34" customWidth="1"/>
    <col min="1304" max="1533" width="9.140625" style="34"/>
    <col min="1534" max="1534" width="4.7109375" style="34" customWidth="1"/>
    <col min="1535" max="1535" width="4.85546875" style="34" customWidth="1"/>
    <col min="1536" max="1540" width="4.7109375" style="34" customWidth="1"/>
    <col min="1541" max="1541" width="5.28515625" style="34" customWidth="1"/>
    <col min="1542" max="1544" width="4.7109375" style="34" customWidth="1"/>
    <col min="1545" max="1545" width="4.5703125" style="34" customWidth="1"/>
    <col min="1546" max="1552" width="4.7109375" style="34" customWidth="1"/>
    <col min="1553" max="1553" width="4.5703125" style="34" customWidth="1"/>
    <col min="1554" max="1557" width="4.7109375" style="34" customWidth="1"/>
    <col min="1558" max="1558" width="4.85546875" style="34" customWidth="1"/>
    <col min="1559" max="1559" width="6.140625" style="34" customWidth="1"/>
    <col min="1560" max="1789" width="9.140625" style="34"/>
    <col min="1790" max="1790" width="4.7109375" style="34" customWidth="1"/>
    <col min="1791" max="1791" width="4.85546875" style="34" customWidth="1"/>
    <col min="1792" max="1796" width="4.7109375" style="34" customWidth="1"/>
    <col min="1797" max="1797" width="5.28515625" style="34" customWidth="1"/>
    <col min="1798" max="1800" width="4.7109375" style="34" customWidth="1"/>
    <col min="1801" max="1801" width="4.5703125" style="34" customWidth="1"/>
    <col min="1802" max="1808" width="4.7109375" style="34" customWidth="1"/>
    <col min="1809" max="1809" width="4.5703125" style="34" customWidth="1"/>
    <col min="1810" max="1813" width="4.7109375" style="34" customWidth="1"/>
    <col min="1814" max="1814" width="4.85546875" style="34" customWidth="1"/>
    <col min="1815" max="1815" width="6.140625" style="34" customWidth="1"/>
    <col min="1816" max="2045" width="9.140625" style="34"/>
    <col min="2046" max="2046" width="4.7109375" style="34" customWidth="1"/>
    <col min="2047" max="2047" width="4.85546875" style="34" customWidth="1"/>
    <col min="2048" max="2052" width="4.7109375" style="34" customWidth="1"/>
    <col min="2053" max="2053" width="5.28515625" style="34" customWidth="1"/>
    <col min="2054" max="2056" width="4.7109375" style="34" customWidth="1"/>
    <col min="2057" max="2057" width="4.5703125" style="34" customWidth="1"/>
    <col min="2058" max="2064" width="4.7109375" style="34" customWidth="1"/>
    <col min="2065" max="2065" width="4.5703125" style="34" customWidth="1"/>
    <col min="2066" max="2069" width="4.7109375" style="34" customWidth="1"/>
    <col min="2070" max="2070" width="4.85546875" style="34" customWidth="1"/>
    <col min="2071" max="2071" width="6.140625" style="34" customWidth="1"/>
    <col min="2072" max="2301" width="9.140625" style="34"/>
    <col min="2302" max="2302" width="4.7109375" style="34" customWidth="1"/>
    <col min="2303" max="2303" width="4.85546875" style="34" customWidth="1"/>
    <col min="2304" max="2308" width="4.7109375" style="34" customWidth="1"/>
    <col min="2309" max="2309" width="5.28515625" style="34" customWidth="1"/>
    <col min="2310" max="2312" width="4.7109375" style="34" customWidth="1"/>
    <col min="2313" max="2313" width="4.5703125" style="34" customWidth="1"/>
    <col min="2314" max="2320" width="4.7109375" style="34" customWidth="1"/>
    <col min="2321" max="2321" width="4.5703125" style="34" customWidth="1"/>
    <col min="2322" max="2325" width="4.7109375" style="34" customWidth="1"/>
    <col min="2326" max="2326" width="4.85546875" style="34" customWidth="1"/>
    <col min="2327" max="2327" width="6.140625" style="34" customWidth="1"/>
    <col min="2328" max="2557" width="9.140625" style="34"/>
    <col min="2558" max="2558" width="4.7109375" style="34" customWidth="1"/>
    <col min="2559" max="2559" width="4.85546875" style="34" customWidth="1"/>
    <col min="2560" max="2564" width="4.7109375" style="34" customWidth="1"/>
    <col min="2565" max="2565" width="5.28515625" style="34" customWidth="1"/>
    <col min="2566" max="2568" width="4.7109375" style="34" customWidth="1"/>
    <col min="2569" max="2569" width="4.5703125" style="34" customWidth="1"/>
    <col min="2570" max="2576" width="4.7109375" style="34" customWidth="1"/>
    <col min="2577" max="2577" width="4.5703125" style="34" customWidth="1"/>
    <col min="2578" max="2581" width="4.7109375" style="34" customWidth="1"/>
    <col min="2582" max="2582" width="4.85546875" style="34" customWidth="1"/>
    <col min="2583" max="2583" width="6.140625" style="34" customWidth="1"/>
    <col min="2584" max="2813" width="9.140625" style="34"/>
    <col min="2814" max="2814" width="4.7109375" style="34" customWidth="1"/>
    <col min="2815" max="2815" width="4.85546875" style="34" customWidth="1"/>
    <col min="2816" max="2820" width="4.7109375" style="34" customWidth="1"/>
    <col min="2821" max="2821" width="5.28515625" style="34" customWidth="1"/>
    <col min="2822" max="2824" width="4.7109375" style="34" customWidth="1"/>
    <col min="2825" max="2825" width="4.5703125" style="34" customWidth="1"/>
    <col min="2826" max="2832" width="4.7109375" style="34" customWidth="1"/>
    <col min="2833" max="2833" width="4.5703125" style="34" customWidth="1"/>
    <col min="2834" max="2837" width="4.7109375" style="34" customWidth="1"/>
    <col min="2838" max="2838" width="4.85546875" style="34" customWidth="1"/>
    <col min="2839" max="2839" width="6.140625" style="34" customWidth="1"/>
    <col min="2840" max="3069" width="9.140625" style="34"/>
    <col min="3070" max="3070" width="4.7109375" style="34" customWidth="1"/>
    <col min="3071" max="3071" width="4.85546875" style="34" customWidth="1"/>
    <col min="3072" max="3076" width="4.7109375" style="34" customWidth="1"/>
    <col min="3077" max="3077" width="5.28515625" style="34" customWidth="1"/>
    <col min="3078" max="3080" width="4.7109375" style="34" customWidth="1"/>
    <col min="3081" max="3081" width="4.5703125" style="34" customWidth="1"/>
    <col min="3082" max="3088" width="4.7109375" style="34" customWidth="1"/>
    <col min="3089" max="3089" width="4.5703125" style="34" customWidth="1"/>
    <col min="3090" max="3093" width="4.7109375" style="34" customWidth="1"/>
    <col min="3094" max="3094" width="4.85546875" style="34" customWidth="1"/>
    <col min="3095" max="3095" width="6.140625" style="34" customWidth="1"/>
    <col min="3096" max="3325" width="9.140625" style="34"/>
    <col min="3326" max="3326" width="4.7109375" style="34" customWidth="1"/>
    <col min="3327" max="3327" width="4.85546875" style="34" customWidth="1"/>
    <col min="3328" max="3332" width="4.7109375" style="34" customWidth="1"/>
    <col min="3333" max="3333" width="5.28515625" style="34" customWidth="1"/>
    <col min="3334" max="3336" width="4.7109375" style="34" customWidth="1"/>
    <col min="3337" max="3337" width="4.5703125" style="34" customWidth="1"/>
    <col min="3338" max="3344" width="4.7109375" style="34" customWidth="1"/>
    <col min="3345" max="3345" width="4.5703125" style="34" customWidth="1"/>
    <col min="3346" max="3349" width="4.7109375" style="34" customWidth="1"/>
    <col min="3350" max="3350" width="4.85546875" style="34" customWidth="1"/>
    <col min="3351" max="3351" width="6.140625" style="34" customWidth="1"/>
    <col min="3352" max="3581" width="9.140625" style="34"/>
    <col min="3582" max="3582" width="4.7109375" style="34" customWidth="1"/>
    <col min="3583" max="3583" width="4.85546875" style="34" customWidth="1"/>
    <col min="3584" max="3588" width="4.7109375" style="34" customWidth="1"/>
    <col min="3589" max="3589" width="5.28515625" style="34" customWidth="1"/>
    <col min="3590" max="3592" width="4.7109375" style="34" customWidth="1"/>
    <col min="3593" max="3593" width="4.5703125" style="34" customWidth="1"/>
    <col min="3594" max="3600" width="4.7109375" style="34" customWidth="1"/>
    <col min="3601" max="3601" width="4.5703125" style="34" customWidth="1"/>
    <col min="3602" max="3605" width="4.7109375" style="34" customWidth="1"/>
    <col min="3606" max="3606" width="4.85546875" style="34" customWidth="1"/>
    <col min="3607" max="3607" width="6.140625" style="34" customWidth="1"/>
    <col min="3608" max="3837" width="9.140625" style="34"/>
    <col min="3838" max="3838" width="4.7109375" style="34" customWidth="1"/>
    <col min="3839" max="3839" width="4.85546875" style="34" customWidth="1"/>
    <col min="3840" max="3844" width="4.7109375" style="34" customWidth="1"/>
    <col min="3845" max="3845" width="5.28515625" style="34" customWidth="1"/>
    <col min="3846" max="3848" width="4.7109375" style="34" customWidth="1"/>
    <col min="3849" max="3849" width="4.5703125" style="34" customWidth="1"/>
    <col min="3850" max="3856" width="4.7109375" style="34" customWidth="1"/>
    <col min="3857" max="3857" width="4.5703125" style="34" customWidth="1"/>
    <col min="3858" max="3861" width="4.7109375" style="34" customWidth="1"/>
    <col min="3862" max="3862" width="4.85546875" style="34" customWidth="1"/>
    <col min="3863" max="3863" width="6.140625" style="34" customWidth="1"/>
    <col min="3864" max="4093" width="9.140625" style="34"/>
    <col min="4094" max="4094" width="4.7109375" style="34" customWidth="1"/>
    <col min="4095" max="4095" width="4.85546875" style="34" customWidth="1"/>
    <col min="4096" max="4100" width="4.7109375" style="34" customWidth="1"/>
    <col min="4101" max="4101" width="5.28515625" style="34" customWidth="1"/>
    <col min="4102" max="4104" width="4.7109375" style="34" customWidth="1"/>
    <col min="4105" max="4105" width="4.5703125" style="34" customWidth="1"/>
    <col min="4106" max="4112" width="4.7109375" style="34" customWidth="1"/>
    <col min="4113" max="4113" width="4.5703125" style="34" customWidth="1"/>
    <col min="4114" max="4117" width="4.7109375" style="34" customWidth="1"/>
    <col min="4118" max="4118" width="4.85546875" style="34" customWidth="1"/>
    <col min="4119" max="4119" width="6.140625" style="34" customWidth="1"/>
    <col min="4120" max="4349" width="9.140625" style="34"/>
    <col min="4350" max="4350" width="4.7109375" style="34" customWidth="1"/>
    <col min="4351" max="4351" width="4.85546875" style="34" customWidth="1"/>
    <col min="4352" max="4356" width="4.7109375" style="34" customWidth="1"/>
    <col min="4357" max="4357" width="5.28515625" style="34" customWidth="1"/>
    <col min="4358" max="4360" width="4.7109375" style="34" customWidth="1"/>
    <col min="4361" max="4361" width="4.5703125" style="34" customWidth="1"/>
    <col min="4362" max="4368" width="4.7109375" style="34" customWidth="1"/>
    <col min="4369" max="4369" width="4.5703125" style="34" customWidth="1"/>
    <col min="4370" max="4373" width="4.7109375" style="34" customWidth="1"/>
    <col min="4374" max="4374" width="4.85546875" style="34" customWidth="1"/>
    <col min="4375" max="4375" width="6.140625" style="34" customWidth="1"/>
    <col min="4376" max="4605" width="9.140625" style="34"/>
    <col min="4606" max="4606" width="4.7109375" style="34" customWidth="1"/>
    <col min="4607" max="4607" width="4.85546875" style="34" customWidth="1"/>
    <col min="4608" max="4612" width="4.7109375" style="34" customWidth="1"/>
    <col min="4613" max="4613" width="5.28515625" style="34" customWidth="1"/>
    <col min="4614" max="4616" width="4.7109375" style="34" customWidth="1"/>
    <col min="4617" max="4617" width="4.5703125" style="34" customWidth="1"/>
    <col min="4618" max="4624" width="4.7109375" style="34" customWidth="1"/>
    <col min="4625" max="4625" width="4.5703125" style="34" customWidth="1"/>
    <col min="4626" max="4629" width="4.7109375" style="34" customWidth="1"/>
    <col min="4630" max="4630" width="4.85546875" style="34" customWidth="1"/>
    <col min="4631" max="4631" width="6.140625" style="34" customWidth="1"/>
    <col min="4632" max="4861" width="9.140625" style="34"/>
    <col min="4862" max="4862" width="4.7109375" style="34" customWidth="1"/>
    <col min="4863" max="4863" width="4.85546875" style="34" customWidth="1"/>
    <col min="4864" max="4868" width="4.7109375" style="34" customWidth="1"/>
    <col min="4869" max="4869" width="5.28515625" style="34" customWidth="1"/>
    <col min="4870" max="4872" width="4.7109375" style="34" customWidth="1"/>
    <col min="4873" max="4873" width="4.5703125" style="34" customWidth="1"/>
    <col min="4874" max="4880" width="4.7109375" style="34" customWidth="1"/>
    <col min="4881" max="4881" width="4.5703125" style="34" customWidth="1"/>
    <col min="4882" max="4885" width="4.7109375" style="34" customWidth="1"/>
    <col min="4886" max="4886" width="4.85546875" style="34" customWidth="1"/>
    <col min="4887" max="4887" width="6.140625" style="34" customWidth="1"/>
    <col min="4888" max="5117" width="9.140625" style="34"/>
    <col min="5118" max="5118" width="4.7109375" style="34" customWidth="1"/>
    <col min="5119" max="5119" width="4.85546875" style="34" customWidth="1"/>
    <col min="5120" max="5124" width="4.7109375" style="34" customWidth="1"/>
    <col min="5125" max="5125" width="5.28515625" style="34" customWidth="1"/>
    <col min="5126" max="5128" width="4.7109375" style="34" customWidth="1"/>
    <col min="5129" max="5129" width="4.5703125" style="34" customWidth="1"/>
    <col min="5130" max="5136" width="4.7109375" style="34" customWidth="1"/>
    <col min="5137" max="5137" width="4.5703125" style="34" customWidth="1"/>
    <col min="5138" max="5141" width="4.7109375" style="34" customWidth="1"/>
    <col min="5142" max="5142" width="4.85546875" style="34" customWidth="1"/>
    <col min="5143" max="5143" width="6.140625" style="34" customWidth="1"/>
    <col min="5144" max="5373" width="9.140625" style="34"/>
    <col min="5374" max="5374" width="4.7109375" style="34" customWidth="1"/>
    <col min="5375" max="5375" width="4.85546875" style="34" customWidth="1"/>
    <col min="5376" max="5380" width="4.7109375" style="34" customWidth="1"/>
    <col min="5381" max="5381" width="5.28515625" style="34" customWidth="1"/>
    <col min="5382" max="5384" width="4.7109375" style="34" customWidth="1"/>
    <col min="5385" max="5385" width="4.5703125" style="34" customWidth="1"/>
    <col min="5386" max="5392" width="4.7109375" style="34" customWidth="1"/>
    <col min="5393" max="5393" width="4.5703125" style="34" customWidth="1"/>
    <col min="5394" max="5397" width="4.7109375" style="34" customWidth="1"/>
    <col min="5398" max="5398" width="4.85546875" style="34" customWidth="1"/>
    <col min="5399" max="5399" width="6.140625" style="34" customWidth="1"/>
    <col min="5400" max="5629" width="9.140625" style="34"/>
    <col min="5630" max="5630" width="4.7109375" style="34" customWidth="1"/>
    <col min="5631" max="5631" width="4.85546875" style="34" customWidth="1"/>
    <col min="5632" max="5636" width="4.7109375" style="34" customWidth="1"/>
    <col min="5637" max="5637" width="5.28515625" style="34" customWidth="1"/>
    <col min="5638" max="5640" width="4.7109375" style="34" customWidth="1"/>
    <col min="5641" max="5641" width="4.5703125" style="34" customWidth="1"/>
    <col min="5642" max="5648" width="4.7109375" style="34" customWidth="1"/>
    <col min="5649" max="5649" width="4.5703125" style="34" customWidth="1"/>
    <col min="5650" max="5653" width="4.7109375" style="34" customWidth="1"/>
    <col min="5654" max="5654" width="4.85546875" style="34" customWidth="1"/>
    <col min="5655" max="5655" width="6.140625" style="34" customWidth="1"/>
    <col min="5656" max="5885" width="9.140625" style="34"/>
    <col min="5886" max="5886" width="4.7109375" style="34" customWidth="1"/>
    <col min="5887" max="5887" width="4.85546875" style="34" customWidth="1"/>
    <col min="5888" max="5892" width="4.7109375" style="34" customWidth="1"/>
    <col min="5893" max="5893" width="5.28515625" style="34" customWidth="1"/>
    <col min="5894" max="5896" width="4.7109375" style="34" customWidth="1"/>
    <col min="5897" max="5897" width="4.5703125" style="34" customWidth="1"/>
    <col min="5898" max="5904" width="4.7109375" style="34" customWidth="1"/>
    <col min="5905" max="5905" width="4.5703125" style="34" customWidth="1"/>
    <col min="5906" max="5909" width="4.7109375" style="34" customWidth="1"/>
    <col min="5910" max="5910" width="4.85546875" style="34" customWidth="1"/>
    <col min="5911" max="5911" width="6.140625" style="34" customWidth="1"/>
    <col min="5912" max="6141" width="9.140625" style="34"/>
    <col min="6142" max="6142" width="4.7109375" style="34" customWidth="1"/>
    <col min="6143" max="6143" width="4.85546875" style="34" customWidth="1"/>
    <col min="6144" max="6148" width="4.7109375" style="34" customWidth="1"/>
    <col min="6149" max="6149" width="5.28515625" style="34" customWidth="1"/>
    <col min="6150" max="6152" width="4.7109375" style="34" customWidth="1"/>
    <col min="6153" max="6153" width="4.5703125" style="34" customWidth="1"/>
    <col min="6154" max="6160" width="4.7109375" style="34" customWidth="1"/>
    <col min="6161" max="6161" width="4.5703125" style="34" customWidth="1"/>
    <col min="6162" max="6165" width="4.7109375" style="34" customWidth="1"/>
    <col min="6166" max="6166" width="4.85546875" style="34" customWidth="1"/>
    <col min="6167" max="6167" width="6.140625" style="34" customWidth="1"/>
    <col min="6168" max="6397" width="9.140625" style="34"/>
    <col min="6398" max="6398" width="4.7109375" style="34" customWidth="1"/>
    <col min="6399" max="6399" width="4.85546875" style="34" customWidth="1"/>
    <col min="6400" max="6404" width="4.7109375" style="34" customWidth="1"/>
    <col min="6405" max="6405" width="5.28515625" style="34" customWidth="1"/>
    <col min="6406" max="6408" width="4.7109375" style="34" customWidth="1"/>
    <col min="6409" max="6409" width="4.5703125" style="34" customWidth="1"/>
    <col min="6410" max="6416" width="4.7109375" style="34" customWidth="1"/>
    <col min="6417" max="6417" width="4.5703125" style="34" customWidth="1"/>
    <col min="6418" max="6421" width="4.7109375" style="34" customWidth="1"/>
    <col min="6422" max="6422" width="4.85546875" style="34" customWidth="1"/>
    <col min="6423" max="6423" width="6.140625" style="34" customWidth="1"/>
    <col min="6424" max="6653" width="9.140625" style="34"/>
    <col min="6654" max="6654" width="4.7109375" style="34" customWidth="1"/>
    <col min="6655" max="6655" width="4.85546875" style="34" customWidth="1"/>
    <col min="6656" max="6660" width="4.7109375" style="34" customWidth="1"/>
    <col min="6661" max="6661" width="5.28515625" style="34" customWidth="1"/>
    <col min="6662" max="6664" width="4.7109375" style="34" customWidth="1"/>
    <col min="6665" max="6665" width="4.5703125" style="34" customWidth="1"/>
    <col min="6666" max="6672" width="4.7109375" style="34" customWidth="1"/>
    <col min="6673" max="6673" width="4.5703125" style="34" customWidth="1"/>
    <col min="6674" max="6677" width="4.7109375" style="34" customWidth="1"/>
    <col min="6678" max="6678" width="4.85546875" style="34" customWidth="1"/>
    <col min="6679" max="6679" width="6.140625" style="34" customWidth="1"/>
    <col min="6680" max="6909" width="9.140625" style="34"/>
    <col min="6910" max="6910" width="4.7109375" style="34" customWidth="1"/>
    <col min="6911" max="6911" width="4.85546875" style="34" customWidth="1"/>
    <col min="6912" max="6916" width="4.7109375" style="34" customWidth="1"/>
    <col min="6917" max="6917" width="5.28515625" style="34" customWidth="1"/>
    <col min="6918" max="6920" width="4.7109375" style="34" customWidth="1"/>
    <col min="6921" max="6921" width="4.5703125" style="34" customWidth="1"/>
    <col min="6922" max="6928" width="4.7109375" style="34" customWidth="1"/>
    <col min="6929" max="6929" width="4.5703125" style="34" customWidth="1"/>
    <col min="6930" max="6933" width="4.7109375" style="34" customWidth="1"/>
    <col min="6934" max="6934" width="4.85546875" style="34" customWidth="1"/>
    <col min="6935" max="6935" width="6.140625" style="34" customWidth="1"/>
    <col min="6936" max="7165" width="9.140625" style="34"/>
    <col min="7166" max="7166" width="4.7109375" style="34" customWidth="1"/>
    <col min="7167" max="7167" width="4.85546875" style="34" customWidth="1"/>
    <col min="7168" max="7172" width="4.7109375" style="34" customWidth="1"/>
    <col min="7173" max="7173" width="5.28515625" style="34" customWidth="1"/>
    <col min="7174" max="7176" width="4.7109375" style="34" customWidth="1"/>
    <col min="7177" max="7177" width="4.5703125" style="34" customWidth="1"/>
    <col min="7178" max="7184" width="4.7109375" style="34" customWidth="1"/>
    <col min="7185" max="7185" width="4.5703125" style="34" customWidth="1"/>
    <col min="7186" max="7189" width="4.7109375" style="34" customWidth="1"/>
    <col min="7190" max="7190" width="4.85546875" style="34" customWidth="1"/>
    <col min="7191" max="7191" width="6.140625" style="34" customWidth="1"/>
    <col min="7192" max="7421" width="9.140625" style="34"/>
    <col min="7422" max="7422" width="4.7109375" style="34" customWidth="1"/>
    <col min="7423" max="7423" width="4.85546875" style="34" customWidth="1"/>
    <col min="7424" max="7428" width="4.7109375" style="34" customWidth="1"/>
    <col min="7429" max="7429" width="5.28515625" style="34" customWidth="1"/>
    <col min="7430" max="7432" width="4.7109375" style="34" customWidth="1"/>
    <col min="7433" max="7433" width="4.5703125" style="34" customWidth="1"/>
    <col min="7434" max="7440" width="4.7109375" style="34" customWidth="1"/>
    <col min="7441" max="7441" width="4.5703125" style="34" customWidth="1"/>
    <col min="7442" max="7445" width="4.7109375" style="34" customWidth="1"/>
    <col min="7446" max="7446" width="4.85546875" style="34" customWidth="1"/>
    <col min="7447" max="7447" width="6.140625" style="34" customWidth="1"/>
    <col min="7448" max="7677" width="9.140625" style="34"/>
    <col min="7678" max="7678" width="4.7109375" style="34" customWidth="1"/>
    <col min="7679" max="7679" width="4.85546875" style="34" customWidth="1"/>
    <col min="7680" max="7684" width="4.7109375" style="34" customWidth="1"/>
    <col min="7685" max="7685" width="5.28515625" style="34" customWidth="1"/>
    <col min="7686" max="7688" width="4.7109375" style="34" customWidth="1"/>
    <col min="7689" max="7689" width="4.5703125" style="34" customWidth="1"/>
    <col min="7690" max="7696" width="4.7109375" style="34" customWidth="1"/>
    <col min="7697" max="7697" width="4.5703125" style="34" customWidth="1"/>
    <col min="7698" max="7701" width="4.7109375" style="34" customWidth="1"/>
    <col min="7702" max="7702" width="4.85546875" style="34" customWidth="1"/>
    <col min="7703" max="7703" width="6.140625" style="34" customWidth="1"/>
    <col min="7704" max="7933" width="9.140625" style="34"/>
    <col min="7934" max="7934" width="4.7109375" style="34" customWidth="1"/>
    <col min="7935" max="7935" width="4.85546875" style="34" customWidth="1"/>
    <col min="7936" max="7940" width="4.7109375" style="34" customWidth="1"/>
    <col min="7941" max="7941" width="5.28515625" style="34" customWidth="1"/>
    <col min="7942" max="7944" width="4.7109375" style="34" customWidth="1"/>
    <col min="7945" max="7945" width="4.5703125" style="34" customWidth="1"/>
    <col min="7946" max="7952" width="4.7109375" style="34" customWidth="1"/>
    <col min="7953" max="7953" width="4.5703125" style="34" customWidth="1"/>
    <col min="7954" max="7957" width="4.7109375" style="34" customWidth="1"/>
    <col min="7958" max="7958" width="4.85546875" style="34" customWidth="1"/>
    <col min="7959" max="7959" width="6.140625" style="34" customWidth="1"/>
    <col min="7960" max="8189" width="9.140625" style="34"/>
    <col min="8190" max="8190" width="4.7109375" style="34" customWidth="1"/>
    <col min="8191" max="8191" width="4.85546875" style="34" customWidth="1"/>
    <col min="8192" max="8196" width="4.7109375" style="34" customWidth="1"/>
    <col min="8197" max="8197" width="5.28515625" style="34" customWidth="1"/>
    <col min="8198" max="8200" width="4.7109375" style="34" customWidth="1"/>
    <col min="8201" max="8201" width="4.5703125" style="34" customWidth="1"/>
    <col min="8202" max="8208" width="4.7109375" style="34" customWidth="1"/>
    <col min="8209" max="8209" width="4.5703125" style="34" customWidth="1"/>
    <col min="8210" max="8213" width="4.7109375" style="34" customWidth="1"/>
    <col min="8214" max="8214" width="4.85546875" style="34" customWidth="1"/>
    <col min="8215" max="8215" width="6.140625" style="34" customWidth="1"/>
    <col min="8216" max="8445" width="9.140625" style="34"/>
    <col min="8446" max="8446" width="4.7109375" style="34" customWidth="1"/>
    <col min="8447" max="8447" width="4.85546875" style="34" customWidth="1"/>
    <col min="8448" max="8452" width="4.7109375" style="34" customWidth="1"/>
    <col min="8453" max="8453" width="5.28515625" style="34" customWidth="1"/>
    <col min="8454" max="8456" width="4.7109375" style="34" customWidth="1"/>
    <col min="8457" max="8457" width="4.5703125" style="34" customWidth="1"/>
    <col min="8458" max="8464" width="4.7109375" style="34" customWidth="1"/>
    <col min="8465" max="8465" width="4.5703125" style="34" customWidth="1"/>
    <col min="8466" max="8469" width="4.7109375" style="34" customWidth="1"/>
    <col min="8470" max="8470" width="4.85546875" style="34" customWidth="1"/>
    <col min="8471" max="8471" width="6.140625" style="34" customWidth="1"/>
    <col min="8472" max="8701" width="9.140625" style="34"/>
    <col min="8702" max="8702" width="4.7109375" style="34" customWidth="1"/>
    <col min="8703" max="8703" width="4.85546875" style="34" customWidth="1"/>
    <col min="8704" max="8708" width="4.7109375" style="34" customWidth="1"/>
    <col min="8709" max="8709" width="5.28515625" style="34" customWidth="1"/>
    <col min="8710" max="8712" width="4.7109375" style="34" customWidth="1"/>
    <col min="8713" max="8713" width="4.5703125" style="34" customWidth="1"/>
    <col min="8714" max="8720" width="4.7109375" style="34" customWidth="1"/>
    <col min="8721" max="8721" width="4.5703125" style="34" customWidth="1"/>
    <col min="8722" max="8725" width="4.7109375" style="34" customWidth="1"/>
    <col min="8726" max="8726" width="4.85546875" style="34" customWidth="1"/>
    <col min="8727" max="8727" width="6.140625" style="34" customWidth="1"/>
    <col min="8728" max="8957" width="9.140625" style="34"/>
    <col min="8958" max="8958" width="4.7109375" style="34" customWidth="1"/>
    <col min="8959" max="8959" width="4.85546875" style="34" customWidth="1"/>
    <col min="8960" max="8964" width="4.7109375" style="34" customWidth="1"/>
    <col min="8965" max="8965" width="5.28515625" style="34" customWidth="1"/>
    <col min="8966" max="8968" width="4.7109375" style="34" customWidth="1"/>
    <col min="8969" max="8969" width="4.5703125" style="34" customWidth="1"/>
    <col min="8970" max="8976" width="4.7109375" style="34" customWidth="1"/>
    <col min="8977" max="8977" width="4.5703125" style="34" customWidth="1"/>
    <col min="8978" max="8981" width="4.7109375" style="34" customWidth="1"/>
    <col min="8982" max="8982" width="4.85546875" style="34" customWidth="1"/>
    <col min="8983" max="8983" width="6.140625" style="34" customWidth="1"/>
    <col min="8984" max="9213" width="9.140625" style="34"/>
    <col min="9214" max="9214" width="4.7109375" style="34" customWidth="1"/>
    <col min="9215" max="9215" width="4.85546875" style="34" customWidth="1"/>
    <col min="9216" max="9220" width="4.7109375" style="34" customWidth="1"/>
    <col min="9221" max="9221" width="5.28515625" style="34" customWidth="1"/>
    <col min="9222" max="9224" width="4.7109375" style="34" customWidth="1"/>
    <col min="9225" max="9225" width="4.5703125" style="34" customWidth="1"/>
    <col min="9226" max="9232" width="4.7109375" style="34" customWidth="1"/>
    <col min="9233" max="9233" width="4.5703125" style="34" customWidth="1"/>
    <col min="9234" max="9237" width="4.7109375" style="34" customWidth="1"/>
    <col min="9238" max="9238" width="4.85546875" style="34" customWidth="1"/>
    <col min="9239" max="9239" width="6.140625" style="34" customWidth="1"/>
    <col min="9240" max="9469" width="9.140625" style="34"/>
    <col min="9470" max="9470" width="4.7109375" style="34" customWidth="1"/>
    <col min="9471" max="9471" width="4.85546875" style="34" customWidth="1"/>
    <col min="9472" max="9476" width="4.7109375" style="34" customWidth="1"/>
    <col min="9477" max="9477" width="5.28515625" style="34" customWidth="1"/>
    <col min="9478" max="9480" width="4.7109375" style="34" customWidth="1"/>
    <col min="9481" max="9481" width="4.5703125" style="34" customWidth="1"/>
    <col min="9482" max="9488" width="4.7109375" style="34" customWidth="1"/>
    <col min="9489" max="9489" width="4.5703125" style="34" customWidth="1"/>
    <col min="9490" max="9493" width="4.7109375" style="34" customWidth="1"/>
    <col min="9494" max="9494" width="4.85546875" style="34" customWidth="1"/>
    <col min="9495" max="9495" width="6.140625" style="34" customWidth="1"/>
    <col min="9496" max="9725" width="9.140625" style="34"/>
    <col min="9726" max="9726" width="4.7109375" style="34" customWidth="1"/>
    <col min="9727" max="9727" width="4.85546875" style="34" customWidth="1"/>
    <col min="9728" max="9732" width="4.7109375" style="34" customWidth="1"/>
    <col min="9733" max="9733" width="5.28515625" style="34" customWidth="1"/>
    <col min="9734" max="9736" width="4.7109375" style="34" customWidth="1"/>
    <col min="9737" max="9737" width="4.5703125" style="34" customWidth="1"/>
    <col min="9738" max="9744" width="4.7109375" style="34" customWidth="1"/>
    <col min="9745" max="9745" width="4.5703125" style="34" customWidth="1"/>
    <col min="9746" max="9749" width="4.7109375" style="34" customWidth="1"/>
    <col min="9750" max="9750" width="4.85546875" style="34" customWidth="1"/>
    <col min="9751" max="9751" width="6.140625" style="34" customWidth="1"/>
    <col min="9752" max="9981" width="9.140625" style="34"/>
    <col min="9982" max="9982" width="4.7109375" style="34" customWidth="1"/>
    <col min="9983" max="9983" width="4.85546875" style="34" customWidth="1"/>
    <col min="9984" max="9988" width="4.7109375" style="34" customWidth="1"/>
    <col min="9989" max="9989" width="5.28515625" style="34" customWidth="1"/>
    <col min="9990" max="9992" width="4.7109375" style="34" customWidth="1"/>
    <col min="9993" max="9993" width="4.5703125" style="34" customWidth="1"/>
    <col min="9994" max="10000" width="4.7109375" style="34" customWidth="1"/>
    <col min="10001" max="10001" width="4.5703125" style="34" customWidth="1"/>
    <col min="10002" max="10005" width="4.7109375" style="34" customWidth="1"/>
    <col min="10006" max="10006" width="4.85546875" style="34" customWidth="1"/>
    <col min="10007" max="10007" width="6.140625" style="34" customWidth="1"/>
    <col min="10008" max="10237" width="9.140625" style="34"/>
    <col min="10238" max="10238" width="4.7109375" style="34" customWidth="1"/>
    <col min="10239" max="10239" width="4.85546875" style="34" customWidth="1"/>
    <col min="10240" max="10244" width="4.7109375" style="34" customWidth="1"/>
    <col min="10245" max="10245" width="5.28515625" style="34" customWidth="1"/>
    <col min="10246" max="10248" width="4.7109375" style="34" customWidth="1"/>
    <col min="10249" max="10249" width="4.5703125" style="34" customWidth="1"/>
    <col min="10250" max="10256" width="4.7109375" style="34" customWidth="1"/>
    <col min="10257" max="10257" width="4.5703125" style="34" customWidth="1"/>
    <col min="10258" max="10261" width="4.7109375" style="34" customWidth="1"/>
    <col min="10262" max="10262" width="4.85546875" style="34" customWidth="1"/>
    <col min="10263" max="10263" width="6.140625" style="34" customWidth="1"/>
    <col min="10264" max="10493" width="9.140625" style="34"/>
    <col min="10494" max="10494" width="4.7109375" style="34" customWidth="1"/>
    <col min="10495" max="10495" width="4.85546875" style="34" customWidth="1"/>
    <col min="10496" max="10500" width="4.7109375" style="34" customWidth="1"/>
    <col min="10501" max="10501" width="5.28515625" style="34" customWidth="1"/>
    <col min="10502" max="10504" width="4.7109375" style="34" customWidth="1"/>
    <col min="10505" max="10505" width="4.5703125" style="34" customWidth="1"/>
    <col min="10506" max="10512" width="4.7109375" style="34" customWidth="1"/>
    <col min="10513" max="10513" width="4.5703125" style="34" customWidth="1"/>
    <col min="10514" max="10517" width="4.7109375" style="34" customWidth="1"/>
    <col min="10518" max="10518" width="4.85546875" style="34" customWidth="1"/>
    <col min="10519" max="10519" width="6.140625" style="34" customWidth="1"/>
    <col min="10520" max="10749" width="9.140625" style="34"/>
    <col min="10750" max="10750" width="4.7109375" style="34" customWidth="1"/>
    <col min="10751" max="10751" width="4.85546875" style="34" customWidth="1"/>
    <col min="10752" max="10756" width="4.7109375" style="34" customWidth="1"/>
    <col min="10757" max="10757" width="5.28515625" style="34" customWidth="1"/>
    <col min="10758" max="10760" width="4.7109375" style="34" customWidth="1"/>
    <col min="10761" max="10761" width="4.5703125" style="34" customWidth="1"/>
    <col min="10762" max="10768" width="4.7109375" style="34" customWidth="1"/>
    <col min="10769" max="10769" width="4.5703125" style="34" customWidth="1"/>
    <col min="10770" max="10773" width="4.7109375" style="34" customWidth="1"/>
    <col min="10774" max="10774" width="4.85546875" style="34" customWidth="1"/>
    <col min="10775" max="10775" width="6.140625" style="34" customWidth="1"/>
    <col min="10776" max="11005" width="9.140625" style="34"/>
    <col min="11006" max="11006" width="4.7109375" style="34" customWidth="1"/>
    <col min="11007" max="11007" width="4.85546875" style="34" customWidth="1"/>
    <col min="11008" max="11012" width="4.7109375" style="34" customWidth="1"/>
    <col min="11013" max="11013" width="5.28515625" style="34" customWidth="1"/>
    <col min="11014" max="11016" width="4.7109375" style="34" customWidth="1"/>
    <col min="11017" max="11017" width="4.5703125" style="34" customWidth="1"/>
    <col min="11018" max="11024" width="4.7109375" style="34" customWidth="1"/>
    <col min="11025" max="11025" width="4.5703125" style="34" customWidth="1"/>
    <col min="11026" max="11029" width="4.7109375" style="34" customWidth="1"/>
    <col min="11030" max="11030" width="4.85546875" style="34" customWidth="1"/>
    <col min="11031" max="11031" width="6.140625" style="34" customWidth="1"/>
    <col min="11032" max="11261" width="9.140625" style="34"/>
    <col min="11262" max="11262" width="4.7109375" style="34" customWidth="1"/>
    <col min="11263" max="11263" width="4.85546875" style="34" customWidth="1"/>
    <col min="11264" max="11268" width="4.7109375" style="34" customWidth="1"/>
    <col min="11269" max="11269" width="5.28515625" style="34" customWidth="1"/>
    <col min="11270" max="11272" width="4.7109375" style="34" customWidth="1"/>
    <col min="11273" max="11273" width="4.5703125" style="34" customWidth="1"/>
    <col min="11274" max="11280" width="4.7109375" style="34" customWidth="1"/>
    <col min="11281" max="11281" width="4.5703125" style="34" customWidth="1"/>
    <col min="11282" max="11285" width="4.7109375" style="34" customWidth="1"/>
    <col min="11286" max="11286" width="4.85546875" style="34" customWidth="1"/>
    <col min="11287" max="11287" width="6.140625" style="34" customWidth="1"/>
    <col min="11288" max="11517" width="9.140625" style="34"/>
    <col min="11518" max="11518" width="4.7109375" style="34" customWidth="1"/>
    <col min="11519" max="11519" width="4.85546875" style="34" customWidth="1"/>
    <col min="11520" max="11524" width="4.7109375" style="34" customWidth="1"/>
    <col min="11525" max="11525" width="5.28515625" style="34" customWidth="1"/>
    <col min="11526" max="11528" width="4.7109375" style="34" customWidth="1"/>
    <col min="11529" max="11529" width="4.5703125" style="34" customWidth="1"/>
    <col min="11530" max="11536" width="4.7109375" style="34" customWidth="1"/>
    <col min="11537" max="11537" width="4.5703125" style="34" customWidth="1"/>
    <col min="11538" max="11541" width="4.7109375" style="34" customWidth="1"/>
    <col min="11542" max="11542" width="4.85546875" style="34" customWidth="1"/>
    <col min="11543" max="11543" width="6.140625" style="34" customWidth="1"/>
    <col min="11544" max="11773" width="9.140625" style="34"/>
    <col min="11774" max="11774" width="4.7109375" style="34" customWidth="1"/>
    <col min="11775" max="11775" width="4.85546875" style="34" customWidth="1"/>
    <col min="11776" max="11780" width="4.7109375" style="34" customWidth="1"/>
    <col min="11781" max="11781" width="5.28515625" style="34" customWidth="1"/>
    <col min="11782" max="11784" width="4.7109375" style="34" customWidth="1"/>
    <col min="11785" max="11785" width="4.5703125" style="34" customWidth="1"/>
    <col min="11786" max="11792" width="4.7109375" style="34" customWidth="1"/>
    <col min="11793" max="11793" width="4.5703125" style="34" customWidth="1"/>
    <col min="11794" max="11797" width="4.7109375" style="34" customWidth="1"/>
    <col min="11798" max="11798" width="4.85546875" style="34" customWidth="1"/>
    <col min="11799" max="11799" width="6.140625" style="34" customWidth="1"/>
    <col min="11800" max="12029" width="9.140625" style="34"/>
    <col min="12030" max="12030" width="4.7109375" style="34" customWidth="1"/>
    <col min="12031" max="12031" width="4.85546875" style="34" customWidth="1"/>
    <col min="12032" max="12036" width="4.7109375" style="34" customWidth="1"/>
    <col min="12037" max="12037" width="5.28515625" style="34" customWidth="1"/>
    <col min="12038" max="12040" width="4.7109375" style="34" customWidth="1"/>
    <col min="12041" max="12041" width="4.5703125" style="34" customWidth="1"/>
    <col min="12042" max="12048" width="4.7109375" style="34" customWidth="1"/>
    <col min="12049" max="12049" width="4.5703125" style="34" customWidth="1"/>
    <col min="12050" max="12053" width="4.7109375" style="34" customWidth="1"/>
    <col min="12054" max="12054" width="4.85546875" style="34" customWidth="1"/>
    <col min="12055" max="12055" width="6.140625" style="34" customWidth="1"/>
    <col min="12056" max="12285" width="9.140625" style="34"/>
    <col min="12286" max="12286" width="4.7109375" style="34" customWidth="1"/>
    <col min="12287" max="12287" width="4.85546875" style="34" customWidth="1"/>
    <col min="12288" max="12292" width="4.7109375" style="34" customWidth="1"/>
    <col min="12293" max="12293" width="5.28515625" style="34" customWidth="1"/>
    <col min="12294" max="12296" width="4.7109375" style="34" customWidth="1"/>
    <col min="12297" max="12297" width="4.5703125" style="34" customWidth="1"/>
    <col min="12298" max="12304" width="4.7109375" style="34" customWidth="1"/>
    <col min="12305" max="12305" width="4.5703125" style="34" customWidth="1"/>
    <col min="12306" max="12309" width="4.7109375" style="34" customWidth="1"/>
    <col min="12310" max="12310" width="4.85546875" style="34" customWidth="1"/>
    <col min="12311" max="12311" width="6.140625" style="34" customWidth="1"/>
    <col min="12312" max="12541" width="9.140625" style="34"/>
    <col min="12542" max="12542" width="4.7109375" style="34" customWidth="1"/>
    <col min="12543" max="12543" width="4.85546875" style="34" customWidth="1"/>
    <col min="12544" max="12548" width="4.7109375" style="34" customWidth="1"/>
    <col min="12549" max="12549" width="5.28515625" style="34" customWidth="1"/>
    <col min="12550" max="12552" width="4.7109375" style="34" customWidth="1"/>
    <col min="12553" max="12553" width="4.5703125" style="34" customWidth="1"/>
    <col min="12554" max="12560" width="4.7109375" style="34" customWidth="1"/>
    <col min="12561" max="12561" width="4.5703125" style="34" customWidth="1"/>
    <col min="12562" max="12565" width="4.7109375" style="34" customWidth="1"/>
    <col min="12566" max="12566" width="4.85546875" style="34" customWidth="1"/>
    <col min="12567" max="12567" width="6.140625" style="34" customWidth="1"/>
    <col min="12568" max="12797" width="9.140625" style="34"/>
    <col min="12798" max="12798" width="4.7109375" style="34" customWidth="1"/>
    <col min="12799" max="12799" width="4.85546875" style="34" customWidth="1"/>
    <col min="12800" max="12804" width="4.7109375" style="34" customWidth="1"/>
    <col min="12805" max="12805" width="5.28515625" style="34" customWidth="1"/>
    <col min="12806" max="12808" width="4.7109375" style="34" customWidth="1"/>
    <col min="12809" max="12809" width="4.5703125" style="34" customWidth="1"/>
    <col min="12810" max="12816" width="4.7109375" style="34" customWidth="1"/>
    <col min="12817" max="12817" width="4.5703125" style="34" customWidth="1"/>
    <col min="12818" max="12821" width="4.7109375" style="34" customWidth="1"/>
    <col min="12822" max="12822" width="4.85546875" style="34" customWidth="1"/>
    <col min="12823" max="12823" width="6.140625" style="34" customWidth="1"/>
    <col min="12824" max="13053" width="9.140625" style="34"/>
    <col min="13054" max="13054" width="4.7109375" style="34" customWidth="1"/>
    <col min="13055" max="13055" width="4.85546875" style="34" customWidth="1"/>
    <col min="13056" max="13060" width="4.7109375" style="34" customWidth="1"/>
    <col min="13061" max="13061" width="5.28515625" style="34" customWidth="1"/>
    <col min="13062" max="13064" width="4.7109375" style="34" customWidth="1"/>
    <col min="13065" max="13065" width="4.5703125" style="34" customWidth="1"/>
    <col min="13066" max="13072" width="4.7109375" style="34" customWidth="1"/>
    <col min="13073" max="13073" width="4.5703125" style="34" customWidth="1"/>
    <col min="13074" max="13077" width="4.7109375" style="34" customWidth="1"/>
    <col min="13078" max="13078" width="4.85546875" style="34" customWidth="1"/>
    <col min="13079" max="13079" width="6.140625" style="34" customWidth="1"/>
    <col min="13080" max="13309" width="9.140625" style="34"/>
    <col min="13310" max="13310" width="4.7109375" style="34" customWidth="1"/>
    <col min="13311" max="13311" width="4.85546875" style="34" customWidth="1"/>
    <col min="13312" max="13316" width="4.7109375" style="34" customWidth="1"/>
    <col min="13317" max="13317" width="5.28515625" style="34" customWidth="1"/>
    <col min="13318" max="13320" width="4.7109375" style="34" customWidth="1"/>
    <col min="13321" max="13321" width="4.5703125" style="34" customWidth="1"/>
    <col min="13322" max="13328" width="4.7109375" style="34" customWidth="1"/>
    <col min="13329" max="13329" width="4.5703125" style="34" customWidth="1"/>
    <col min="13330" max="13333" width="4.7109375" style="34" customWidth="1"/>
    <col min="13334" max="13334" width="4.85546875" style="34" customWidth="1"/>
    <col min="13335" max="13335" width="6.140625" style="34" customWidth="1"/>
    <col min="13336" max="13565" width="9.140625" style="34"/>
    <col min="13566" max="13566" width="4.7109375" style="34" customWidth="1"/>
    <col min="13567" max="13567" width="4.85546875" style="34" customWidth="1"/>
    <col min="13568" max="13572" width="4.7109375" style="34" customWidth="1"/>
    <col min="13573" max="13573" width="5.28515625" style="34" customWidth="1"/>
    <col min="13574" max="13576" width="4.7109375" style="34" customWidth="1"/>
    <col min="13577" max="13577" width="4.5703125" style="34" customWidth="1"/>
    <col min="13578" max="13584" width="4.7109375" style="34" customWidth="1"/>
    <col min="13585" max="13585" width="4.5703125" style="34" customWidth="1"/>
    <col min="13586" max="13589" width="4.7109375" style="34" customWidth="1"/>
    <col min="13590" max="13590" width="4.85546875" style="34" customWidth="1"/>
    <col min="13591" max="13591" width="6.140625" style="34" customWidth="1"/>
    <col min="13592" max="13821" width="9.140625" style="34"/>
    <col min="13822" max="13822" width="4.7109375" style="34" customWidth="1"/>
    <col min="13823" max="13823" width="4.85546875" style="34" customWidth="1"/>
    <col min="13824" max="13828" width="4.7109375" style="34" customWidth="1"/>
    <col min="13829" max="13829" width="5.28515625" style="34" customWidth="1"/>
    <col min="13830" max="13832" width="4.7109375" style="34" customWidth="1"/>
    <col min="13833" max="13833" width="4.5703125" style="34" customWidth="1"/>
    <col min="13834" max="13840" width="4.7109375" style="34" customWidth="1"/>
    <col min="13841" max="13841" width="4.5703125" style="34" customWidth="1"/>
    <col min="13842" max="13845" width="4.7109375" style="34" customWidth="1"/>
    <col min="13846" max="13846" width="4.85546875" style="34" customWidth="1"/>
    <col min="13847" max="13847" width="6.140625" style="34" customWidth="1"/>
    <col min="13848" max="14077" width="9.140625" style="34"/>
    <col min="14078" max="14078" width="4.7109375" style="34" customWidth="1"/>
    <col min="14079" max="14079" width="4.85546875" style="34" customWidth="1"/>
    <col min="14080" max="14084" width="4.7109375" style="34" customWidth="1"/>
    <col min="14085" max="14085" width="5.28515625" style="34" customWidth="1"/>
    <col min="14086" max="14088" width="4.7109375" style="34" customWidth="1"/>
    <col min="14089" max="14089" width="4.5703125" style="34" customWidth="1"/>
    <col min="14090" max="14096" width="4.7109375" style="34" customWidth="1"/>
    <col min="14097" max="14097" width="4.5703125" style="34" customWidth="1"/>
    <col min="14098" max="14101" width="4.7109375" style="34" customWidth="1"/>
    <col min="14102" max="14102" width="4.85546875" style="34" customWidth="1"/>
    <col min="14103" max="14103" width="6.140625" style="34" customWidth="1"/>
    <col min="14104" max="14333" width="9.140625" style="34"/>
    <col min="14334" max="14334" width="4.7109375" style="34" customWidth="1"/>
    <col min="14335" max="14335" width="4.85546875" style="34" customWidth="1"/>
    <col min="14336" max="14340" width="4.7109375" style="34" customWidth="1"/>
    <col min="14341" max="14341" width="5.28515625" style="34" customWidth="1"/>
    <col min="14342" max="14344" width="4.7109375" style="34" customWidth="1"/>
    <col min="14345" max="14345" width="4.5703125" style="34" customWidth="1"/>
    <col min="14346" max="14352" width="4.7109375" style="34" customWidth="1"/>
    <col min="14353" max="14353" width="4.5703125" style="34" customWidth="1"/>
    <col min="14354" max="14357" width="4.7109375" style="34" customWidth="1"/>
    <col min="14358" max="14358" width="4.85546875" style="34" customWidth="1"/>
    <col min="14359" max="14359" width="6.140625" style="34" customWidth="1"/>
    <col min="14360" max="14589" width="9.140625" style="34"/>
    <col min="14590" max="14590" width="4.7109375" style="34" customWidth="1"/>
    <col min="14591" max="14591" width="4.85546875" style="34" customWidth="1"/>
    <col min="14592" max="14596" width="4.7109375" style="34" customWidth="1"/>
    <col min="14597" max="14597" width="5.28515625" style="34" customWidth="1"/>
    <col min="14598" max="14600" width="4.7109375" style="34" customWidth="1"/>
    <col min="14601" max="14601" width="4.5703125" style="34" customWidth="1"/>
    <col min="14602" max="14608" width="4.7109375" style="34" customWidth="1"/>
    <col min="14609" max="14609" width="4.5703125" style="34" customWidth="1"/>
    <col min="14610" max="14613" width="4.7109375" style="34" customWidth="1"/>
    <col min="14614" max="14614" width="4.85546875" style="34" customWidth="1"/>
    <col min="14615" max="14615" width="6.140625" style="34" customWidth="1"/>
    <col min="14616" max="14845" width="9.140625" style="34"/>
    <col min="14846" max="14846" width="4.7109375" style="34" customWidth="1"/>
    <col min="14847" max="14847" width="4.85546875" style="34" customWidth="1"/>
    <col min="14848" max="14852" width="4.7109375" style="34" customWidth="1"/>
    <col min="14853" max="14853" width="5.28515625" style="34" customWidth="1"/>
    <col min="14854" max="14856" width="4.7109375" style="34" customWidth="1"/>
    <col min="14857" max="14857" width="4.5703125" style="34" customWidth="1"/>
    <col min="14858" max="14864" width="4.7109375" style="34" customWidth="1"/>
    <col min="14865" max="14865" width="4.5703125" style="34" customWidth="1"/>
    <col min="14866" max="14869" width="4.7109375" style="34" customWidth="1"/>
    <col min="14870" max="14870" width="4.85546875" style="34" customWidth="1"/>
    <col min="14871" max="14871" width="6.140625" style="34" customWidth="1"/>
    <col min="14872" max="15101" width="9.140625" style="34"/>
    <col min="15102" max="15102" width="4.7109375" style="34" customWidth="1"/>
    <col min="15103" max="15103" width="4.85546875" style="34" customWidth="1"/>
    <col min="15104" max="15108" width="4.7109375" style="34" customWidth="1"/>
    <col min="15109" max="15109" width="5.28515625" style="34" customWidth="1"/>
    <col min="15110" max="15112" width="4.7109375" style="34" customWidth="1"/>
    <col min="15113" max="15113" width="4.5703125" style="34" customWidth="1"/>
    <col min="15114" max="15120" width="4.7109375" style="34" customWidth="1"/>
    <col min="15121" max="15121" width="4.5703125" style="34" customWidth="1"/>
    <col min="15122" max="15125" width="4.7109375" style="34" customWidth="1"/>
    <col min="15126" max="15126" width="4.85546875" style="34" customWidth="1"/>
    <col min="15127" max="15127" width="6.140625" style="34" customWidth="1"/>
    <col min="15128" max="15357" width="9.140625" style="34"/>
    <col min="15358" max="15358" width="4.7109375" style="34" customWidth="1"/>
    <col min="15359" max="15359" width="4.85546875" style="34" customWidth="1"/>
    <col min="15360" max="15364" width="4.7109375" style="34" customWidth="1"/>
    <col min="15365" max="15365" width="5.28515625" style="34" customWidth="1"/>
    <col min="15366" max="15368" width="4.7109375" style="34" customWidth="1"/>
    <col min="15369" max="15369" width="4.5703125" style="34" customWidth="1"/>
    <col min="15370" max="15376" width="4.7109375" style="34" customWidth="1"/>
    <col min="15377" max="15377" width="4.5703125" style="34" customWidth="1"/>
    <col min="15378" max="15381" width="4.7109375" style="34" customWidth="1"/>
    <col min="15382" max="15382" width="4.85546875" style="34" customWidth="1"/>
    <col min="15383" max="15383" width="6.140625" style="34" customWidth="1"/>
    <col min="15384" max="15613" width="9.140625" style="34"/>
    <col min="15614" max="15614" width="4.7109375" style="34" customWidth="1"/>
    <col min="15615" max="15615" width="4.85546875" style="34" customWidth="1"/>
    <col min="15616" max="15620" width="4.7109375" style="34" customWidth="1"/>
    <col min="15621" max="15621" width="5.28515625" style="34" customWidth="1"/>
    <col min="15622" max="15624" width="4.7109375" style="34" customWidth="1"/>
    <col min="15625" max="15625" width="4.5703125" style="34" customWidth="1"/>
    <col min="15626" max="15632" width="4.7109375" style="34" customWidth="1"/>
    <col min="15633" max="15633" width="4.5703125" style="34" customWidth="1"/>
    <col min="15634" max="15637" width="4.7109375" style="34" customWidth="1"/>
    <col min="15638" max="15638" width="4.85546875" style="34" customWidth="1"/>
    <col min="15639" max="15639" width="6.140625" style="34" customWidth="1"/>
    <col min="15640" max="15869" width="9.140625" style="34"/>
    <col min="15870" max="15870" width="4.7109375" style="34" customWidth="1"/>
    <col min="15871" max="15871" width="4.85546875" style="34" customWidth="1"/>
    <col min="15872" max="15876" width="4.7109375" style="34" customWidth="1"/>
    <col min="15877" max="15877" width="5.28515625" style="34" customWidth="1"/>
    <col min="15878" max="15880" width="4.7109375" style="34" customWidth="1"/>
    <col min="15881" max="15881" width="4.5703125" style="34" customWidth="1"/>
    <col min="15882" max="15888" width="4.7109375" style="34" customWidth="1"/>
    <col min="15889" max="15889" width="4.5703125" style="34" customWidth="1"/>
    <col min="15890" max="15893" width="4.7109375" style="34" customWidth="1"/>
    <col min="15894" max="15894" width="4.85546875" style="34" customWidth="1"/>
    <col min="15895" max="15895" width="6.140625" style="34" customWidth="1"/>
    <col min="15896" max="16125" width="9.140625" style="34"/>
    <col min="16126" max="16126" width="4.7109375" style="34" customWidth="1"/>
    <col min="16127" max="16127" width="4.85546875" style="34" customWidth="1"/>
    <col min="16128" max="16132" width="4.7109375" style="34" customWidth="1"/>
    <col min="16133" max="16133" width="5.28515625" style="34" customWidth="1"/>
    <col min="16134" max="16136" width="4.7109375" style="34" customWidth="1"/>
    <col min="16137" max="16137" width="4.5703125" style="34" customWidth="1"/>
    <col min="16138" max="16144" width="4.7109375" style="34" customWidth="1"/>
    <col min="16145" max="16145" width="4.5703125" style="34" customWidth="1"/>
    <col min="16146" max="16149" width="4.7109375" style="34" customWidth="1"/>
    <col min="16150" max="16150" width="4.85546875" style="34" customWidth="1"/>
    <col min="16151" max="16151" width="6.140625" style="34" customWidth="1"/>
    <col min="16152" max="16384" width="9.140625" style="34"/>
  </cols>
  <sheetData>
    <row r="1" spans="1:33" s="29" customFormat="1" ht="24.75" customHeight="1">
      <c r="A1" s="226" t="s">
        <v>581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51"/>
      <c r="AD1" s="51"/>
    </row>
    <row r="2" spans="1:33" s="29" customFormat="1" ht="25.5" customHeight="1">
      <c r="A2" s="228" t="s">
        <v>486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</row>
    <row r="3" spans="1:33" s="29" customFormat="1" ht="25.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229" t="s">
        <v>5</v>
      </c>
      <c r="AA3" s="229"/>
      <c r="AB3" s="229"/>
      <c r="AC3" s="35"/>
      <c r="AD3" s="35"/>
    </row>
    <row r="4" spans="1:33" ht="21" customHeight="1">
      <c r="A4" s="230" t="s">
        <v>482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1" t="s">
        <v>459</v>
      </c>
      <c r="N4" s="232"/>
      <c r="O4" s="231" t="s">
        <v>487</v>
      </c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30" t="s">
        <v>460</v>
      </c>
      <c r="AB4" s="267"/>
      <c r="AC4" s="267"/>
      <c r="AD4" s="267"/>
    </row>
    <row r="5" spans="1:33" ht="21" customHeight="1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3"/>
      <c r="N5" s="234"/>
      <c r="O5" s="37" t="s">
        <v>488</v>
      </c>
      <c r="P5" s="37" t="s">
        <v>11</v>
      </c>
      <c r="Q5" s="37" t="s">
        <v>12</v>
      </c>
      <c r="R5" s="37" t="s">
        <v>13</v>
      </c>
      <c r="S5" s="37" t="s">
        <v>489</v>
      </c>
      <c r="T5" s="37" t="s">
        <v>490</v>
      </c>
      <c r="U5" s="37" t="s">
        <v>491</v>
      </c>
      <c r="V5" s="37" t="s">
        <v>492</v>
      </c>
      <c r="W5" s="37" t="s">
        <v>493</v>
      </c>
      <c r="X5" s="37" t="s">
        <v>494</v>
      </c>
      <c r="Y5" s="37" t="s">
        <v>495</v>
      </c>
      <c r="Z5" s="37" t="s">
        <v>496</v>
      </c>
      <c r="AA5" s="267"/>
      <c r="AB5" s="267"/>
      <c r="AC5" s="267"/>
      <c r="AD5" s="267"/>
    </row>
    <row r="6" spans="1:33" ht="15" customHeight="1">
      <c r="A6" s="235" t="s">
        <v>461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7"/>
      <c r="M6" s="255" t="s">
        <v>14</v>
      </c>
      <c r="N6" s="255"/>
      <c r="O6" s="59">
        <v>1578</v>
      </c>
      <c r="P6" s="59">
        <v>1578</v>
      </c>
      <c r="Q6" s="59">
        <v>1578</v>
      </c>
      <c r="R6" s="59">
        <v>1578</v>
      </c>
      <c r="S6" s="59">
        <v>1578</v>
      </c>
      <c r="T6" s="59">
        <v>1578</v>
      </c>
      <c r="U6" s="59">
        <v>1579</v>
      </c>
      <c r="V6" s="59">
        <v>1579</v>
      </c>
      <c r="W6" s="59">
        <v>1579</v>
      </c>
      <c r="X6" s="59">
        <v>1579</v>
      </c>
      <c r="Y6" s="59">
        <v>1579</v>
      </c>
      <c r="Z6" s="59">
        <v>1579</v>
      </c>
      <c r="AA6" s="269">
        <v>18942</v>
      </c>
      <c r="AB6" s="269"/>
      <c r="AC6" s="269"/>
      <c r="AD6" s="269"/>
      <c r="AE6" s="289"/>
      <c r="AF6" s="290"/>
      <c r="AG6" s="73"/>
    </row>
    <row r="7" spans="1:33" ht="15" customHeight="1">
      <c r="A7" s="240" t="s">
        <v>462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2"/>
      <c r="M7" s="255" t="s">
        <v>17</v>
      </c>
      <c r="N7" s="255"/>
      <c r="O7" s="59">
        <v>262</v>
      </c>
      <c r="P7" s="59">
        <v>262</v>
      </c>
      <c r="Q7" s="59">
        <v>262</v>
      </c>
      <c r="R7" s="59">
        <v>262</v>
      </c>
      <c r="S7" s="59">
        <v>262</v>
      </c>
      <c r="T7" s="59">
        <v>262</v>
      </c>
      <c r="U7" s="59">
        <v>262</v>
      </c>
      <c r="V7" s="59">
        <v>262</v>
      </c>
      <c r="W7" s="59">
        <v>263</v>
      </c>
      <c r="X7" s="59">
        <v>263</v>
      </c>
      <c r="Y7" s="59">
        <v>263</v>
      </c>
      <c r="Z7" s="59">
        <v>263</v>
      </c>
      <c r="AA7" s="269">
        <v>3148</v>
      </c>
      <c r="AB7" s="269"/>
      <c r="AC7" s="269"/>
      <c r="AD7" s="269"/>
      <c r="AE7" s="289"/>
      <c r="AF7" s="290"/>
      <c r="AG7" s="73"/>
    </row>
    <row r="8" spans="1:33" ht="15" customHeight="1">
      <c r="A8" s="235" t="s">
        <v>463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55" t="s">
        <v>20</v>
      </c>
      <c r="N8" s="255"/>
      <c r="O8" s="59">
        <v>1287</v>
      </c>
      <c r="P8" s="59">
        <v>1287</v>
      </c>
      <c r="Q8" s="59">
        <v>1287</v>
      </c>
      <c r="R8" s="59">
        <v>1287</v>
      </c>
      <c r="S8" s="59">
        <v>1287</v>
      </c>
      <c r="T8" s="59">
        <v>1287</v>
      </c>
      <c r="U8" s="59">
        <v>1287</v>
      </c>
      <c r="V8" s="59">
        <v>1287</v>
      </c>
      <c r="W8" s="59">
        <v>1287</v>
      </c>
      <c r="X8" s="59">
        <v>1287</v>
      </c>
      <c r="Y8" s="59">
        <v>1287</v>
      </c>
      <c r="Z8" s="59">
        <v>1287</v>
      </c>
      <c r="AA8" s="269">
        <v>15444</v>
      </c>
      <c r="AB8" s="269"/>
      <c r="AC8" s="269"/>
      <c r="AD8" s="269"/>
      <c r="AE8" s="289"/>
      <c r="AF8" s="290"/>
      <c r="AG8" s="73"/>
    </row>
    <row r="9" spans="1:33" ht="15" customHeight="1">
      <c r="A9" s="235" t="s">
        <v>464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55" t="s">
        <v>23</v>
      </c>
      <c r="N9" s="255"/>
      <c r="O9" s="59">
        <v>347</v>
      </c>
      <c r="P9" s="59">
        <v>347</v>
      </c>
      <c r="Q9" s="59">
        <v>347</v>
      </c>
      <c r="R9" s="59">
        <v>347</v>
      </c>
      <c r="S9" s="59">
        <v>347</v>
      </c>
      <c r="T9" s="59">
        <v>347</v>
      </c>
      <c r="U9" s="59">
        <v>347</v>
      </c>
      <c r="V9" s="59">
        <v>347</v>
      </c>
      <c r="W9" s="59">
        <v>347</v>
      </c>
      <c r="X9" s="59">
        <v>347</v>
      </c>
      <c r="Y9" s="59">
        <v>348</v>
      </c>
      <c r="Z9" s="59">
        <v>348</v>
      </c>
      <c r="AA9" s="269">
        <v>4166</v>
      </c>
      <c r="AB9" s="269"/>
      <c r="AC9" s="269"/>
      <c r="AD9" s="269"/>
      <c r="AE9" s="289"/>
      <c r="AF9" s="290"/>
      <c r="AG9" s="73"/>
    </row>
    <row r="10" spans="1:33" ht="15" customHeight="1">
      <c r="A10" s="235" t="s">
        <v>465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55" t="s">
        <v>26</v>
      </c>
      <c r="N10" s="255"/>
      <c r="O10" s="59">
        <v>596</v>
      </c>
      <c r="P10" s="59">
        <v>596</v>
      </c>
      <c r="Q10" s="59">
        <v>596</v>
      </c>
      <c r="R10" s="59">
        <v>596</v>
      </c>
      <c r="S10" s="59">
        <v>596</v>
      </c>
      <c r="T10" s="59">
        <v>596</v>
      </c>
      <c r="U10" s="59">
        <v>596</v>
      </c>
      <c r="V10" s="59">
        <v>596</v>
      </c>
      <c r="W10" s="59">
        <v>596</v>
      </c>
      <c r="X10" s="59">
        <v>596</v>
      </c>
      <c r="Y10" s="59">
        <v>596</v>
      </c>
      <c r="Z10" s="59">
        <v>595</v>
      </c>
      <c r="AA10" s="269">
        <v>7151</v>
      </c>
      <c r="AB10" s="269"/>
      <c r="AC10" s="269"/>
      <c r="AD10" s="269"/>
      <c r="AE10" s="289"/>
      <c r="AF10" s="290"/>
      <c r="AG10" s="73"/>
    </row>
    <row r="11" spans="1:33" ht="15" customHeight="1">
      <c r="A11" s="235" t="s">
        <v>466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55" t="s">
        <v>29</v>
      </c>
      <c r="N11" s="255"/>
      <c r="O11" s="59">
        <v>343</v>
      </c>
      <c r="P11" s="59">
        <v>343</v>
      </c>
      <c r="Q11" s="59">
        <v>343</v>
      </c>
      <c r="R11" s="59">
        <v>343</v>
      </c>
      <c r="S11" s="59">
        <v>343</v>
      </c>
      <c r="T11" s="59">
        <v>343</v>
      </c>
      <c r="U11" s="59">
        <v>344</v>
      </c>
      <c r="V11" s="59">
        <v>344</v>
      </c>
      <c r="W11" s="59">
        <v>344</v>
      </c>
      <c r="X11" s="59">
        <v>344</v>
      </c>
      <c r="Y11" s="59">
        <v>344</v>
      </c>
      <c r="Z11" s="59">
        <v>345</v>
      </c>
      <c r="AA11" s="269">
        <v>4123</v>
      </c>
      <c r="AB11" s="269"/>
      <c r="AC11" s="269"/>
      <c r="AD11" s="269"/>
      <c r="AE11" s="289"/>
      <c r="AF11" s="290"/>
      <c r="AG11" s="73"/>
    </row>
    <row r="12" spans="1:33" ht="15" customHeight="1">
      <c r="A12" s="235" t="s">
        <v>467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55" t="s">
        <v>32</v>
      </c>
      <c r="N12" s="255"/>
      <c r="O12" s="59">
        <v>0</v>
      </c>
      <c r="P12" s="59">
        <v>0</v>
      </c>
      <c r="Q12" s="59">
        <v>0</v>
      </c>
      <c r="R12" s="59">
        <v>0</v>
      </c>
      <c r="S12" s="59">
        <v>5300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269">
        <f>SUM(O12:Z12)</f>
        <v>5300</v>
      </c>
      <c r="AB12" s="269"/>
      <c r="AC12" s="269"/>
      <c r="AD12" s="269"/>
      <c r="AE12" s="289"/>
      <c r="AF12" s="290"/>
    </row>
    <row r="13" spans="1:33" ht="15" customHeight="1" thickBot="1">
      <c r="A13" s="270" t="s">
        <v>468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1" t="s">
        <v>35</v>
      </c>
      <c r="N13" s="271"/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281">
        <f t="shared" ref="AA13:AA24" si="0">SUM(O13:Z13)</f>
        <v>0</v>
      </c>
      <c r="AB13" s="281"/>
      <c r="AC13" s="281"/>
      <c r="AD13" s="281"/>
      <c r="AE13" s="289"/>
      <c r="AF13" s="290"/>
    </row>
    <row r="14" spans="1:33" ht="15" customHeight="1" thickBot="1">
      <c r="A14" s="272" t="s">
        <v>469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4" t="s">
        <v>38</v>
      </c>
      <c r="N14" s="274"/>
      <c r="O14" s="61">
        <f>SUM(O6:O13)</f>
        <v>4413</v>
      </c>
      <c r="P14" s="61">
        <f t="shared" ref="P14:Z14" si="1">SUM(P6:P13)</f>
        <v>4413</v>
      </c>
      <c r="Q14" s="61">
        <f t="shared" si="1"/>
        <v>4413</v>
      </c>
      <c r="R14" s="61">
        <f t="shared" si="1"/>
        <v>4413</v>
      </c>
      <c r="S14" s="61">
        <f t="shared" si="1"/>
        <v>9713</v>
      </c>
      <c r="T14" s="61">
        <f t="shared" si="1"/>
        <v>4413</v>
      </c>
      <c r="U14" s="61">
        <f t="shared" si="1"/>
        <v>4415</v>
      </c>
      <c r="V14" s="61">
        <f t="shared" si="1"/>
        <v>4415</v>
      </c>
      <c r="W14" s="61">
        <f t="shared" si="1"/>
        <v>4416</v>
      </c>
      <c r="X14" s="61">
        <f t="shared" si="1"/>
        <v>4416</v>
      </c>
      <c r="Y14" s="61">
        <f t="shared" si="1"/>
        <v>4417</v>
      </c>
      <c r="Z14" s="61">
        <f t="shared" si="1"/>
        <v>4417</v>
      </c>
      <c r="AA14" s="280">
        <f>SUM(AA6:AD13)</f>
        <v>58274</v>
      </c>
      <c r="AB14" s="280"/>
      <c r="AC14" s="280"/>
      <c r="AD14" s="280"/>
      <c r="AE14" s="289"/>
      <c r="AF14" s="290"/>
    </row>
    <row r="15" spans="1:33" ht="15" customHeight="1">
      <c r="A15" s="275" t="s">
        <v>470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6" t="s">
        <v>41</v>
      </c>
      <c r="N15" s="276"/>
      <c r="O15" s="62">
        <v>2578</v>
      </c>
      <c r="P15" s="62">
        <v>2578</v>
      </c>
      <c r="Q15" s="62">
        <v>2578</v>
      </c>
      <c r="R15" s="62">
        <v>2578</v>
      </c>
      <c r="S15" s="62">
        <v>2578</v>
      </c>
      <c r="T15" s="62">
        <v>2578</v>
      </c>
      <c r="U15" s="62">
        <v>2578</v>
      </c>
      <c r="V15" s="62">
        <v>2578</v>
      </c>
      <c r="W15" s="62">
        <v>2577</v>
      </c>
      <c r="X15" s="62">
        <v>2577</v>
      </c>
      <c r="Y15" s="62">
        <v>2577</v>
      </c>
      <c r="Z15" s="62">
        <v>2577</v>
      </c>
      <c r="AA15" s="287">
        <v>30932</v>
      </c>
      <c r="AB15" s="287"/>
      <c r="AC15" s="287"/>
      <c r="AD15" s="287"/>
      <c r="AE15" s="291"/>
      <c r="AF15" s="292"/>
      <c r="AG15" s="73"/>
    </row>
    <row r="16" spans="1:33" ht="15" customHeight="1">
      <c r="A16" s="246" t="s">
        <v>471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8"/>
      <c r="M16" s="255" t="s">
        <v>44</v>
      </c>
      <c r="N16" s="255"/>
      <c r="O16" s="63">
        <v>0</v>
      </c>
      <c r="P16" s="63">
        <v>0</v>
      </c>
      <c r="Q16" s="63">
        <v>6500</v>
      </c>
      <c r="R16" s="63">
        <v>595</v>
      </c>
      <c r="S16" s="63">
        <v>595</v>
      </c>
      <c r="T16" s="63">
        <v>595</v>
      </c>
      <c r="U16" s="63">
        <v>595</v>
      </c>
      <c r="V16" s="63">
        <v>595</v>
      </c>
      <c r="W16" s="63">
        <v>593</v>
      </c>
      <c r="X16" s="63">
        <v>0</v>
      </c>
      <c r="Y16" s="63">
        <v>0</v>
      </c>
      <c r="Z16" s="63">
        <v>0</v>
      </c>
      <c r="AA16" s="269">
        <v>10068</v>
      </c>
      <c r="AB16" s="269"/>
      <c r="AC16" s="269"/>
      <c r="AD16" s="269"/>
      <c r="AE16" s="293"/>
      <c r="AF16" s="291"/>
      <c r="AG16" s="73"/>
    </row>
    <row r="17" spans="1:33" ht="15" customHeight="1">
      <c r="A17" s="244" t="s">
        <v>472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55" t="s">
        <v>47</v>
      </c>
      <c r="N17" s="255"/>
      <c r="O17" s="59">
        <v>0</v>
      </c>
      <c r="P17" s="59">
        <v>0</v>
      </c>
      <c r="Q17" s="59">
        <v>1303</v>
      </c>
      <c r="R17" s="59">
        <v>0</v>
      </c>
      <c r="S17" s="59">
        <v>0</v>
      </c>
      <c r="T17" s="59">
        <v>1303</v>
      </c>
      <c r="U17" s="59">
        <v>0</v>
      </c>
      <c r="V17" s="59">
        <v>0</v>
      </c>
      <c r="W17" s="59">
        <v>1303</v>
      </c>
      <c r="X17" s="59">
        <v>0</v>
      </c>
      <c r="Y17" s="59">
        <v>0</v>
      </c>
      <c r="Z17" s="59">
        <v>0</v>
      </c>
      <c r="AA17" s="269">
        <v>3909</v>
      </c>
      <c r="AB17" s="269"/>
      <c r="AC17" s="269"/>
      <c r="AD17" s="269"/>
      <c r="AE17" s="291"/>
      <c r="AF17" s="292"/>
      <c r="AG17" s="73"/>
    </row>
    <row r="18" spans="1:33" ht="15" customHeight="1">
      <c r="A18" s="244" t="s">
        <v>473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55" t="s">
        <v>50</v>
      </c>
      <c r="N18" s="255"/>
      <c r="O18" s="59">
        <v>175</v>
      </c>
      <c r="P18" s="59">
        <v>175</v>
      </c>
      <c r="Q18" s="59">
        <v>175</v>
      </c>
      <c r="R18" s="59">
        <v>175</v>
      </c>
      <c r="S18" s="59">
        <v>175</v>
      </c>
      <c r="T18" s="59">
        <v>175</v>
      </c>
      <c r="U18" s="59">
        <v>175</v>
      </c>
      <c r="V18" s="59">
        <v>175</v>
      </c>
      <c r="W18" s="59">
        <v>175</v>
      </c>
      <c r="X18" s="59">
        <v>175</v>
      </c>
      <c r="Y18" s="59">
        <v>176</v>
      </c>
      <c r="Z18" s="59">
        <v>176</v>
      </c>
      <c r="AA18" s="269">
        <v>2102</v>
      </c>
      <c r="AB18" s="269"/>
      <c r="AC18" s="269"/>
      <c r="AD18" s="269"/>
      <c r="AE18" s="291"/>
      <c r="AF18" s="292"/>
      <c r="AG18" s="73"/>
    </row>
    <row r="19" spans="1:33" ht="15" customHeight="1">
      <c r="A19" s="246" t="s">
        <v>474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8"/>
      <c r="M19" s="255" t="s">
        <v>53</v>
      </c>
      <c r="N19" s="255"/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1300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269">
        <v>1300</v>
      </c>
      <c r="AB19" s="269"/>
      <c r="AC19" s="269"/>
      <c r="AD19" s="269"/>
      <c r="AE19" s="293"/>
      <c r="AF19" s="291"/>
      <c r="AG19" s="73"/>
    </row>
    <row r="20" spans="1:33" ht="15" customHeight="1">
      <c r="A20" s="244" t="s">
        <v>475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55" t="s">
        <v>56</v>
      </c>
      <c r="N20" s="255"/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59">
        <v>257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269">
        <v>257</v>
      </c>
      <c r="AB20" s="269"/>
      <c r="AC20" s="269"/>
      <c r="AD20" s="269"/>
      <c r="AE20" s="291"/>
      <c r="AF20" s="292"/>
      <c r="AG20" s="73"/>
    </row>
    <row r="21" spans="1:33" ht="15" customHeight="1" thickBot="1">
      <c r="A21" s="283" t="s">
        <v>476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71" t="s">
        <v>59</v>
      </c>
      <c r="N21" s="271"/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281">
        <v>0</v>
      </c>
      <c r="AB21" s="281"/>
      <c r="AC21" s="281"/>
      <c r="AD21" s="281"/>
      <c r="AE21" s="291"/>
      <c r="AF21" s="292"/>
    </row>
    <row r="22" spans="1:33" ht="15" customHeight="1" thickBot="1">
      <c r="A22" s="284" t="s">
        <v>477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6">
        <v>17</v>
      </c>
      <c r="N22" s="274"/>
      <c r="O22" s="61">
        <f>SUM(O15:O21)</f>
        <v>2753</v>
      </c>
      <c r="P22" s="61">
        <f t="shared" ref="P22:Z22" si="2">SUM(P15:P21)</f>
        <v>2753</v>
      </c>
      <c r="Q22" s="61">
        <f t="shared" si="2"/>
        <v>10556</v>
      </c>
      <c r="R22" s="61">
        <f t="shared" si="2"/>
        <v>3348</v>
      </c>
      <c r="S22" s="61">
        <f t="shared" si="2"/>
        <v>3348</v>
      </c>
      <c r="T22" s="61">
        <f t="shared" si="2"/>
        <v>6208</v>
      </c>
      <c r="U22" s="61">
        <f t="shared" si="2"/>
        <v>3348</v>
      </c>
      <c r="V22" s="61">
        <f t="shared" si="2"/>
        <v>3348</v>
      </c>
      <c r="W22" s="61">
        <f t="shared" si="2"/>
        <v>4648</v>
      </c>
      <c r="X22" s="61">
        <f t="shared" si="2"/>
        <v>2752</v>
      </c>
      <c r="Y22" s="61">
        <f t="shared" si="2"/>
        <v>2753</v>
      </c>
      <c r="Z22" s="61">
        <f t="shared" si="2"/>
        <v>2753</v>
      </c>
      <c r="AA22" s="280">
        <f>SUM(AA15:AD21)</f>
        <v>48568</v>
      </c>
      <c r="AB22" s="280"/>
      <c r="AC22" s="280"/>
      <c r="AD22" s="280"/>
      <c r="AE22" s="291"/>
      <c r="AF22" s="292"/>
    </row>
    <row r="23" spans="1:33" ht="15" customHeight="1">
      <c r="A23" s="279" t="s">
        <v>478</v>
      </c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6" t="s">
        <v>65</v>
      </c>
      <c r="N23" s="276"/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501</v>
      </c>
      <c r="AA23" s="287">
        <v>501</v>
      </c>
      <c r="AB23" s="287"/>
      <c r="AC23" s="287"/>
      <c r="AD23" s="287"/>
      <c r="AE23" s="294"/>
      <c r="AF23" s="295"/>
    </row>
    <row r="24" spans="1:33" ht="15" customHeight="1">
      <c r="A24" s="253" t="s">
        <v>479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55" t="s">
        <v>68</v>
      </c>
      <c r="N24" s="255"/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269">
        <f t="shared" si="0"/>
        <v>0</v>
      </c>
      <c r="AB24" s="269"/>
      <c r="AC24" s="269"/>
      <c r="AD24" s="269"/>
      <c r="AE24" s="294"/>
      <c r="AF24" s="295"/>
    </row>
    <row r="25" spans="1:33" ht="12.75" customHeight="1" thickBot="1">
      <c r="A25" s="282" t="s">
        <v>480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71" t="s">
        <v>71</v>
      </c>
      <c r="N25" s="271"/>
      <c r="O25" s="60">
        <v>0</v>
      </c>
      <c r="P25" s="60">
        <v>0</v>
      </c>
      <c r="Q25" s="60">
        <v>0</v>
      </c>
      <c r="R25" s="60">
        <v>4246</v>
      </c>
      <c r="S25" s="60">
        <v>0</v>
      </c>
      <c r="T25" s="60">
        <v>0</v>
      </c>
      <c r="U25" s="60">
        <v>0</v>
      </c>
      <c r="V25" s="60">
        <v>5961</v>
      </c>
      <c r="W25" s="60">
        <v>0</v>
      </c>
      <c r="X25" s="60">
        <v>0</v>
      </c>
      <c r="Y25" s="60">
        <v>0</v>
      </c>
      <c r="Z25" s="60">
        <v>0</v>
      </c>
      <c r="AA25" s="281">
        <f>SUM(O25:Z25)</f>
        <v>10207</v>
      </c>
      <c r="AB25" s="281"/>
      <c r="AC25" s="281"/>
      <c r="AD25" s="281"/>
      <c r="AE25" s="294"/>
      <c r="AF25" s="295"/>
    </row>
    <row r="26" spans="1:33" ht="15" customHeight="1" thickBot="1">
      <c r="A26" s="277" t="s">
        <v>481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4" t="s">
        <v>74</v>
      </c>
      <c r="N26" s="274"/>
      <c r="O26" s="61">
        <f>SUM(O24:O25)</f>
        <v>0</v>
      </c>
      <c r="P26" s="61">
        <f t="shared" ref="P26:Z26" si="3">SUM(P24:P25)</f>
        <v>0</v>
      </c>
      <c r="Q26" s="61">
        <f t="shared" si="3"/>
        <v>0</v>
      </c>
      <c r="R26" s="61">
        <f t="shared" si="3"/>
        <v>4246</v>
      </c>
      <c r="S26" s="61">
        <f t="shared" si="3"/>
        <v>0</v>
      </c>
      <c r="T26" s="61">
        <f t="shared" si="3"/>
        <v>0</v>
      </c>
      <c r="U26" s="61">
        <f t="shared" si="3"/>
        <v>0</v>
      </c>
      <c r="V26" s="61">
        <f t="shared" si="3"/>
        <v>5961</v>
      </c>
      <c r="W26" s="61">
        <f t="shared" si="3"/>
        <v>0</v>
      </c>
      <c r="X26" s="61">
        <f t="shared" si="3"/>
        <v>0</v>
      </c>
      <c r="Y26" s="61">
        <f t="shared" si="3"/>
        <v>0</v>
      </c>
      <c r="Z26" s="61">
        <f t="shared" si="3"/>
        <v>0</v>
      </c>
      <c r="AA26" s="288">
        <v>10207</v>
      </c>
      <c r="AB26" s="288"/>
      <c r="AC26" s="288"/>
      <c r="AD26" s="288"/>
      <c r="AE26" s="294"/>
      <c r="AF26" s="295"/>
    </row>
    <row r="27" spans="1:33" ht="13.5" customHeight="1"/>
    <row r="28" spans="1:33" ht="13.5" customHeight="1">
      <c r="A28" s="319" t="s">
        <v>589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</row>
    <row r="29" spans="1:33" ht="13.5" customHeight="1"/>
  </sheetData>
  <mergeCells count="92">
    <mergeCell ref="A28:AB28"/>
    <mergeCell ref="AE22:AF22"/>
    <mergeCell ref="AE23:AF23"/>
    <mergeCell ref="AE24:AF24"/>
    <mergeCell ref="AE25:AF25"/>
    <mergeCell ref="AE26:AF26"/>
    <mergeCell ref="AE21:AF21"/>
    <mergeCell ref="AE10:AF10"/>
    <mergeCell ref="AE11:AF11"/>
    <mergeCell ref="AE12:AF12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AA11:AD11"/>
    <mergeCell ref="AA10:AD10"/>
    <mergeCell ref="AE6:AF6"/>
    <mergeCell ref="AE7:AF7"/>
    <mergeCell ref="AE8:AF8"/>
    <mergeCell ref="AE9:AF9"/>
    <mergeCell ref="AA9:AD9"/>
    <mergeCell ref="AA8:AD8"/>
    <mergeCell ref="AA7:AD7"/>
    <mergeCell ref="AA15:AD15"/>
    <mergeCell ref="AA26:AD26"/>
    <mergeCell ref="AA25:AD25"/>
    <mergeCell ref="AA24:AD24"/>
    <mergeCell ref="AA23:AD23"/>
    <mergeCell ref="AA22:AD22"/>
    <mergeCell ref="AA21:AD21"/>
    <mergeCell ref="AA20:AD20"/>
    <mergeCell ref="AA19:AD19"/>
    <mergeCell ref="AA18:AD18"/>
    <mergeCell ref="AA17:AD17"/>
    <mergeCell ref="AA16:AD16"/>
    <mergeCell ref="AA14:AD14"/>
    <mergeCell ref="AA13:AD13"/>
    <mergeCell ref="AA12:AD12"/>
    <mergeCell ref="A25:L25"/>
    <mergeCell ref="M25:N25"/>
    <mergeCell ref="A21:L21"/>
    <mergeCell ref="M21:N21"/>
    <mergeCell ref="A22:L22"/>
    <mergeCell ref="M22:N22"/>
    <mergeCell ref="A19:L19"/>
    <mergeCell ref="M19:N19"/>
    <mergeCell ref="A20:L20"/>
    <mergeCell ref="M20:N20"/>
    <mergeCell ref="A17:L17"/>
    <mergeCell ref="M17:N17"/>
    <mergeCell ref="A18:L18"/>
    <mergeCell ref="A26:L26"/>
    <mergeCell ref="M26:N26"/>
    <mergeCell ref="A23:L23"/>
    <mergeCell ref="M23:N23"/>
    <mergeCell ref="A24:L24"/>
    <mergeCell ref="M24:N24"/>
    <mergeCell ref="M18:N18"/>
    <mergeCell ref="A15:L15"/>
    <mergeCell ref="M15:N15"/>
    <mergeCell ref="A16:L16"/>
    <mergeCell ref="M16:N16"/>
    <mergeCell ref="A13:L13"/>
    <mergeCell ref="M13:N13"/>
    <mergeCell ref="A14:L14"/>
    <mergeCell ref="M14:N14"/>
    <mergeCell ref="A11:L11"/>
    <mergeCell ref="M11:N11"/>
    <mergeCell ref="A12:L12"/>
    <mergeCell ref="M12:N12"/>
    <mergeCell ref="A6:L6"/>
    <mergeCell ref="M6:N6"/>
    <mergeCell ref="AA6:AD6"/>
    <mergeCell ref="A9:L9"/>
    <mergeCell ref="M9:N9"/>
    <mergeCell ref="A10:L10"/>
    <mergeCell ref="M10:N10"/>
    <mergeCell ref="A7:L7"/>
    <mergeCell ref="M7:N7"/>
    <mergeCell ref="A8:L8"/>
    <mergeCell ref="M8:N8"/>
    <mergeCell ref="A2:AD2"/>
    <mergeCell ref="A4:L5"/>
    <mergeCell ref="M4:N5"/>
    <mergeCell ref="AA4:AD5"/>
    <mergeCell ref="A1:AB1"/>
    <mergeCell ref="Z3:AB3"/>
    <mergeCell ref="O4:Z4"/>
  </mergeCells>
  <printOptions horizontalCentered="1"/>
  <pageMargins left="0.70866141732283472" right="0.51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29"/>
  <sheetViews>
    <sheetView view="pageBreakPreview" zoomScale="170" zoomScaleSheetLayoutView="170" workbookViewId="0">
      <selection activeCell="A29" sqref="A29"/>
    </sheetView>
  </sheetViews>
  <sheetFormatPr defaultRowHeight="12.75"/>
  <cols>
    <col min="1" max="1" width="4.7109375" style="34" customWidth="1"/>
    <col min="2" max="2" width="4.85546875" style="34" customWidth="1"/>
    <col min="3" max="7" width="4.7109375" style="34" customWidth="1"/>
    <col min="8" max="8" width="5.28515625" style="34" customWidth="1"/>
    <col min="9" max="9" width="4.7109375" style="34" customWidth="1"/>
    <col min="10" max="10" width="8.7109375" style="34" customWidth="1"/>
    <col min="11" max="11" width="4.7109375" style="34" hidden="1" customWidth="1"/>
    <col min="12" max="12" width="7.7109375" style="34" customWidth="1"/>
    <col min="13" max="13" width="4.7109375" style="34" customWidth="1"/>
    <col min="14" max="14" width="3" style="34" customWidth="1"/>
    <col min="15" max="15" width="8.42578125" style="34" bestFit="1" customWidth="1"/>
    <col min="16" max="17" width="8.28515625" style="34" bestFit="1" customWidth="1"/>
    <col min="18" max="18" width="8.28515625" style="34" customWidth="1"/>
    <col min="19" max="19" width="9.140625" style="34" hidden="1" customWidth="1"/>
    <col min="20" max="20" width="1.28515625" style="34" hidden="1" customWidth="1"/>
    <col min="21" max="244" width="9.140625" style="34"/>
    <col min="245" max="245" width="4.7109375" style="34" customWidth="1"/>
    <col min="246" max="246" width="4.85546875" style="34" customWidth="1"/>
    <col min="247" max="251" width="4.7109375" style="34" customWidth="1"/>
    <col min="252" max="252" width="5.28515625" style="34" customWidth="1"/>
    <col min="253" max="255" width="4.7109375" style="34" customWidth="1"/>
    <col min="256" max="256" width="4.5703125" style="34" customWidth="1"/>
    <col min="257" max="263" width="4.7109375" style="34" customWidth="1"/>
    <col min="264" max="264" width="4.5703125" style="34" customWidth="1"/>
    <col min="265" max="268" width="4.7109375" style="34" customWidth="1"/>
    <col min="269" max="269" width="4.85546875" style="34" customWidth="1"/>
    <col min="270" max="270" width="6.140625" style="34" customWidth="1"/>
    <col min="271" max="500" width="9.140625" style="34"/>
    <col min="501" max="501" width="4.7109375" style="34" customWidth="1"/>
    <col min="502" max="502" width="4.85546875" style="34" customWidth="1"/>
    <col min="503" max="507" width="4.7109375" style="34" customWidth="1"/>
    <col min="508" max="508" width="5.28515625" style="34" customWidth="1"/>
    <col min="509" max="511" width="4.7109375" style="34" customWidth="1"/>
    <col min="512" max="512" width="4.5703125" style="34" customWidth="1"/>
    <col min="513" max="519" width="4.7109375" style="34" customWidth="1"/>
    <col min="520" max="520" width="4.5703125" style="34" customWidth="1"/>
    <col min="521" max="524" width="4.7109375" style="34" customWidth="1"/>
    <col min="525" max="525" width="4.85546875" style="34" customWidth="1"/>
    <col min="526" max="526" width="6.140625" style="34" customWidth="1"/>
    <col min="527" max="756" width="9.140625" style="34"/>
    <col min="757" max="757" width="4.7109375" style="34" customWidth="1"/>
    <col min="758" max="758" width="4.85546875" style="34" customWidth="1"/>
    <col min="759" max="763" width="4.7109375" style="34" customWidth="1"/>
    <col min="764" max="764" width="5.28515625" style="34" customWidth="1"/>
    <col min="765" max="767" width="4.7109375" style="34" customWidth="1"/>
    <col min="768" max="768" width="4.5703125" style="34" customWidth="1"/>
    <col min="769" max="775" width="4.7109375" style="34" customWidth="1"/>
    <col min="776" max="776" width="4.5703125" style="34" customWidth="1"/>
    <col min="777" max="780" width="4.7109375" style="34" customWidth="1"/>
    <col min="781" max="781" width="4.85546875" style="34" customWidth="1"/>
    <col min="782" max="782" width="6.140625" style="34" customWidth="1"/>
    <col min="783" max="1012" width="9.140625" style="34"/>
    <col min="1013" max="1013" width="4.7109375" style="34" customWidth="1"/>
    <col min="1014" max="1014" width="4.85546875" style="34" customWidth="1"/>
    <col min="1015" max="1019" width="4.7109375" style="34" customWidth="1"/>
    <col min="1020" max="1020" width="5.28515625" style="34" customWidth="1"/>
    <col min="1021" max="1023" width="4.7109375" style="34" customWidth="1"/>
    <col min="1024" max="1024" width="4.5703125" style="34" customWidth="1"/>
    <col min="1025" max="1031" width="4.7109375" style="34" customWidth="1"/>
    <col min="1032" max="1032" width="4.5703125" style="34" customWidth="1"/>
    <col min="1033" max="1036" width="4.7109375" style="34" customWidth="1"/>
    <col min="1037" max="1037" width="4.85546875" style="34" customWidth="1"/>
    <col min="1038" max="1038" width="6.140625" style="34" customWidth="1"/>
    <col min="1039" max="1268" width="9.140625" style="34"/>
    <col min="1269" max="1269" width="4.7109375" style="34" customWidth="1"/>
    <col min="1270" max="1270" width="4.85546875" style="34" customWidth="1"/>
    <col min="1271" max="1275" width="4.7109375" style="34" customWidth="1"/>
    <col min="1276" max="1276" width="5.28515625" style="34" customWidth="1"/>
    <col min="1277" max="1279" width="4.7109375" style="34" customWidth="1"/>
    <col min="1280" max="1280" width="4.5703125" style="34" customWidth="1"/>
    <col min="1281" max="1287" width="4.7109375" style="34" customWidth="1"/>
    <col min="1288" max="1288" width="4.5703125" style="34" customWidth="1"/>
    <col min="1289" max="1292" width="4.7109375" style="34" customWidth="1"/>
    <col min="1293" max="1293" width="4.85546875" style="34" customWidth="1"/>
    <col min="1294" max="1294" width="6.140625" style="34" customWidth="1"/>
    <col min="1295" max="1524" width="9.140625" style="34"/>
    <col min="1525" max="1525" width="4.7109375" style="34" customWidth="1"/>
    <col min="1526" max="1526" width="4.85546875" style="34" customWidth="1"/>
    <col min="1527" max="1531" width="4.7109375" style="34" customWidth="1"/>
    <col min="1532" max="1532" width="5.28515625" style="34" customWidth="1"/>
    <col min="1533" max="1535" width="4.7109375" style="34" customWidth="1"/>
    <col min="1536" max="1536" width="4.5703125" style="34" customWidth="1"/>
    <col min="1537" max="1543" width="4.7109375" style="34" customWidth="1"/>
    <col min="1544" max="1544" width="4.5703125" style="34" customWidth="1"/>
    <col min="1545" max="1548" width="4.7109375" style="34" customWidth="1"/>
    <col min="1549" max="1549" width="4.85546875" style="34" customWidth="1"/>
    <col min="1550" max="1550" width="6.140625" style="34" customWidth="1"/>
    <col min="1551" max="1780" width="9.140625" style="34"/>
    <col min="1781" max="1781" width="4.7109375" style="34" customWidth="1"/>
    <col min="1782" max="1782" width="4.85546875" style="34" customWidth="1"/>
    <col min="1783" max="1787" width="4.7109375" style="34" customWidth="1"/>
    <col min="1788" max="1788" width="5.28515625" style="34" customWidth="1"/>
    <col min="1789" max="1791" width="4.7109375" style="34" customWidth="1"/>
    <col min="1792" max="1792" width="4.5703125" style="34" customWidth="1"/>
    <col min="1793" max="1799" width="4.7109375" style="34" customWidth="1"/>
    <col min="1800" max="1800" width="4.5703125" style="34" customWidth="1"/>
    <col min="1801" max="1804" width="4.7109375" style="34" customWidth="1"/>
    <col min="1805" max="1805" width="4.85546875" style="34" customWidth="1"/>
    <col min="1806" max="1806" width="6.140625" style="34" customWidth="1"/>
    <col min="1807" max="2036" width="9.140625" style="34"/>
    <col min="2037" max="2037" width="4.7109375" style="34" customWidth="1"/>
    <col min="2038" max="2038" width="4.85546875" style="34" customWidth="1"/>
    <col min="2039" max="2043" width="4.7109375" style="34" customWidth="1"/>
    <col min="2044" max="2044" width="5.28515625" style="34" customWidth="1"/>
    <col min="2045" max="2047" width="4.7109375" style="34" customWidth="1"/>
    <col min="2048" max="2048" width="4.5703125" style="34" customWidth="1"/>
    <col min="2049" max="2055" width="4.7109375" style="34" customWidth="1"/>
    <col min="2056" max="2056" width="4.5703125" style="34" customWidth="1"/>
    <col min="2057" max="2060" width="4.7109375" style="34" customWidth="1"/>
    <col min="2061" max="2061" width="4.85546875" style="34" customWidth="1"/>
    <col min="2062" max="2062" width="6.140625" style="34" customWidth="1"/>
    <col min="2063" max="2292" width="9.140625" style="34"/>
    <col min="2293" max="2293" width="4.7109375" style="34" customWidth="1"/>
    <col min="2294" max="2294" width="4.85546875" style="34" customWidth="1"/>
    <col min="2295" max="2299" width="4.7109375" style="34" customWidth="1"/>
    <col min="2300" max="2300" width="5.28515625" style="34" customWidth="1"/>
    <col min="2301" max="2303" width="4.7109375" style="34" customWidth="1"/>
    <col min="2304" max="2304" width="4.5703125" style="34" customWidth="1"/>
    <col min="2305" max="2311" width="4.7109375" style="34" customWidth="1"/>
    <col min="2312" max="2312" width="4.5703125" style="34" customWidth="1"/>
    <col min="2313" max="2316" width="4.7109375" style="34" customWidth="1"/>
    <col min="2317" max="2317" width="4.85546875" style="34" customWidth="1"/>
    <col min="2318" max="2318" width="6.140625" style="34" customWidth="1"/>
    <col min="2319" max="2548" width="9.140625" style="34"/>
    <col min="2549" max="2549" width="4.7109375" style="34" customWidth="1"/>
    <col min="2550" max="2550" width="4.85546875" style="34" customWidth="1"/>
    <col min="2551" max="2555" width="4.7109375" style="34" customWidth="1"/>
    <col min="2556" max="2556" width="5.28515625" style="34" customWidth="1"/>
    <col min="2557" max="2559" width="4.7109375" style="34" customWidth="1"/>
    <col min="2560" max="2560" width="4.5703125" style="34" customWidth="1"/>
    <col min="2561" max="2567" width="4.7109375" style="34" customWidth="1"/>
    <col min="2568" max="2568" width="4.5703125" style="34" customWidth="1"/>
    <col min="2569" max="2572" width="4.7109375" style="34" customWidth="1"/>
    <col min="2573" max="2573" width="4.85546875" style="34" customWidth="1"/>
    <col min="2574" max="2574" width="6.140625" style="34" customWidth="1"/>
    <col min="2575" max="2804" width="9.140625" style="34"/>
    <col min="2805" max="2805" width="4.7109375" style="34" customWidth="1"/>
    <col min="2806" max="2806" width="4.85546875" style="34" customWidth="1"/>
    <col min="2807" max="2811" width="4.7109375" style="34" customWidth="1"/>
    <col min="2812" max="2812" width="5.28515625" style="34" customWidth="1"/>
    <col min="2813" max="2815" width="4.7109375" style="34" customWidth="1"/>
    <col min="2816" max="2816" width="4.5703125" style="34" customWidth="1"/>
    <col min="2817" max="2823" width="4.7109375" style="34" customWidth="1"/>
    <col min="2824" max="2824" width="4.5703125" style="34" customWidth="1"/>
    <col min="2825" max="2828" width="4.7109375" style="34" customWidth="1"/>
    <col min="2829" max="2829" width="4.85546875" style="34" customWidth="1"/>
    <col min="2830" max="2830" width="6.140625" style="34" customWidth="1"/>
    <col min="2831" max="3060" width="9.140625" style="34"/>
    <col min="3061" max="3061" width="4.7109375" style="34" customWidth="1"/>
    <col min="3062" max="3062" width="4.85546875" style="34" customWidth="1"/>
    <col min="3063" max="3067" width="4.7109375" style="34" customWidth="1"/>
    <col min="3068" max="3068" width="5.28515625" style="34" customWidth="1"/>
    <col min="3069" max="3071" width="4.7109375" style="34" customWidth="1"/>
    <col min="3072" max="3072" width="4.5703125" style="34" customWidth="1"/>
    <col min="3073" max="3079" width="4.7109375" style="34" customWidth="1"/>
    <col min="3080" max="3080" width="4.5703125" style="34" customWidth="1"/>
    <col min="3081" max="3084" width="4.7109375" style="34" customWidth="1"/>
    <col min="3085" max="3085" width="4.85546875" style="34" customWidth="1"/>
    <col min="3086" max="3086" width="6.140625" style="34" customWidth="1"/>
    <col min="3087" max="3316" width="9.140625" style="34"/>
    <col min="3317" max="3317" width="4.7109375" style="34" customWidth="1"/>
    <col min="3318" max="3318" width="4.85546875" style="34" customWidth="1"/>
    <col min="3319" max="3323" width="4.7109375" style="34" customWidth="1"/>
    <col min="3324" max="3324" width="5.28515625" style="34" customWidth="1"/>
    <col min="3325" max="3327" width="4.7109375" style="34" customWidth="1"/>
    <col min="3328" max="3328" width="4.5703125" style="34" customWidth="1"/>
    <col min="3329" max="3335" width="4.7109375" style="34" customWidth="1"/>
    <col min="3336" max="3336" width="4.5703125" style="34" customWidth="1"/>
    <col min="3337" max="3340" width="4.7109375" style="34" customWidth="1"/>
    <col min="3341" max="3341" width="4.85546875" style="34" customWidth="1"/>
    <col min="3342" max="3342" width="6.140625" style="34" customWidth="1"/>
    <col min="3343" max="3572" width="9.140625" style="34"/>
    <col min="3573" max="3573" width="4.7109375" style="34" customWidth="1"/>
    <col min="3574" max="3574" width="4.85546875" style="34" customWidth="1"/>
    <col min="3575" max="3579" width="4.7109375" style="34" customWidth="1"/>
    <col min="3580" max="3580" width="5.28515625" style="34" customWidth="1"/>
    <col min="3581" max="3583" width="4.7109375" style="34" customWidth="1"/>
    <col min="3584" max="3584" width="4.5703125" style="34" customWidth="1"/>
    <col min="3585" max="3591" width="4.7109375" style="34" customWidth="1"/>
    <col min="3592" max="3592" width="4.5703125" style="34" customWidth="1"/>
    <col min="3593" max="3596" width="4.7109375" style="34" customWidth="1"/>
    <col min="3597" max="3597" width="4.85546875" style="34" customWidth="1"/>
    <col min="3598" max="3598" width="6.140625" style="34" customWidth="1"/>
    <col min="3599" max="3828" width="9.140625" style="34"/>
    <col min="3829" max="3829" width="4.7109375" style="34" customWidth="1"/>
    <col min="3830" max="3830" width="4.85546875" style="34" customWidth="1"/>
    <col min="3831" max="3835" width="4.7109375" style="34" customWidth="1"/>
    <col min="3836" max="3836" width="5.28515625" style="34" customWidth="1"/>
    <col min="3837" max="3839" width="4.7109375" style="34" customWidth="1"/>
    <col min="3840" max="3840" width="4.5703125" style="34" customWidth="1"/>
    <col min="3841" max="3847" width="4.7109375" style="34" customWidth="1"/>
    <col min="3848" max="3848" width="4.5703125" style="34" customWidth="1"/>
    <col min="3849" max="3852" width="4.7109375" style="34" customWidth="1"/>
    <col min="3853" max="3853" width="4.85546875" style="34" customWidth="1"/>
    <col min="3854" max="3854" width="6.140625" style="34" customWidth="1"/>
    <col min="3855" max="4084" width="9.140625" style="34"/>
    <col min="4085" max="4085" width="4.7109375" style="34" customWidth="1"/>
    <col min="4086" max="4086" width="4.85546875" style="34" customWidth="1"/>
    <col min="4087" max="4091" width="4.7109375" style="34" customWidth="1"/>
    <col min="4092" max="4092" width="5.28515625" style="34" customWidth="1"/>
    <col min="4093" max="4095" width="4.7109375" style="34" customWidth="1"/>
    <col min="4096" max="4096" width="4.5703125" style="34" customWidth="1"/>
    <col min="4097" max="4103" width="4.7109375" style="34" customWidth="1"/>
    <col min="4104" max="4104" width="4.5703125" style="34" customWidth="1"/>
    <col min="4105" max="4108" width="4.7109375" style="34" customWidth="1"/>
    <col min="4109" max="4109" width="4.85546875" style="34" customWidth="1"/>
    <col min="4110" max="4110" width="6.140625" style="34" customWidth="1"/>
    <col min="4111" max="4340" width="9.140625" style="34"/>
    <col min="4341" max="4341" width="4.7109375" style="34" customWidth="1"/>
    <col min="4342" max="4342" width="4.85546875" style="34" customWidth="1"/>
    <col min="4343" max="4347" width="4.7109375" style="34" customWidth="1"/>
    <col min="4348" max="4348" width="5.28515625" style="34" customWidth="1"/>
    <col min="4349" max="4351" width="4.7109375" style="34" customWidth="1"/>
    <col min="4352" max="4352" width="4.5703125" style="34" customWidth="1"/>
    <col min="4353" max="4359" width="4.7109375" style="34" customWidth="1"/>
    <col min="4360" max="4360" width="4.5703125" style="34" customWidth="1"/>
    <col min="4361" max="4364" width="4.7109375" style="34" customWidth="1"/>
    <col min="4365" max="4365" width="4.85546875" style="34" customWidth="1"/>
    <col min="4366" max="4366" width="6.140625" style="34" customWidth="1"/>
    <col min="4367" max="4596" width="9.140625" style="34"/>
    <col min="4597" max="4597" width="4.7109375" style="34" customWidth="1"/>
    <col min="4598" max="4598" width="4.85546875" style="34" customWidth="1"/>
    <col min="4599" max="4603" width="4.7109375" style="34" customWidth="1"/>
    <col min="4604" max="4604" width="5.28515625" style="34" customWidth="1"/>
    <col min="4605" max="4607" width="4.7109375" style="34" customWidth="1"/>
    <col min="4608" max="4608" width="4.5703125" style="34" customWidth="1"/>
    <col min="4609" max="4615" width="4.7109375" style="34" customWidth="1"/>
    <col min="4616" max="4616" width="4.5703125" style="34" customWidth="1"/>
    <col min="4617" max="4620" width="4.7109375" style="34" customWidth="1"/>
    <col min="4621" max="4621" width="4.85546875" style="34" customWidth="1"/>
    <col min="4622" max="4622" width="6.140625" style="34" customWidth="1"/>
    <col min="4623" max="4852" width="9.140625" style="34"/>
    <col min="4853" max="4853" width="4.7109375" style="34" customWidth="1"/>
    <col min="4854" max="4854" width="4.85546875" style="34" customWidth="1"/>
    <col min="4855" max="4859" width="4.7109375" style="34" customWidth="1"/>
    <col min="4860" max="4860" width="5.28515625" style="34" customWidth="1"/>
    <col min="4861" max="4863" width="4.7109375" style="34" customWidth="1"/>
    <col min="4864" max="4864" width="4.5703125" style="34" customWidth="1"/>
    <col min="4865" max="4871" width="4.7109375" style="34" customWidth="1"/>
    <col min="4872" max="4872" width="4.5703125" style="34" customWidth="1"/>
    <col min="4873" max="4876" width="4.7109375" style="34" customWidth="1"/>
    <col min="4877" max="4877" width="4.85546875" style="34" customWidth="1"/>
    <col min="4878" max="4878" width="6.140625" style="34" customWidth="1"/>
    <col min="4879" max="5108" width="9.140625" style="34"/>
    <col min="5109" max="5109" width="4.7109375" style="34" customWidth="1"/>
    <col min="5110" max="5110" width="4.85546875" style="34" customWidth="1"/>
    <col min="5111" max="5115" width="4.7109375" style="34" customWidth="1"/>
    <col min="5116" max="5116" width="5.28515625" style="34" customWidth="1"/>
    <col min="5117" max="5119" width="4.7109375" style="34" customWidth="1"/>
    <col min="5120" max="5120" width="4.5703125" style="34" customWidth="1"/>
    <col min="5121" max="5127" width="4.7109375" style="34" customWidth="1"/>
    <col min="5128" max="5128" width="4.5703125" style="34" customWidth="1"/>
    <col min="5129" max="5132" width="4.7109375" style="34" customWidth="1"/>
    <col min="5133" max="5133" width="4.85546875" style="34" customWidth="1"/>
    <col min="5134" max="5134" width="6.140625" style="34" customWidth="1"/>
    <col min="5135" max="5364" width="9.140625" style="34"/>
    <col min="5365" max="5365" width="4.7109375" style="34" customWidth="1"/>
    <col min="5366" max="5366" width="4.85546875" style="34" customWidth="1"/>
    <col min="5367" max="5371" width="4.7109375" style="34" customWidth="1"/>
    <col min="5372" max="5372" width="5.28515625" style="34" customWidth="1"/>
    <col min="5373" max="5375" width="4.7109375" style="34" customWidth="1"/>
    <col min="5376" max="5376" width="4.5703125" style="34" customWidth="1"/>
    <col min="5377" max="5383" width="4.7109375" style="34" customWidth="1"/>
    <col min="5384" max="5384" width="4.5703125" style="34" customWidth="1"/>
    <col min="5385" max="5388" width="4.7109375" style="34" customWidth="1"/>
    <col min="5389" max="5389" width="4.85546875" style="34" customWidth="1"/>
    <col min="5390" max="5390" width="6.140625" style="34" customWidth="1"/>
    <col min="5391" max="5620" width="9.140625" style="34"/>
    <col min="5621" max="5621" width="4.7109375" style="34" customWidth="1"/>
    <col min="5622" max="5622" width="4.85546875" style="34" customWidth="1"/>
    <col min="5623" max="5627" width="4.7109375" style="34" customWidth="1"/>
    <col min="5628" max="5628" width="5.28515625" style="34" customWidth="1"/>
    <col min="5629" max="5631" width="4.7109375" style="34" customWidth="1"/>
    <col min="5632" max="5632" width="4.5703125" style="34" customWidth="1"/>
    <col min="5633" max="5639" width="4.7109375" style="34" customWidth="1"/>
    <col min="5640" max="5640" width="4.5703125" style="34" customWidth="1"/>
    <col min="5641" max="5644" width="4.7109375" style="34" customWidth="1"/>
    <col min="5645" max="5645" width="4.85546875" style="34" customWidth="1"/>
    <col min="5646" max="5646" width="6.140625" style="34" customWidth="1"/>
    <col min="5647" max="5876" width="9.140625" style="34"/>
    <col min="5877" max="5877" width="4.7109375" style="34" customWidth="1"/>
    <col min="5878" max="5878" width="4.85546875" style="34" customWidth="1"/>
    <col min="5879" max="5883" width="4.7109375" style="34" customWidth="1"/>
    <col min="5884" max="5884" width="5.28515625" style="34" customWidth="1"/>
    <col min="5885" max="5887" width="4.7109375" style="34" customWidth="1"/>
    <col min="5888" max="5888" width="4.5703125" style="34" customWidth="1"/>
    <col min="5889" max="5895" width="4.7109375" style="34" customWidth="1"/>
    <col min="5896" max="5896" width="4.5703125" style="34" customWidth="1"/>
    <col min="5897" max="5900" width="4.7109375" style="34" customWidth="1"/>
    <col min="5901" max="5901" width="4.85546875" style="34" customWidth="1"/>
    <col min="5902" max="5902" width="6.140625" style="34" customWidth="1"/>
    <col min="5903" max="6132" width="9.140625" style="34"/>
    <col min="6133" max="6133" width="4.7109375" style="34" customWidth="1"/>
    <col min="6134" max="6134" width="4.85546875" style="34" customWidth="1"/>
    <col min="6135" max="6139" width="4.7109375" style="34" customWidth="1"/>
    <col min="6140" max="6140" width="5.28515625" style="34" customWidth="1"/>
    <col min="6141" max="6143" width="4.7109375" style="34" customWidth="1"/>
    <col min="6144" max="6144" width="4.5703125" style="34" customWidth="1"/>
    <col min="6145" max="6151" width="4.7109375" style="34" customWidth="1"/>
    <col min="6152" max="6152" width="4.5703125" style="34" customWidth="1"/>
    <col min="6153" max="6156" width="4.7109375" style="34" customWidth="1"/>
    <col min="6157" max="6157" width="4.85546875" style="34" customWidth="1"/>
    <col min="6158" max="6158" width="6.140625" style="34" customWidth="1"/>
    <col min="6159" max="6388" width="9.140625" style="34"/>
    <col min="6389" max="6389" width="4.7109375" style="34" customWidth="1"/>
    <col min="6390" max="6390" width="4.85546875" style="34" customWidth="1"/>
    <col min="6391" max="6395" width="4.7109375" style="34" customWidth="1"/>
    <col min="6396" max="6396" width="5.28515625" style="34" customWidth="1"/>
    <col min="6397" max="6399" width="4.7109375" style="34" customWidth="1"/>
    <col min="6400" max="6400" width="4.5703125" style="34" customWidth="1"/>
    <col min="6401" max="6407" width="4.7109375" style="34" customWidth="1"/>
    <col min="6408" max="6408" width="4.5703125" style="34" customWidth="1"/>
    <col min="6409" max="6412" width="4.7109375" style="34" customWidth="1"/>
    <col min="6413" max="6413" width="4.85546875" style="34" customWidth="1"/>
    <col min="6414" max="6414" width="6.140625" style="34" customWidth="1"/>
    <col min="6415" max="6644" width="9.140625" style="34"/>
    <col min="6645" max="6645" width="4.7109375" style="34" customWidth="1"/>
    <col min="6646" max="6646" width="4.85546875" style="34" customWidth="1"/>
    <col min="6647" max="6651" width="4.7109375" style="34" customWidth="1"/>
    <col min="6652" max="6652" width="5.28515625" style="34" customWidth="1"/>
    <col min="6653" max="6655" width="4.7109375" style="34" customWidth="1"/>
    <col min="6656" max="6656" width="4.5703125" style="34" customWidth="1"/>
    <col min="6657" max="6663" width="4.7109375" style="34" customWidth="1"/>
    <col min="6664" max="6664" width="4.5703125" style="34" customWidth="1"/>
    <col min="6665" max="6668" width="4.7109375" style="34" customWidth="1"/>
    <col min="6669" max="6669" width="4.85546875" style="34" customWidth="1"/>
    <col min="6670" max="6670" width="6.140625" style="34" customWidth="1"/>
    <col min="6671" max="6900" width="9.140625" style="34"/>
    <col min="6901" max="6901" width="4.7109375" style="34" customWidth="1"/>
    <col min="6902" max="6902" width="4.85546875" style="34" customWidth="1"/>
    <col min="6903" max="6907" width="4.7109375" style="34" customWidth="1"/>
    <col min="6908" max="6908" width="5.28515625" style="34" customWidth="1"/>
    <col min="6909" max="6911" width="4.7109375" style="34" customWidth="1"/>
    <col min="6912" max="6912" width="4.5703125" style="34" customWidth="1"/>
    <col min="6913" max="6919" width="4.7109375" style="34" customWidth="1"/>
    <col min="6920" max="6920" width="4.5703125" style="34" customWidth="1"/>
    <col min="6921" max="6924" width="4.7109375" style="34" customWidth="1"/>
    <col min="6925" max="6925" width="4.85546875" style="34" customWidth="1"/>
    <col min="6926" max="6926" width="6.140625" style="34" customWidth="1"/>
    <col min="6927" max="7156" width="9.140625" style="34"/>
    <col min="7157" max="7157" width="4.7109375" style="34" customWidth="1"/>
    <col min="7158" max="7158" width="4.85546875" style="34" customWidth="1"/>
    <col min="7159" max="7163" width="4.7109375" style="34" customWidth="1"/>
    <col min="7164" max="7164" width="5.28515625" style="34" customWidth="1"/>
    <col min="7165" max="7167" width="4.7109375" style="34" customWidth="1"/>
    <col min="7168" max="7168" width="4.5703125" style="34" customWidth="1"/>
    <col min="7169" max="7175" width="4.7109375" style="34" customWidth="1"/>
    <col min="7176" max="7176" width="4.5703125" style="34" customWidth="1"/>
    <col min="7177" max="7180" width="4.7109375" style="34" customWidth="1"/>
    <col min="7181" max="7181" width="4.85546875" style="34" customWidth="1"/>
    <col min="7182" max="7182" width="6.140625" style="34" customWidth="1"/>
    <col min="7183" max="7412" width="9.140625" style="34"/>
    <col min="7413" max="7413" width="4.7109375" style="34" customWidth="1"/>
    <col min="7414" max="7414" width="4.85546875" style="34" customWidth="1"/>
    <col min="7415" max="7419" width="4.7109375" style="34" customWidth="1"/>
    <col min="7420" max="7420" width="5.28515625" style="34" customWidth="1"/>
    <col min="7421" max="7423" width="4.7109375" style="34" customWidth="1"/>
    <col min="7424" max="7424" width="4.5703125" style="34" customWidth="1"/>
    <col min="7425" max="7431" width="4.7109375" style="34" customWidth="1"/>
    <col min="7432" max="7432" width="4.5703125" style="34" customWidth="1"/>
    <col min="7433" max="7436" width="4.7109375" style="34" customWidth="1"/>
    <col min="7437" max="7437" width="4.85546875" style="34" customWidth="1"/>
    <col min="7438" max="7438" width="6.140625" style="34" customWidth="1"/>
    <col min="7439" max="7668" width="9.140625" style="34"/>
    <col min="7669" max="7669" width="4.7109375" style="34" customWidth="1"/>
    <col min="7670" max="7670" width="4.85546875" style="34" customWidth="1"/>
    <col min="7671" max="7675" width="4.7109375" style="34" customWidth="1"/>
    <col min="7676" max="7676" width="5.28515625" style="34" customWidth="1"/>
    <col min="7677" max="7679" width="4.7109375" style="34" customWidth="1"/>
    <col min="7680" max="7680" width="4.5703125" style="34" customWidth="1"/>
    <col min="7681" max="7687" width="4.7109375" style="34" customWidth="1"/>
    <col min="7688" max="7688" width="4.5703125" style="34" customWidth="1"/>
    <col min="7689" max="7692" width="4.7109375" style="34" customWidth="1"/>
    <col min="7693" max="7693" width="4.85546875" style="34" customWidth="1"/>
    <col min="7694" max="7694" width="6.140625" style="34" customWidth="1"/>
    <col min="7695" max="7924" width="9.140625" style="34"/>
    <col min="7925" max="7925" width="4.7109375" style="34" customWidth="1"/>
    <col min="7926" max="7926" width="4.85546875" style="34" customWidth="1"/>
    <col min="7927" max="7931" width="4.7109375" style="34" customWidth="1"/>
    <col min="7932" max="7932" width="5.28515625" style="34" customWidth="1"/>
    <col min="7933" max="7935" width="4.7109375" style="34" customWidth="1"/>
    <col min="7936" max="7936" width="4.5703125" style="34" customWidth="1"/>
    <col min="7937" max="7943" width="4.7109375" style="34" customWidth="1"/>
    <col min="7944" max="7944" width="4.5703125" style="34" customWidth="1"/>
    <col min="7945" max="7948" width="4.7109375" style="34" customWidth="1"/>
    <col min="7949" max="7949" width="4.85546875" style="34" customWidth="1"/>
    <col min="7950" max="7950" width="6.140625" style="34" customWidth="1"/>
    <col min="7951" max="8180" width="9.140625" style="34"/>
    <col min="8181" max="8181" width="4.7109375" style="34" customWidth="1"/>
    <col min="8182" max="8182" width="4.85546875" style="34" customWidth="1"/>
    <col min="8183" max="8187" width="4.7109375" style="34" customWidth="1"/>
    <col min="8188" max="8188" width="5.28515625" style="34" customWidth="1"/>
    <col min="8189" max="8191" width="4.7109375" style="34" customWidth="1"/>
    <col min="8192" max="8192" width="4.5703125" style="34" customWidth="1"/>
    <col min="8193" max="8199" width="4.7109375" style="34" customWidth="1"/>
    <col min="8200" max="8200" width="4.5703125" style="34" customWidth="1"/>
    <col min="8201" max="8204" width="4.7109375" style="34" customWidth="1"/>
    <col min="8205" max="8205" width="4.85546875" style="34" customWidth="1"/>
    <col min="8206" max="8206" width="6.140625" style="34" customWidth="1"/>
    <col min="8207" max="8436" width="9.140625" style="34"/>
    <col min="8437" max="8437" width="4.7109375" style="34" customWidth="1"/>
    <col min="8438" max="8438" width="4.85546875" style="34" customWidth="1"/>
    <col min="8439" max="8443" width="4.7109375" style="34" customWidth="1"/>
    <col min="8444" max="8444" width="5.28515625" style="34" customWidth="1"/>
    <col min="8445" max="8447" width="4.7109375" style="34" customWidth="1"/>
    <col min="8448" max="8448" width="4.5703125" style="34" customWidth="1"/>
    <col min="8449" max="8455" width="4.7109375" style="34" customWidth="1"/>
    <col min="8456" max="8456" width="4.5703125" style="34" customWidth="1"/>
    <col min="8457" max="8460" width="4.7109375" style="34" customWidth="1"/>
    <col min="8461" max="8461" width="4.85546875" style="34" customWidth="1"/>
    <col min="8462" max="8462" width="6.140625" style="34" customWidth="1"/>
    <col min="8463" max="8692" width="9.140625" style="34"/>
    <col min="8693" max="8693" width="4.7109375" style="34" customWidth="1"/>
    <col min="8694" max="8694" width="4.85546875" style="34" customWidth="1"/>
    <col min="8695" max="8699" width="4.7109375" style="34" customWidth="1"/>
    <col min="8700" max="8700" width="5.28515625" style="34" customWidth="1"/>
    <col min="8701" max="8703" width="4.7109375" style="34" customWidth="1"/>
    <col min="8704" max="8704" width="4.5703125" style="34" customWidth="1"/>
    <col min="8705" max="8711" width="4.7109375" style="34" customWidth="1"/>
    <col min="8712" max="8712" width="4.5703125" style="34" customWidth="1"/>
    <col min="8713" max="8716" width="4.7109375" style="34" customWidth="1"/>
    <col min="8717" max="8717" width="4.85546875" style="34" customWidth="1"/>
    <col min="8718" max="8718" width="6.140625" style="34" customWidth="1"/>
    <col min="8719" max="8948" width="9.140625" style="34"/>
    <col min="8949" max="8949" width="4.7109375" style="34" customWidth="1"/>
    <col min="8950" max="8950" width="4.85546875" style="34" customWidth="1"/>
    <col min="8951" max="8955" width="4.7109375" style="34" customWidth="1"/>
    <col min="8956" max="8956" width="5.28515625" style="34" customWidth="1"/>
    <col min="8957" max="8959" width="4.7109375" style="34" customWidth="1"/>
    <col min="8960" max="8960" width="4.5703125" style="34" customWidth="1"/>
    <col min="8961" max="8967" width="4.7109375" style="34" customWidth="1"/>
    <col min="8968" max="8968" width="4.5703125" style="34" customWidth="1"/>
    <col min="8969" max="8972" width="4.7109375" style="34" customWidth="1"/>
    <col min="8973" max="8973" width="4.85546875" style="34" customWidth="1"/>
    <col min="8974" max="8974" width="6.140625" style="34" customWidth="1"/>
    <col min="8975" max="9204" width="9.140625" style="34"/>
    <col min="9205" max="9205" width="4.7109375" style="34" customWidth="1"/>
    <col min="9206" max="9206" width="4.85546875" style="34" customWidth="1"/>
    <col min="9207" max="9211" width="4.7109375" style="34" customWidth="1"/>
    <col min="9212" max="9212" width="5.28515625" style="34" customWidth="1"/>
    <col min="9213" max="9215" width="4.7109375" style="34" customWidth="1"/>
    <col min="9216" max="9216" width="4.5703125" style="34" customWidth="1"/>
    <col min="9217" max="9223" width="4.7109375" style="34" customWidth="1"/>
    <col min="9224" max="9224" width="4.5703125" style="34" customWidth="1"/>
    <col min="9225" max="9228" width="4.7109375" style="34" customWidth="1"/>
    <col min="9229" max="9229" width="4.85546875" style="34" customWidth="1"/>
    <col min="9230" max="9230" width="6.140625" style="34" customWidth="1"/>
    <col min="9231" max="9460" width="9.140625" style="34"/>
    <col min="9461" max="9461" width="4.7109375" style="34" customWidth="1"/>
    <col min="9462" max="9462" width="4.85546875" style="34" customWidth="1"/>
    <col min="9463" max="9467" width="4.7109375" style="34" customWidth="1"/>
    <col min="9468" max="9468" width="5.28515625" style="34" customWidth="1"/>
    <col min="9469" max="9471" width="4.7109375" style="34" customWidth="1"/>
    <col min="9472" max="9472" width="4.5703125" style="34" customWidth="1"/>
    <col min="9473" max="9479" width="4.7109375" style="34" customWidth="1"/>
    <col min="9480" max="9480" width="4.5703125" style="34" customWidth="1"/>
    <col min="9481" max="9484" width="4.7109375" style="34" customWidth="1"/>
    <col min="9485" max="9485" width="4.85546875" style="34" customWidth="1"/>
    <col min="9486" max="9486" width="6.140625" style="34" customWidth="1"/>
    <col min="9487" max="9716" width="9.140625" style="34"/>
    <col min="9717" max="9717" width="4.7109375" style="34" customWidth="1"/>
    <col min="9718" max="9718" width="4.85546875" style="34" customWidth="1"/>
    <col min="9719" max="9723" width="4.7109375" style="34" customWidth="1"/>
    <col min="9724" max="9724" width="5.28515625" style="34" customWidth="1"/>
    <col min="9725" max="9727" width="4.7109375" style="34" customWidth="1"/>
    <col min="9728" max="9728" width="4.5703125" style="34" customWidth="1"/>
    <col min="9729" max="9735" width="4.7109375" style="34" customWidth="1"/>
    <col min="9736" max="9736" width="4.5703125" style="34" customWidth="1"/>
    <col min="9737" max="9740" width="4.7109375" style="34" customWidth="1"/>
    <col min="9741" max="9741" width="4.85546875" style="34" customWidth="1"/>
    <col min="9742" max="9742" width="6.140625" style="34" customWidth="1"/>
    <col min="9743" max="9972" width="9.140625" style="34"/>
    <col min="9973" max="9973" width="4.7109375" style="34" customWidth="1"/>
    <col min="9974" max="9974" width="4.85546875" style="34" customWidth="1"/>
    <col min="9975" max="9979" width="4.7109375" style="34" customWidth="1"/>
    <col min="9980" max="9980" width="5.28515625" style="34" customWidth="1"/>
    <col min="9981" max="9983" width="4.7109375" style="34" customWidth="1"/>
    <col min="9984" max="9984" width="4.5703125" style="34" customWidth="1"/>
    <col min="9985" max="9991" width="4.7109375" style="34" customWidth="1"/>
    <col min="9992" max="9992" width="4.5703125" style="34" customWidth="1"/>
    <col min="9993" max="9996" width="4.7109375" style="34" customWidth="1"/>
    <col min="9997" max="9997" width="4.85546875" style="34" customWidth="1"/>
    <col min="9998" max="9998" width="6.140625" style="34" customWidth="1"/>
    <col min="9999" max="10228" width="9.140625" style="34"/>
    <col min="10229" max="10229" width="4.7109375" style="34" customWidth="1"/>
    <col min="10230" max="10230" width="4.85546875" style="34" customWidth="1"/>
    <col min="10231" max="10235" width="4.7109375" style="34" customWidth="1"/>
    <col min="10236" max="10236" width="5.28515625" style="34" customWidth="1"/>
    <col min="10237" max="10239" width="4.7109375" style="34" customWidth="1"/>
    <col min="10240" max="10240" width="4.5703125" style="34" customWidth="1"/>
    <col min="10241" max="10247" width="4.7109375" style="34" customWidth="1"/>
    <col min="10248" max="10248" width="4.5703125" style="34" customWidth="1"/>
    <col min="10249" max="10252" width="4.7109375" style="34" customWidth="1"/>
    <col min="10253" max="10253" width="4.85546875" style="34" customWidth="1"/>
    <col min="10254" max="10254" width="6.140625" style="34" customWidth="1"/>
    <col min="10255" max="10484" width="9.140625" style="34"/>
    <col min="10485" max="10485" width="4.7109375" style="34" customWidth="1"/>
    <col min="10486" max="10486" width="4.85546875" style="34" customWidth="1"/>
    <col min="10487" max="10491" width="4.7109375" style="34" customWidth="1"/>
    <col min="10492" max="10492" width="5.28515625" style="34" customWidth="1"/>
    <col min="10493" max="10495" width="4.7109375" style="34" customWidth="1"/>
    <col min="10496" max="10496" width="4.5703125" style="34" customWidth="1"/>
    <col min="10497" max="10503" width="4.7109375" style="34" customWidth="1"/>
    <col min="10504" max="10504" width="4.5703125" style="34" customWidth="1"/>
    <col min="10505" max="10508" width="4.7109375" style="34" customWidth="1"/>
    <col min="10509" max="10509" width="4.85546875" style="34" customWidth="1"/>
    <col min="10510" max="10510" width="6.140625" style="34" customWidth="1"/>
    <col min="10511" max="10740" width="9.140625" style="34"/>
    <col min="10741" max="10741" width="4.7109375" style="34" customWidth="1"/>
    <col min="10742" max="10742" width="4.85546875" style="34" customWidth="1"/>
    <col min="10743" max="10747" width="4.7109375" style="34" customWidth="1"/>
    <col min="10748" max="10748" width="5.28515625" style="34" customWidth="1"/>
    <col min="10749" max="10751" width="4.7109375" style="34" customWidth="1"/>
    <col min="10752" max="10752" width="4.5703125" style="34" customWidth="1"/>
    <col min="10753" max="10759" width="4.7109375" style="34" customWidth="1"/>
    <col min="10760" max="10760" width="4.5703125" style="34" customWidth="1"/>
    <col min="10761" max="10764" width="4.7109375" style="34" customWidth="1"/>
    <col min="10765" max="10765" width="4.85546875" style="34" customWidth="1"/>
    <col min="10766" max="10766" width="6.140625" style="34" customWidth="1"/>
    <col min="10767" max="10996" width="9.140625" style="34"/>
    <col min="10997" max="10997" width="4.7109375" style="34" customWidth="1"/>
    <col min="10998" max="10998" width="4.85546875" style="34" customWidth="1"/>
    <col min="10999" max="11003" width="4.7109375" style="34" customWidth="1"/>
    <col min="11004" max="11004" width="5.28515625" style="34" customWidth="1"/>
    <col min="11005" max="11007" width="4.7109375" style="34" customWidth="1"/>
    <col min="11008" max="11008" width="4.5703125" style="34" customWidth="1"/>
    <col min="11009" max="11015" width="4.7109375" style="34" customWidth="1"/>
    <col min="11016" max="11016" width="4.5703125" style="34" customWidth="1"/>
    <col min="11017" max="11020" width="4.7109375" style="34" customWidth="1"/>
    <col min="11021" max="11021" width="4.85546875" style="34" customWidth="1"/>
    <col min="11022" max="11022" width="6.140625" style="34" customWidth="1"/>
    <col min="11023" max="11252" width="9.140625" style="34"/>
    <col min="11253" max="11253" width="4.7109375" style="34" customWidth="1"/>
    <col min="11254" max="11254" width="4.85546875" style="34" customWidth="1"/>
    <col min="11255" max="11259" width="4.7109375" style="34" customWidth="1"/>
    <col min="11260" max="11260" width="5.28515625" style="34" customWidth="1"/>
    <col min="11261" max="11263" width="4.7109375" style="34" customWidth="1"/>
    <col min="11264" max="11264" width="4.5703125" style="34" customWidth="1"/>
    <col min="11265" max="11271" width="4.7109375" style="34" customWidth="1"/>
    <col min="11272" max="11272" width="4.5703125" style="34" customWidth="1"/>
    <col min="11273" max="11276" width="4.7109375" style="34" customWidth="1"/>
    <col min="11277" max="11277" width="4.85546875" style="34" customWidth="1"/>
    <col min="11278" max="11278" width="6.140625" style="34" customWidth="1"/>
    <col min="11279" max="11508" width="9.140625" style="34"/>
    <col min="11509" max="11509" width="4.7109375" style="34" customWidth="1"/>
    <col min="11510" max="11510" width="4.85546875" style="34" customWidth="1"/>
    <col min="11511" max="11515" width="4.7109375" style="34" customWidth="1"/>
    <col min="11516" max="11516" width="5.28515625" style="34" customWidth="1"/>
    <col min="11517" max="11519" width="4.7109375" style="34" customWidth="1"/>
    <col min="11520" max="11520" width="4.5703125" style="34" customWidth="1"/>
    <col min="11521" max="11527" width="4.7109375" style="34" customWidth="1"/>
    <col min="11528" max="11528" width="4.5703125" style="34" customWidth="1"/>
    <col min="11529" max="11532" width="4.7109375" style="34" customWidth="1"/>
    <col min="11533" max="11533" width="4.85546875" style="34" customWidth="1"/>
    <col min="11534" max="11534" width="6.140625" style="34" customWidth="1"/>
    <col min="11535" max="11764" width="9.140625" style="34"/>
    <col min="11765" max="11765" width="4.7109375" style="34" customWidth="1"/>
    <col min="11766" max="11766" width="4.85546875" style="34" customWidth="1"/>
    <col min="11767" max="11771" width="4.7109375" style="34" customWidth="1"/>
    <col min="11772" max="11772" width="5.28515625" style="34" customWidth="1"/>
    <col min="11773" max="11775" width="4.7109375" style="34" customWidth="1"/>
    <col min="11776" max="11776" width="4.5703125" style="34" customWidth="1"/>
    <col min="11777" max="11783" width="4.7109375" style="34" customWidth="1"/>
    <col min="11784" max="11784" width="4.5703125" style="34" customWidth="1"/>
    <col min="11785" max="11788" width="4.7109375" style="34" customWidth="1"/>
    <col min="11789" max="11789" width="4.85546875" style="34" customWidth="1"/>
    <col min="11790" max="11790" width="6.140625" style="34" customWidth="1"/>
    <col min="11791" max="12020" width="9.140625" style="34"/>
    <col min="12021" max="12021" width="4.7109375" style="34" customWidth="1"/>
    <col min="12022" max="12022" width="4.85546875" style="34" customWidth="1"/>
    <col min="12023" max="12027" width="4.7109375" style="34" customWidth="1"/>
    <col min="12028" max="12028" width="5.28515625" style="34" customWidth="1"/>
    <col min="12029" max="12031" width="4.7109375" style="34" customWidth="1"/>
    <col min="12032" max="12032" width="4.5703125" style="34" customWidth="1"/>
    <col min="12033" max="12039" width="4.7109375" style="34" customWidth="1"/>
    <col min="12040" max="12040" width="4.5703125" style="34" customWidth="1"/>
    <col min="12041" max="12044" width="4.7109375" style="34" customWidth="1"/>
    <col min="12045" max="12045" width="4.85546875" style="34" customWidth="1"/>
    <col min="12046" max="12046" width="6.140625" style="34" customWidth="1"/>
    <col min="12047" max="12276" width="9.140625" style="34"/>
    <col min="12277" max="12277" width="4.7109375" style="34" customWidth="1"/>
    <col min="12278" max="12278" width="4.85546875" style="34" customWidth="1"/>
    <col min="12279" max="12283" width="4.7109375" style="34" customWidth="1"/>
    <col min="12284" max="12284" width="5.28515625" style="34" customWidth="1"/>
    <col min="12285" max="12287" width="4.7109375" style="34" customWidth="1"/>
    <col min="12288" max="12288" width="4.5703125" style="34" customWidth="1"/>
    <col min="12289" max="12295" width="4.7109375" style="34" customWidth="1"/>
    <col min="12296" max="12296" width="4.5703125" style="34" customWidth="1"/>
    <col min="12297" max="12300" width="4.7109375" style="34" customWidth="1"/>
    <col min="12301" max="12301" width="4.85546875" style="34" customWidth="1"/>
    <col min="12302" max="12302" width="6.140625" style="34" customWidth="1"/>
    <col min="12303" max="12532" width="9.140625" style="34"/>
    <col min="12533" max="12533" width="4.7109375" style="34" customWidth="1"/>
    <col min="12534" max="12534" width="4.85546875" style="34" customWidth="1"/>
    <col min="12535" max="12539" width="4.7109375" style="34" customWidth="1"/>
    <col min="12540" max="12540" width="5.28515625" style="34" customWidth="1"/>
    <col min="12541" max="12543" width="4.7109375" style="34" customWidth="1"/>
    <col min="12544" max="12544" width="4.5703125" style="34" customWidth="1"/>
    <col min="12545" max="12551" width="4.7109375" style="34" customWidth="1"/>
    <col min="12552" max="12552" width="4.5703125" style="34" customWidth="1"/>
    <col min="12553" max="12556" width="4.7109375" style="34" customWidth="1"/>
    <col min="12557" max="12557" width="4.85546875" style="34" customWidth="1"/>
    <col min="12558" max="12558" width="6.140625" style="34" customWidth="1"/>
    <col min="12559" max="12788" width="9.140625" style="34"/>
    <col min="12789" max="12789" width="4.7109375" style="34" customWidth="1"/>
    <col min="12790" max="12790" width="4.85546875" style="34" customWidth="1"/>
    <col min="12791" max="12795" width="4.7109375" style="34" customWidth="1"/>
    <col min="12796" max="12796" width="5.28515625" style="34" customWidth="1"/>
    <col min="12797" max="12799" width="4.7109375" style="34" customWidth="1"/>
    <col min="12800" max="12800" width="4.5703125" style="34" customWidth="1"/>
    <col min="12801" max="12807" width="4.7109375" style="34" customWidth="1"/>
    <col min="12808" max="12808" width="4.5703125" style="34" customWidth="1"/>
    <col min="12809" max="12812" width="4.7109375" style="34" customWidth="1"/>
    <col min="12813" max="12813" width="4.85546875" style="34" customWidth="1"/>
    <col min="12814" max="12814" width="6.140625" style="34" customWidth="1"/>
    <col min="12815" max="13044" width="9.140625" style="34"/>
    <col min="13045" max="13045" width="4.7109375" style="34" customWidth="1"/>
    <col min="13046" max="13046" width="4.85546875" style="34" customWidth="1"/>
    <col min="13047" max="13051" width="4.7109375" style="34" customWidth="1"/>
    <col min="13052" max="13052" width="5.28515625" style="34" customWidth="1"/>
    <col min="13053" max="13055" width="4.7109375" style="34" customWidth="1"/>
    <col min="13056" max="13056" width="4.5703125" style="34" customWidth="1"/>
    <col min="13057" max="13063" width="4.7109375" style="34" customWidth="1"/>
    <col min="13064" max="13064" width="4.5703125" style="34" customWidth="1"/>
    <col min="13065" max="13068" width="4.7109375" style="34" customWidth="1"/>
    <col min="13069" max="13069" width="4.85546875" style="34" customWidth="1"/>
    <col min="13070" max="13070" width="6.140625" style="34" customWidth="1"/>
    <col min="13071" max="13300" width="9.140625" style="34"/>
    <col min="13301" max="13301" width="4.7109375" style="34" customWidth="1"/>
    <col min="13302" max="13302" width="4.85546875" style="34" customWidth="1"/>
    <col min="13303" max="13307" width="4.7109375" style="34" customWidth="1"/>
    <col min="13308" max="13308" width="5.28515625" style="34" customWidth="1"/>
    <col min="13309" max="13311" width="4.7109375" style="34" customWidth="1"/>
    <col min="13312" max="13312" width="4.5703125" style="34" customWidth="1"/>
    <col min="13313" max="13319" width="4.7109375" style="34" customWidth="1"/>
    <col min="13320" max="13320" width="4.5703125" style="34" customWidth="1"/>
    <col min="13321" max="13324" width="4.7109375" style="34" customWidth="1"/>
    <col min="13325" max="13325" width="4.85546875" style="34" customWidth="1"/>
    <col min="13326" max="13326" width="6.140625" style="34" customWidth="1"/>
    <col min="13327" max="13556" width="9.140625" style="34"/>
    <col min="13557" max="13557" width="4.7109375" style="34" customWidth="1"/>
    <col min="13558" max="13558" width="4.85546875" style="34" customWidth="1"/>
    <col min="13559" max="13563" width="4.7109375" style="34" customWidth="1"/>
    <col min="13564" max="13564" width="5.28515625" style="34" customWidth="1"/>
    <col min="13565" max="13567" width="4.7109375" style="34" customWidth="1"/>
    <col min="13568" max="13568" width="4.5703125" style="34" customWidth="1"/>
    <col min="13569" max="13575" width="4.7109375" style="34" customWidth="1"/>
    <col min="13576" max="13576" width="4.5703125" style="34" customWidth="1"/>
    <col min="13577" max="13580" width="4.7109375" style="34" customWidth="1"/>
    <col min="13581" max="13581" width="4.85546875" style="34" customWidth="1"/>
    <col min="13582" max="13582" width="6.140625" style="34" customWidth="1"/>
    <col min="13583" max="13812" width="9.140625" style="34"/>
    <col min="13813" max="13813" width="4.7109375" style="34" customWidth="1"/>
    <col min="13814" max="13814" width="4.85546875" style="34" customWidth="1"/>
    <col min="13815" max="13819" width="4.7109375" style="34" customWidth="1"/>
    <col min="13820" max="13820" width="5.28515625" style="34" customWidth="1"/>
    <col min="13821" max="13823" width="4.7109375" style="34" customWidth="1"/>
    <col min="13824" max="13824" width="4.5703125" style="34" customWidth="1"/>
    <col min="13825" max="13831" width="4.7109375" style="34" customWidth="1"/>
    <col min="13832" max="13832" width="4.5703125" style="34" customWidth="1"/>
    <col min="13833" max="13836" width="4.7109375" style="34" customWidth="1"/>
    <col min="13837" max="13837" width="4.85546875" style="34" customWidth="1"/>
    <col min="13838" max="13838" width="6.140625" style="34" customWidth="1"/>
    <col min="13839" max="14068" width="9.140625" style="34"/>
    <col min="14069" max="14069" width="4.7109375" style="34" customWidth="1"/>
    <col min="14070" max="14070" width="4.85546875" style="34" customWidth="1"/>
    <col min="14071" max="14075" width="4.7109375" style="34" customWidth="1"/>
    <col min="14076" max="14076" width="5.28515625" style="34" customWidth="1"/>
    <col min="14077" max="14079" width="4.7109375" style="34" customWidth="1"/>
    <col min="14080" max="14080" width="4.5703125" style="34" customWidth="1"/>
    <col min="14081" max="14087" width="4.7109375" style="34" customWidth="1"/>
    <col min="14088" max="14088" width="4.5703125" style="34" customWidth="1"/>
    <col min="14089" max="14092" width="4.7109375" style="34" customWidth="1"/>
    <col min="14093" max="14093" width="4.85546875" style="34" customWidth="1"/>
    <col min="14094" max="14094" width="6.140625" style="34" customWidth="1"/>
    <col min="14095" max="14324" width="9.140625" style="34"/>
    <col min="14325" max="14325" width="4.7109375" style="34" customWidth="1"/>
    <col min="14326" max="14326" width="4.85546875" style="34" customWidth="1"/>
    <col min="14327" max="14331" width="4.7109375" style="34" customWidth="1"/>
    <col min="14332" max="14332" width="5.28515625" style="34" customWidth="1"/>
    <col min="14333" max="14335" width="4.7109375" style="34" customWidth="1"/>
    <col min="14336" max="14336" width="4.5703125" style="34" customWidth="1"/>
    <col min="14337" max="14343" width="4.7109375" style="34" customWidth="1"/>
    <col min="14344" max="14344" width="4.5703125" style="34" customWidth="1"/>
    <col min="14345" max="14348" width="4.7109375" style="34" customWidth="1"/>
    <col min="14349" max="14349" width="4.85546875" style="34" customWidth="1"/>
    <col min="14350" max="14350" width="6.140625" style="34" customWidth="1"/>
    <col min="14351" max="14580" width="9.140625" style="34"/>
    <col min="14581" max="14581" width="4.7109375" style="34" customWidth="1"/>
    <col min="14582" max="14582" width="4.85546875" style="34" customWidth="1"/>
    <col min="14583" max="14587" width="4.7109375" style="34" customWidth="1"/>
    <col min="14588" max="14588" width="5.28515625" style="34" customWidth="1"/>
    <col min="14589" max="14591" width="4.7109375" style="34" customWidth="1"/>
    <col min="14592" max="14592" width="4.5703125" style="34" customWidth="1"/>
    <col min="14593" max="14599" width="4.7109375" style="34" customWidth="1"/>
    <col min="14600" max="14600" width="4.5703125" style="34" customWidth="1"/>
    <col min="14601" max="14604" width="4.7109375" style="34" customWidth="1"/>
    <col min="14605" max="14605" width="4.85546875" style="34" customWidth="1"/>
    <col min="14606" max="14606" width="6.140625" style="34" customWidth="1"/>
    <col min="14607" max="14836" width="9.140625" style="34"/>
    <col min="14837" max="14837" width="4.7109375" style="34" customWidth="1"/>
    <col min="14838" max="14838" width="4.85546875" style="34" customWidth="1"/>
    <col min="14839" max="14843" width="4.7109375" style="34" customWidth="1"/>
    <col min="14844" max="14844" width="5.28515625" style="34" customWidth="1"/>
    <col min="14845" max="14847" width="4.7109375" style="34" customWidth="1"/>
    <col min="14848" max="14848" width="4.5703125" style="34" customWidth="1"/>
    <col min="14849" max="14855" width="4.7109375" style="34" customWidth="1"/>
    <col min="14856" max="14856" width="4.5703125" style="34" customWidth="1"/>
    <col min="14857" max="14860" width="4.7109375" style="34" customWidth="1"/>
    <col min="14861" max="14861" width="4.85546875" style="34" customWidth="1"/>
    <col min="14862" max="14862" width="6.140625" style="34" customWidth="1"/>
    <col min="14863" max="15092" width="9.140625" style="34"/>
    <col min="15093" max="15093" width="4.7109375" style="34" customWidth="1"/>
    <col min="15094" max="15094" width="4.85546875" style="34" customWidth="1"/>
    <col min="15095" max="15099" width="4.7109375" style="34" customWidth="1"/>
    <col min="15100" max="15100" width="5.28515625" style="34" customWidth="1"/>
    <col min="15101" max="15103" width="4.7109375" style="34" customWidth="1"/>
    <col min="15104" max="15104" width="4.5703125" style="34" customWidth="1"/>
    <col min="15105" max="15111" width="4.7109375" style="34" customWidth="1"/>
    <col min="15112" max="15112" width="4.5703125" style="34" customWidth="1"/>
    <col min="15113" max="15116" width="4.7109375" style="34" customWidth="1"/>
    <col min="15117" max="15117" width="4.85546875" style="34" customWidth="1"/>
    <col min="15118" max="15118" width="6.140625" style="34" customWidth="1"/>
    <col min="15119" max="15348" width="9.140625" style="34"/>
    <col min="15349" max="15349" width="4.7109375" style="34" customWidth="1"/>
    <col min="15350" max="15350" width="4.85546875" style="34" customWidth="1"/>
    <col min="15351" max="15355" width="4.7109375" style="34" customWidth="1"/>
    <col min="15356" max="15356" width="5.28515625" style="34" customWidth="1"/>
    <col min="15357" max="15359" width="4.7109375" style="34" customWidth="1"/>
    <col min="15360" max="15360" width="4.5703125" style="34" customWidth="1"/>
    <col min="15361" max="15367" width="4.7109375" style="34" customWidth="1"/>
    <col min="15368" max="15368" width="4.5703125" style="34" customWidth="1"/>
    <col min="15369" max="15372" width="4.7109375" style="34" customWidth="1"/>
    <col min="15373" max="15373" width="4.85546875" style="34" customWidth="1"/>
    <col min="15374" max="15374" width="6.140625" style="34" customWidth="1"/>
    <col min="15375" max="15604" width="9.140625" style="34"/>
    <col min="15605" max="15605" width="4.7109375" style="34" customWidth="1"/>
    <col min="15606" max="15606" width="4.85546875" style="34" customWidth="1"/>
    <col min="15607" max="15611" width="4.7109375" style="34" customWidth="1"/>
    <col min="15612" max="15612" width="5.28515625" style="34" customWidth="1"/>
    <col min="15613" max="15615" width="4.7109375" style="34" customWidth="1"/>
    <col min="15616" max="15616" width="4.5703125" style="34" customWidth="1"/>
    <col min="15617" max="15623" width="4.7109375" style="34" customWidth="1"/>
    <col min="15624" max="15624" width="4.5703125" style="34" customWidth="1"/>
    <col min="15625" max="15628" width="4.7109375" style="34" customWidth="1"/>
    <col min="15629" max="15629" width="4.85546875" style="34" customWidth="1"/>
    <col min="15630" max="15630" width="6.140625" style="34" customWidth="1"/>
    <col min="15631" max="15860" width="9.140625" style="34"/>
    <col min="15861" max="15861" width="4.7109375" style="34" customWidth="1"/>
    <col min="15862" max="15862" width="4.85546875" style="34" customWidth="1"/>
    <col min="15863" max="15867" width="4.7109375" style="34" customWidth="1"/>
    <col min="15868" max="15868" width="5.28515625" style="34" customWidth="1"/>
    <col min="15869" max="15871" width="4.7109375" style="34" customWidth="1"/>
    <col min="15872" max="15872" width="4.5703125" style="34" customWidth="1"/>
    <col min="15873" max="15879" width="4.7109375" style="34" customWidth="1"/>
    <col min="15880" max="15880" width="4.5703125" style="34" customWidth="1"/>
    <col min="15881" max="15884" width="4.7109375" style="34" customWidth="1"/>
    <col min="15885" max="15885" width="4.85546875" style="34" customWidth="1"/>
    <col min="15886" max="15886" width="6.140625" style="34" customWidth="1"/>
    <col min="15887" max="16116" width="9.140625" style="34"/>
    <col min="16117" max="16117" width="4.7109375" style="34" customWidth="1"/>
    <col min="16118" max="16118" width="4.85546875" style="34" customWidth="1"/>
    <col min="16119" max="16123" width="4.7109375" style="34" customWidth="1"/>
    <col min="16124" max="16124" width="5.28515625" style="34" customWidth="1"/>
    <col min="16125" max="16127" width="4.7109375" style="34" customWidth="1"/>
    <col min="16128" max="16128" width="4.5703125" style="34" customWidth="1"/>
    <col min="16129" max="16135" width="4.7109375" style="34" customWidth="1"/>
    <col min="16136" max="16136" width="4.5703125" style="34" customWidth="1"/>
    <col min="16137" max="16140" width="4.7109375" style="34" customWidth="1"/>
    <col min="16141" max="16141" width="4.85546875" style="34" customWidth="1"/>
    <col min="16142" max="16142" width="6.140625" style="34" customWidth="1"/>
    <col min="16143" max="16384" width="9.140625" style="34"/>
  </cols>
  <sheetData>
    <row r="1" spans="1:20" s="29" customFormat="1" ht="24.75" customHeight="1">
      <c r="A1" s="226" t="s">
        <v>590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20" s="29" customFormat="1" ht="25.5" customHeight="1">
      <c r="A2" s="309" t="s">
        <v>497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</row>
    <row r="3" spans="1:20" s="29" customFormat="1" ht="25.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6"/>
      <c r="O3" s="35"/>
      <c r="P3" s="35"/>
      <c r="Q3" s="229" t="s">
        <v>5</v>
      </c>
      <c r="R3" s="229"/>
    </row>
    <row r="4" spans="1:20" ht="21" customHeight="1">
      <c r="A4" s="230" t="s">
        <v>482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68" t="s">
        <v>511</v>
      </c>
      <c r="N4" s="232"/>
      <c r="O4" s="135" t="s">
        <v>498</v>
      </c>
      <c r="P4" s="135"/>
      <c r="Q4" s="135"/>
      <c r="R4" s="135"/>
    </row>
    <row r="5" spans="1:20" ht="21" customHeight="1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310"/>
      <c r="N5" s="234"/>
      <c r="O5" s="44">
        <v>2014</v>
      </c>
      <c r="P5" s="44">
        <v>2015</v>
      </c>
      <c r="Q5" s="44">
        <v>2016</v>
      </c>
      <c r="R5" s="44">
        <v>2017</v>
      </c>
    </row>
    <row r="6" spans="1:20" ht="15" customHeight="1">
      <c r="A6" s="235" t="s">
        <v>461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7"/>
      <c r="M6" s="296" t="s">
        <v>14</v>
      </c>
      <c r="N6" s="238"/>
      <c r="O6" s="56">
        <v>18942</v>
      </c>
      <c r="P6" s="56">
        <f>O6*1.05</f>
        <v>19889.100000000002</v>
      </c>
      <c r="Q6" s="56">
        <f t="shared" ref="Q6:R13" si="0">P6*1.05</f>
        <v>20883.555000000004</v>
      </c>
      <c r="R6" s="56">
        <f t="shared" si="0"/>
        <v>21927.732750000006</v>
      </c>
      <c r="S6" s="289"/>
      <c r="T6" s="290"/>
    </row>
    <row r="7" spans="1:20" ht="15" customHeight="1">
      <c r="A7" s="240" t="s">
        <v>462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2"/>
      <c r="M7" s="296" t="s">
        <v>17</v>
      </c>
      <c r="N7" s="238"/>
      <c r="O7" s="56">
        <v>3148</v>
      </c>
      <c r="P7" s="56">
        <f t="shared" ref="P7:P26" si="1">O7*1.05</f>
        <v>3305.4</v>
      </c>
      <c r="Q7" s="56">
        <f t="shared" si="0"/>
        <v>3470.67</v>
      </c>
      <c r="R7" s="56">
        <f t="shared" si="0"/>
        <v>3644.2035000000001</v>
      </c>
      <c r="S7" s="289"/>
      <c r="T7" s="290"/>
    </row>
    <row r="8" spans="1:20" ht="15" customHeight="1">
      <c r="A8" s="235" t="s">
        <v>463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96" t="s">
        <v>20</v>
      </c>
      <c r="N8" s="238"/>
      <c r="O8" s="56">
        <v>15444</v>
      </c>
      <c r="P8" s="56">
        <f t="shared" si="1"/>
        <v>16216.2</v>
      </c>
      <c r="Q8" s="56">
        <f t="shared" si="0"/>
        <v>17027.010000000002</v>
      </c>
      <c r="R8" s="56">
        <f t="shared" si="0"/>
        <v>17878.360500000003</v>
      </c>
      <c r="S8" s="289"/>
      <c r="T8" s="290"/>
    </row>
    <row r="9" spans="1:20" ht="15" customHeight="1">
      <c r="A9" s="235" t="s">
        <v>464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96" t="s">
        <v>23</v>
      </c>
      <c r="N9" s="238"/>
      <c r="O9" s="56">
        <v>4166</v>
      </c>
      <c r="P9" s="56">
        <f t="shared" si="1"/>
        <v>4374.3</v>
      </c>
      <c r="Q9" s="56">
        <f t="shared" si="0"/>
        <v>4593.0150000000003</v>
      </c>
      <c r="R9" s="56">
        <f t="shared" si="0"/>
        <v>4822.6657500000001</v>
      </c>
      <c r="S9" s="289"/>
      <c r="T9" s="290"/>
    </row>
    <row r="10" spans="1:20" ht="15" customHeight="1">
      <c r="A10" s="235" t="s">
        <v>465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96" t="s">
        <v>26</v>
      </c>
      <c r="N10" s="238"/>
      <c r="O10" s="56">
        <v>7151</v>
      </c>
      <c r="P10" s="56">
        <f t="shared" si="1"/>
        <v>7508.55</v>
      </c>
      <c r="Q10" s="56">
        <f t="shared" si="0"/>
        <v>7883.9775000000009</v>
      </c>
      <c r="R10" s="56">
        <f t="shared" si="0"/>
        <v>8278.1763750000009</v>
      </c>
      <c r="S10" s="289"/>
      <c r="T10" s="290"/>
    </row>
    <row r="11" spans="1:20" ht="15" customHeight="1">
      <c r="A11" s="235" t="s">
        <v>466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96" t="s">
        <v>29</v>
      </c>
      <c r="N11" s="238"/>
      <c r="O11" s="56">
        <v>4123</v>
      </c>
      <c r="P11" s="56">
        <f t="shared" si="1"/>
        <v>4329.1500000000005</v>
      </c>
      <c r="Q11" s="56">
        <f t="shared" si="0"/>
        <v>4545.607500000001</v>
      </c>
      <c r="R11" s="56">
        <f t="shared" si="0"/>
        <v>4772.8878750000013</v>
      </c>
      <c r="S11" s="289"/>
      <c r="T11" s="290"/>
    </row>
    <row r="12" spans="1:20" ht="15" customHeight="1">
      <c r="A12" s="235" t="s">
        <v>467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96" t="s">
        <v>32</v>
      </c>
      <c r="N12" s="238"/>
      <c r="O12" s="56">
        <v>5300</v>
      </c>
      <c r="P12" s="56">
        <f t="shared" si="1"/>
        <v>5565</v>
      </c>
      <c r="Q12" s="56">
        <f t="shared" si="0"/>
        <v>5843.25</v>
      </c>
      <c r="R12" s="56">
        <f t="shared" si="0"/>
        <v>6135.4125000000004</v>
      </c>
      <c r="S12" s="289"/>
      <c r="T12" s="290"/>
    </row>
    <row r="13" spans="1:20" ht="15" customHeight="1" thickBot="1">
      <c r="A13" s="235" t="s">
        <v>468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97" t="s">
        <v>35</v>
      </c>
      <c r="N13" s="298"/>
      <c r="O13" s="64">
        <v>0</v>
      </c>
      <c r="P13" s="64">
        <f t="shared" si="1"/>
        <v>0</v>
      </c>
      <c r="Q13" s="64">
        <f t="shared" si="0"/>
        <v>0</v>
      </c>
      <c r="R13" s="64">
        <f t="shared" si="0"/>
        <v>0</v>
      </c>
      <c r="S13" s="289"/>
      <c r="T13" s="290"/>
    </row>
    <row r="14" spans="1:20" ht="15" customHeight="1" thickBot="1">
      <c r="A14" s="243" t="s">
        <v>469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99" t="s">
        <v>38</v>
      </c>
      <c r="N14" s="300"/>
      <c r="O14" s="65">
        <f>SUM(O6:O13)</f>
        <v>58274</v>
      </c>
      <c r="P14" s="66">
        <f>SUM(P6:P13)</f>
        <v>61187.700000000012</v>
      </c>
      <c r="Q14" s="66">
        <f t="shared" ref="Q14:R14" si="2">SUM(Q6:Q13)</f>
        <v>64247.085000000006</v>
      </c>
      <c r="R14" s="66">
        <f t="shared" si="2"/>
        <v>67459.43925000001</v>
      </c>
      <c r="S14" s="289"/>
      <c r="T14" s="290"/>
    </row>
    <row r="15" spans="1:20" ht="15" customHeight="1">
      <c r="A15" s="244" t="s">
        <v>470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307" t="s">
        <v>41</v>
      </c>
      <c r="N15" s="308"/>
      <c r="O15" s="67">
        <v>30932</v>
      </c>
      <c r="P15" s="67">
        <f t="shared" si="1"/>
        <v>32478.600000000002</v>
      </c>
      <c r="Q15" s="67">
        <f t="shared" ref="Q15:Q18" si="3">P15*1.05</f>
        <v>34102.530000000006</v>
      </c>
      <c r="R15" s="67">
        <f t="shared" ref="R15:R18" si="4">Q15*1.05</f>
        <v>35807.656500000005</v>
      </c>
      <c r="S15" s="291"/>
      <c r="T15" s="292"/>
    </row>
    <row r="16" spans="1:20" ht="15" customHeight="1">
      <c r="A16" s="246" t="s">
        <v>471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8"/>
      <c r="M16" s="296" t="s">
        <v>44</v>
      </c>
      <c r="N16" s="238"/>
      <c r="O16" s="56">
        <v>10068</v>
      </c>
      <c r="P16" s="56">
        <f t="shared" si="1"/>
        <v>10571.4</v>
      </c>
      <c r="Q16" s="56">
        <f t="shared" si="3"/>
        <v>11099.97</v>
      </c>
      <c r="R16" s="56">
        <f t="shared" si="4"/>
        <v>11654.968499999999</v>
      </c>
      <c r="S16" s="293"/>
      <c r="T16" s="291"/>
    </row>
    <row r="17" spans="1:20" ht="15" customHeight="1">
      <c r="A17" s="244" t="s">
        <v>472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96" t="s">
        <v>47</v>
      </c>
      <c r="N17" s="238"/>
      <c r="O17" s="56">
        <v>3909</v>
      </c>
      <c r="P17" s="56">
        <f t="shared" si="1"/>
        <v>4104.45</v>
      </c>
      <c r="Q17" s="56">
        <f t="shared" si="3"/>
        <v>4309.6724999999997</v>
      </c>
      <c r="R17" s="56">
        <f t="shared" si="4"/>
        <v>4525.1561249999995</v>
      </c>
      <c r="S17" s="291"/>
      <c r="T17" s="292"/>
    </row>
    <row r="18" spans="1:20" ht="15" customHeight="1">
      <c r="A18" s="244" t="s">
        <v>473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96" t="s">
        <v>50</v>
      </c>
      <c r="N18" s="238"/>
      <c r="O18" s="56">
        <v>2102</v>
      </c>
      <c r="P18" s="56">
        <f t="shared" si="1"/>
        <v>2207.1</v>
      </c>
      <c r="Q18" s="56">
        <f t="shared" si="3"/>
        <v>2317.4549999999999</v>
      </c>
      <c r="R18" s="56">
        <f t="shared" si="4"/>
        <v>2433.3277499999999</v>
      </c>
      <c r="S18" s="291"/>
      <c r="T18" s="292"/>
    </row>
    <row r="19" spans="1:20" ht="15" customHeight="1">
      <c r="A19" s="246" t="s">
        <v>474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8"/>
      <c r="M19" s="296" t="s">
        <v>53</v>
      </c>
      <c r="N19" s="238"/>
      <c r="O19" s="56">
        <v>1300</v>
      </c>
      <c r="P19" s="56">
        <f t="shared" si="1"/>
        <v>1365</v>
      </c>
      <c r="Q19" s="56">
        <f t="shared" ref="Q19:R26" si="5">P19*1.05</f>
        <v>1433.25</v>
      </c>
      <c r="R19" s="56">
        <f t="shared" si="5"/>
        <v>1504.9125000000001</v>
      </c>
      <c r="S19" s="293"/>
      <c r="T19" s="291"/>
    </row>
    <row r="20" spans="1:20" ht="15" customHeight="1">
      <c r="A20" s="244" t="s">
        <v>475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96" t="s">
        <v>56</v>
      </c>
      <c r="N20" s="238"/>
      <c r="O20" s="56">
        <v>257</v>
      </c>
      <c r="P20" s="56">
        <f t="shared" si="1"/>
        <v>269.85000000000002</v>
      </c>
      <c r="Q20" s="56">
        <f t="shared" si="5"/>
        <v>283.34250000000003</v>
      </c>
      <c r="R20" s="56">
        <f t="shared" si="5"/>
        <v>297.50962500000003</v>
      </c>
      <c r="S20" s="291"/>
      <c r="T20" s="292"/>
    </row>
    <row r="21" spans="1:20" ht="15" customHeight="1" thickBot="1">
      <c r="A21" s="244" t="s">
        <v>476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97" t="s">
        <v>59</v>
      </c>
      <c r="N21" s="298"/>
      <c r="O21" s="64">
        <v>0</v>
      </c>
      <c r="P21" s="64">
        <f t="shared" si="1"/>
        <v>0</v>
      </c>
      <c r="Q21" s="64">
        <f t="shared" si="5"/>
        <v>0</v>
      </c>
      <c r="R21" s="64">
        <f t="shared" si="5"/>
        <v>0</v>
      </c>
      <c r="S21" s="291"/>
      <c r="T21" s="292"/>
    </row>
    <row r="22" spans="1:20" ht="15" customHeight="1" thickBot="1">
      <c r="A22" s="253" t="s">
        <v>477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305">
        <v>17</v>
      </c>
      <c r="N22" s="300"/>
      <c r="O22" s="65">
        <f>SUM(O15:O21)</f>
        <v>48568</v>
      </c>
      <c r="P22" s="66">
        <f>SUM(P15:P21)</f>
        <v>50996.399999999994</v>
      </c>
      <c r="Q22" s="66">
        <f t="shared" ref="Q22:R22" si="6">SUM(Q15:Q21)</f>
        <v>53546.220000000008</v>
      </c>
      <c r="R22" s="66">
        <f t="shared" si="6"/>
        <v>56223.530999999995</v>
      </c>
      <c r="S22" s="291"/>
      <c r="T22" s="292"/>
    </row>
    <row r="23" spans="1:20" ht="15" customHeight="1">
      <c r="A23" s="254" t="s">
        <v>478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306" t="s">
        <v>65</v>
      </c>
      <c r="N23" s="276"/>
      <c r="O23" s="67">
        <v>501</v>
      </c>
      <c r="P23" s="67">
        <f t="shared" si="1"/>
        <v>526.05000000000007</v>
      </c>
      <c r="Q23" s="67">
        <f t="shared" si="5"/>
        <v>552.35250000000008</v>
      </c>
      <c r="R23" s="67">
        <f t="shared" si="5"/>
        <v>579.97012500000005</v>
      </c>
      <c r="S23" s="294"/>
      <c r="T23" s="295"/>
    </row>
    <row r="24" spans="1:20" ht="15" customHeight="1">
      <c r="A24" s="253" t="s">
        <v>479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96" t="s">
        <v>68</v>
      </c>
      <c r="N24" s="238"/>
      <c r="O24" s="56">
        <v>0</v>
      </c>
      <c r="P24" s="67">
        <f t="shared" si="1"/>
        <v>0</v>
      </c>
      <c r="Q24" s="56">
        <f t="shared" si="5"/>
        <v>0</v>
      </c>
      <c r="R24" s="56">
        <f t="shared" si="5"/>
        <v>0</v>
      </c>
      <c r="S24" s="294"/>
      <c r="T24" s="295"/>
    </row>
    <row r="25" spans="1:20" ht="12.75" customHeight="1" thickBot="1">
      <c r="A25" s="254" t="s">
        <v>480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301" t="s">
        <v>71</v>
      </c>
      <c r="N25" s="271"/>
      <c r="O25" s="64">
        <v>10207</v>
      </c>
      <c r="P25" s="67">
        <f t="shared" si="1"/>
        <v>10717.35</v>
      </c>
      <c r="Q25" s="67">
        <f t="shared" si="5"/>
        <v>11253.217500000001</v>
      </c>
      <c r="R25" s="67">
        <f t="shared" si="5"/>
        <v>11815.878375000002</v>
      </c>
      <c r="S25" s="294"/>
      <c r="T25" s="295"/>
    </row>
    <row r="26" spans="1:20" ht="15" customHeight="1" thickBot="1">
      <c r="A26" s="302" t="s">
        <v>481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3" t="s">
        <v>74</v>
      </c>
      <c r="N26" s="304"/>
      <c r="O26" s="68">
        <f>SUM(O24:O25)</f>
        <v>10207</v>
      </c>
      <c r="P26" s="66">
        <f t="shared" si="1"/>
        <v>10717.35</v>
      </c>
      <c r="Q26" s="69">
        <f t="shared" si="5"/>
        <v>11253.217500000001</v>
      </c>
      <c r="R26" s="70">
        <f t="shared" si="5"/>
        <v>11815.878375000002</v>
      </c>
      <c r="S26" s="294"/>
      <c r="T26" s="295"/>
    </row>
    <row r="27" spans="1:20" ht="13.5" customHeight="1"/>
    <row r="28" spans="1:20" ht="13.5" customHeight="1">
      <c r="A28" s="319" t="s">
        <v>591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</row>
    <row r="29" spans="1:20" ht="13.5" customHeight="1"/>
  </sheetData>
  <mergeCells count="70">
    <mergeCell ref="A28:R28"/>
    <mergeCell ref="S25:T25"/>
    <mergeCell ref="S26:T26"/>
    <mergeCell ref="S22:T22"/>
    <mergeCell ref="S23:T23"/>
    <mergeCell ref="S24:T24"/>
    <mergeCell ref="S19:T19"/>
    <mergeCell ref="S20:T20"/>
    <mergeCell ref="S21:T21"/>
    <mergeCell ref="S16:T16"/>
    <mergeCell ref="S17:T17"/>
    <mergeCell ref="S18:T18"/>
    <mergeCell ref="A1:R1"/>
    <mergeCell ref="Q3:R3"/>
    <mergeCell ref="S13:T13"/>
    <mergeCell ref="S14:T14"/>
    <mergeCell ref="S15:T15"/>
    <mergeCell ref="S10:T10"/>
    <mergeCell ref="S11:T11"/>
    <mergeCell ref="S12:T12"/>
    <mergeCell ref="S6:T6"/>
    <mergeCell ref="S7:T7"/>
    <mergeCell ref="S8:T8"/>
    <mergeCell ref="S9:T9"/>
    <mergeCell ref="A2:R2"/>
    <mergeCell ref="A4:L5"/>
    <mergeCell ref="M4:N5"/>
    <mergeCell ref="O4:R4"/>
    <mergeCell ref="A6:L6"/>
    <mergeCell ref="M6:N6"/>
    <mergeCell ref="A9:L9"/>
    <mergeCell ref="M9:N9"/>
    <mergeCell ref="A24:L24"/>
    <mergeCell ref="M24:N24"/>
    <mergeCell ref="A18:L18"/>
    <mergeCell ref="M18:N18"/>
    <mergeCell ref="A19:L19"/>
    <mergeCell ref="M19:N19"/>
    <mergeCell ref="A20:L20"/>
    <mergeCell ref="M20:N20"/>
    <mergeCell ref="A15:L15"/>
    <mergeCell ref="M15:N15"/>
    <mergeCell ref="A16:L16"/>
    <mergeCell ref="M16:N16"/>
    <mergeCell ref="A25:L25"/>
    <mergeCell ref="M25:N25"/>
    <mergeCell ref="A26:L26"/>
    <mergeCell ref="M26:N26"/>
    <mergeCell ref="A21:L21"/>
    <mergeCell ref="M21:N21"/>
    <mergeCell ref="A22:L22"/>
    <mergeCell ref="M22:N22"/>
    <mergeCell ref="A23:L23"/>
    <mergeCell ref="M23:N23"/>
    <mergeCell ref="A17:L17"/>
    <mergeCell ref="M17:N17"/>
    <mergeCell ref="A12:L12"/>
    <mergeCell ref="M12:N12"/>
    <mergeCell ref="A13:L13"/>
    <mergeCell ref="M13:N13"/>
    <mergeCell ref="A14:L14"/>
    <mergeCell ref="M14:N14"/>
    <mergeCell ref="A10:L10"/>
    <mergeCell ref="M10:N10"/>
    <mergeCell ref="A11:L11"/>
    <mergeCell ref="M11:N11"/>
    <mergeCell ref="A7:L7"/>
    <mergeCell ref="M7:N7"/>
    <mergeCell ref="A8:L8"/>
    <mergeCell ref="M8:N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1. melléklet Bevételek</vt:lpstr>
      <vt:lpstr>2. melléklet Kiadások</vt:lpstr>
      <vt:lpstr>3. melléklet fin.bev.</vt:lpstr>
      <vt:lpstr>4. melléklet Létszám</vt:lpstr>
      <vt:lpstr>5. mell.kiad-bev.mérlegsz.</vt:lpstr>
      <vt:lpstr>6.melléklet fin.kiad.</vt:lpstr>
      <vt:lpstr>7. melléklet Felúj.,felhalm.</vt:lpstr>
      <vt:lpstr>8. melléklet Előir.felh.üt.</vt:lpstr>
      <vt:lpstr>9. mell.Gördülő ktgv.</vt:lpstr>
      <vt:lpstr>10. mell.Stabilitási mell.</vt:lpstr>
      <vt:lpstr>'6.melléklet fin.kiad.'!Nyomtatási_terület</vt:lpstr>
      <vt:lpstr>'7. melléklet Felúj.,felhalm.'!Nyomtatási_terület</vt:lpstr>
      <vt:lpstr>'9. mell.Gördülő ktgv.'!Nyomtatási_terület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2015-04-30T09:06:45Z</dcterms:modified>
</cp:coreProperties>
</file>