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480" windowHeight="7875" tabRatio="818" activeTab="7"/>
  </bookViews>
  <sheets>
    <sheet name="1. melléklet" sheetId="51" r:id="rId1"/>
    <sheet name="2. melléklet" sheetId="52" r:id="rId2"/>
    <sheet name="3. melléklet" sheetId="54" r:id="rId3"/>
    <sheet name="4. melléklet" sheetId="53" r:id="rId4"/>
    <sheet name="5. melléklet" sheetId="48" r:id="rId5"/>
    <sheet name="6. melléklet" sheetId="49" r:id="rId6"/>
    <sheet name="7. melléklet" sheetId="50" r:id="rId7"/>
    <sheet name="8. melléklet" sheetId="32" r:id="rId8"/>
  </sheets>
  <calcPr calcId="145621"/>
</workbook>
</file>

<file path=xl/calcChain.xml><?xml version="1.0" encoding="utf-8"?>
<calcChain xmlns="http://schemas.openxmlformats.org/spreadsheetml/2006/main">
  <c r="V90" i="52"/>
  <c r="S90"/>
  <c r="V85"/>
  <c r="S49"/>
  <c r="S50" s="1"/>
  <c r="V47"/>
  <c r="V49" s="1"/>
  <c r="V50" s="1"/>
  <c r="S62"/>
  <c r="V59"/>
  <c r="V58"/>
  <c r="V45"/>
  <c r="S45"/>
  <c r="V42"/>
  <c r="V44"/>
  <c r="V38"/>
  <c r="V36"/>
  <c r="V27"/>
  <c r="V30"/>
  <c r="V31"/>
  <c r="V33"/>
  <c r="V26"/>
  <c r="V9"/>
  <c r="V10"/>
  <c r="V11"/>
  <c r="V12"/>
  <c r="V13"/>
  <c r="V14"/>
  <c r="V15"/>
  <c r="V16"/>
  <c r="V17"/>
  <c r="V18"/>
  <c r="V19"/>
  <c r="V8"/>
  <c r="V88" i="51"/>
  <c r="V85"/>
  <c r="T75"/>
  <c r="V68"/>
  <c r="V69"/>
  <c r="V70"/>
  <c r="V71"/>
  <c r="V72"/>
  <c r="V73"/>
  <c r="V74"/>
  <c r="V67"/>
  <c r="V60"/>
  <c r="V29"/>
  <c r="V30"/>
  <c r="V32"/>
  <c r="V33"/>
  <c r="V35"/>
  <c r="V36"/>
  <c r="V37"/>
  <c r="V38"/>
  <c r="V39"/>
  <c r="V40"/>
  <c r="V41"/>
  <c r="V43"/>
  <c r="V44"/>
  <c r="V46"/>
  <c r="V47"/>
  <c r="V48"/>
  <c r="V49"/>
  <c r="V50"/>
  <c r="V28"/>
  <c r="V9"/>
  <c r="V10"/>
  <c r="V11"/>
  <c r="V12"/>
  <c r="V13"/>
  <c r="V14"/>
  <c r="V15"/>
  <c r="V16"/>
  <c r="V17"/>
  <c r="V18"/>
  <c r="V19"/>
  <c r="V20"/>
  <c r="V22"/>
  <c r="V25" s="1"/>
  <c r="V23"/>
  <c r="V24"/>
  <c r="V27"/>
  <c r="V59"/>
  <c r="V78"/>
  <c r="V80"/>
  <c r="V111"/>
  <c r="V116" s="1"/>
  <c r="V123" s="1"/>
  <c r="V8"/>
  <c r="V89" l="1"/>
  <c r="V75"/>
  <c r="V61"/>
  <c r="V97" i="52"/>
  <c r="S97"/>
  <c r="V62"/>
  <c r="V67" s="1"/>
  <c r="U50"/>
  <c r="T50"/>
  <c r="S32"/>
  <c r="S20"/>
  <c r="V20" s="1"/>
  <c r="S14"/>
  <c r="S34" l="1"/>
  <c r="V32"/>
  <c r="V34" s="1"/>
  <c r="S68"/>
  <c r="S67"/>
  <c r="S116" i="51"/>
  <c r="S123" s="1"/>
  <c r="S98"/>
  <c r="S89"/>
  <c r="S83"/>
  <c r="V83" s="1"/>
  <c r="U76"/>
  <c r="T124"/>
  <c r="S75"/>
  <c r="S61"/>
  <c r="S51"/>
  <c r="V51" s="1"/>
  <c r="V45"/>
  <c r="S42"/>
  <c r="V42" s="1"/>
  <c r="S34"/>
  <c r="V34" s="1"/>
  <c r="S31"/>
  <c r="S25"/>
  <c r="S21"/>
  <c r="V21" s="1"/>
  <c r="S52" l="1"/>
  <c r="V31"/>
  <c r="V52" s="1"/>
  <c r="S26"/>
  <c r="V26" s="1"/>
  <c r="S98" i="52"/>
  <c r="V98" s="1"/>
  <c r="V68"/>
  <c r="S84" i="51"/>
  <c r="V84" s="1"/>
  <c r="T76"/>
  <c r="R90" i="52"/>
  <c r="R97" s="1"/>
  <c r="O90"/>
  <c r="O97" s="1"/>
  <c r="O62"/>
  <c r="R62" s="1"/>
  <c r="R67" s="1"/>
  <c r="R59"/>
  <c r="Q50"/>
  <c r="P50"/>
  <c r="R45"/>
  <c r="O45"/>
  <c r="R32"/>
  <c r="R34" s="1"/>
  <c r="O32"/>
  <c r="O34" s="1"/>
  <c r="R19"/>
  <c r="O14"/>
  <c r="O20" s="1"/>
  <c r="R20" s="1"/>
  <c r="R50" s="1"/>
  <c r="R10"/>
  <c r="R14" s="1"/>
  <c r="O116" i="51"/>
  <c r="O123" s="1"/>
  <c r="R111"/>
  <c r="R116" s="1"/>
  <c r="R123" s="1"/>
  <c r="O98"/>
  <c r="R88"/>
  <c r="R89" s="1"/>
  <c r="O88"/>
  <c r="O89" s="1"/>
  <c r="R83"/>
  <c r="O83"/>
  <c r="O84" s="1"/>
  <c r="R84" s="1"/>
  <c r="R80"/>
  <c r="R78"/>
  <c r="Q76"/>
  <c r="P75"/>
  <c r="P76" s="1"/>
  <c r="O75"/>
  <c r="R67"/>
  <c r="R75" s="1"/>
  <c r="O61"/>
  <c r="R59"/>
  <c r="R61" s="1"/>
  <c r="R50"/>
  <c r="O46"/>
  <c r="O51" s="1"/>
  <c r="O45"/>
  <c r="R44"/>
  <c r="R45" s="1"/>
  <c r="O42"/>
  <c r="R35"/>
  <c r="R42" s="1"/>
  <c r="O34"/>
  <c r="R34" s="1"/>
  <c r="R33"/>
  <c r="R32"/>
  <c r="R31"/>
  <c r="O31"/>
  <c r="R27"/>
  <c r="O25"/>
  <c r="R23"/>
  <c r="R25" s="1"/>
  <c r="O21"/>
  <c r="R8"/>
  <c r="R21" s="1"/>
  <c r="K21"/>
  <c r="C29" i="54"/>
  <c r="C30" s="1"/>
  <c r="C42"/>
  <c r="C43" s="1"/>
  <c r="C26" i="50"/>
  <c r="N19" i="52"/>
  <c r="N10"/>
  <c r="N23" i="51"/>
  <c r="N32"/>
  <c r="N33"/>
  <c r="N35"/>
  <c r="N44"/>
  <c r="N50"/>
  <c r="N45"/>
  <c r="N42"/>
  <c r="N59"/>
  <c r="N61" s="1"/>
  <c r="N67"/>
  <c r="N75" s="1"/>
  <c r="N27"/>
  <c r="N78"/>
  <c r="K46"/>
  <c r="K51" s="1"/>
  <c r="K62" i="52"/>
  <c r="K45"/>
  <c r="K32"/>
  <c r="K34" s="1"/>
  <c r="K14"/>
  <c r="K20" s="1"/>
  <c r="K90"/>
  <c r="K97"/>
  <c r="N90"/>
  <c r="N97"/>
  <c r="N62"/>
  <c r="N67" s="1"/>
  <c r="K67"/>
  <c r="N59"/>
  <c r="N32"/>
  <c r="N34"/>
  <c r="N45"/>
  <c r="M50"/>
  <c r="L50"/>
  <c r="N14"/>
  <c r="K25" i="51"/>
  <c r="K26" s="1"/>
  <c r="N26" s="1"/>
  <c r="N31"/>
  <c r="K83"/>
  <c r="K84" s="1"/>
  <c r="N84" s="1"/>
  <c r="N88"/>
  <c r="N89" s="1"/>
  <c r="N111"/>
  <c r="N116" s="1"/>
  <c r="N123" s="1"/>
  <c r="L75"/>
  <c r="L124" s="1"/>
  <c r="K31"/>
  <c r="K34"/>
  <c r="K42"/>
  <c r="K45"/>
  <c r="K61"/>
  <c r="K75"/>
  <c r="K88"/>
  <c r="K89" s="1"/>
  <c r="K98"/>
  <c r="K116"/>
  <c r="K123" s="1"/>
  <c r="N83"/>
  <c r="N80"/>
  <c r="M76"/>
  <c r="L76"/>
  <c r="N25"/>
  <c r="N8"/>
  <c r="N21" s="1"/>
  <c r="G75"/>
  <c r="J75"/>
  <c r="G116"/>
  <c r="G123" s="1"/>
  <c r="J111"/>
  <c r="J116" s="1"/>
  <c r="J123" s="1"/>
  <c r="I76"/>
  <c r="E76"/>
  <c r="J97" i="52"/>
  <c r="J90"/>
  <c r="G90"/>
  <c r="G97" s="1"/>
  <c r="J59"/>
  <c r="G62"/>
  <c r="F67"/>
  <c r="C67"/>
  <c r="H50"/>
  <c r="I50"/>
  <c r="D50"/>
  <c r="E50"/>
  <c r="G21" i="51"/>
  <c r="G25"/>
  <c r="J27"/>
  <c r="J31"/>
  <c r="J34"/>
  <c r="J46" s="1"/>
  <c r="J51" s="1"/>
  <c r="J42"/>
  <c r="J45"/>
  <c r="J61"/>
  <c r="G83"/>
  <c r="G84" s="1"/>
  <c r="J84" s="1"/>
  <c r="J88"/>
  <c r="J89" s="1"/>
  <c r="H75"/>
  <c r="H76" s="1"/>
  <c r="G31"/>
  <c r="G34"/>
  <c r="G42"/>
  <c r="G45"/>
  <c r="G61"/>
  <c r="G88"/>
  <c r="G89" s="1"/>
  <c r="G99" s="1"/>
  <c r="J99" s="1"/>
  <c r="G98"/>
  <c r="J80"/>
  <c r="J25"/>
  <c r="J8"/>
  <c r="J21" s="1"/>
  <c r="G45" i="52"/>
  <c r="G32"/>
  <c r="G34" s="1"/>
  <c r="G14"/>
  <c r="G20" s="1"/>
  <c r="J45"/>
  <c r="J32"/>
  <c r="J34" s="1"/>
  <c r="J14"/>
  <c r="F75" i="51"/>
  <c r="F80"/>
  <c r="F34" i="52"/>
  <c r="F32"/>
  <c r="C32"/>
  <c r="F27" i="51"/>
  <c r="F8"/>
  <c r="F21" s="1"/>
  <c r="C21"/>
  <c r="C34" i="52"/>
  <c r="C24" i="32"/>
  <c r="C39" i="50"/>
  <c r="C62" i="48"/>
  <c r="C83" i="51"/>
  <c r="F83" s="1"/>
  <c r="F45" i="52"/>
  <c r="C45"/>
  <c r="C68" s="1"/>
  <c r="F14"/>
  <c r="F20"/>
  <c r="C14"/>
  <c r="C20" s="1"/>
  <c r="F88" i="51"/>
  <c r="F89" s="1"/>
  <c r="C88"/>
  <c r="C89" s="1"/>
  <c r="D75"/>
  <c r="D76" s="1"/>
  <c r="F61"/>
  <c r="F31"/>
  <c r="F34"/>
  <c r="F42"/>
  <c r="F45"/>
  <c r="F25"/>
  <c r="C16" i="50"/>
  <c r="C23"/>
  <c r="C40" i="49"/>
  <c r="C31" i="51"/>
  <c r="C34"/>
  <c r="C42"/>
  <c r="C45"/>
  <c r="C61"/>
  <c r="C75"/>
  <c r="C98"/>
  <c r="C25"/>
  <c r="C36" i="32"/>
  <c r="C12"/>
  <c r="C40" i="48"/>
  <c r="C84" i="51" l="1"/>
  <c r="F84" s="1"/>
  <c r="H124"/>
  <c r="K52"/>
  <c r="K76" s="1"/>
  <c r="R46"/>
  <c r="R51" s="1"/>
  <c r="C99"/>
  <c r="F99" s="1"/>
  <c r="P124"/>
  <c r="D124"/>
  <c r="G26"/>
  <c r="J26" s="1"/>
  <c r="N46"/>
  <c r="N51" s="1"/>
  <c r="S76"/>
  <c r="V100"/>
  <c r="V124" s="1"/>
  <c r="V76"/>
  <c r="S99"/>
  <c r="V99" s="1"/>
  <c r="S100"/>
  <c r="S124" s="1"/>
  <c r="O68" i="52"/>
  <c r="O50"/>
  <c r="O67"/>
  <c r="O52" i="51"/>
  <c r="O26"/>
  <c r="R26" s="1"/>
  <c r="O100"/>
  <c r="O124" s="1"/>
  <c r="R52"/>
  <c r="O99"/>
  <c r="R99" s="1"/>
  <c r="J20" i="52"/>
  <c r="J50" s="1"/>
  <c r="G50"/>
  <c r="C98"/>
  <c r="F98" s="1"/>
  <c r="F68"/>
  <c r="J52" i="51"/>
  <c r="J100" s="1"/>
  <c r="J124" s="1"/>
  <c r="C50" i="52"/>
  <c r="G67"/>
  <c r="G68"/>
  <c r="J62"/>
  <c r="J67" s="1"/>
  <c r="J76" i="51"/>
  <c r="K50" i="52"/>
  <c r="N20"/>
  <c r="N50" s="1"/>
  <c r="C46" i="51"/>
  <c r="C51" s="1"/>
  <c r="C52" s="1"/>
  <c r="F46"/>
  <c r="F51" s="1"/>
  <c r="F52" s="1"/>
  <c r="F50" i="52"/>
  <c r="C26" i="51"/>
  <c r="J83"/>
  <c r="G46"/>
  <c r="G51" s="1"/>
  <c r="G52" s="1"/>
  <c r="K99"/>
  <c r="N99" s="1"/>
  <c r="K68" i="52"/>
  <c r="N34" i="51"/>
  <c r="K100"/>
  <c r="K124" s="1"/>
  <c r="N52" l="1"/>
  <c r="N100" s="1"/>
  <c r="N124" s="1"/>
  <c r="C76"/>
  <c r="O98" i="52"/>
  <c r="R98" s="1"/>
  <c r="R68"/>
  <c r="R76" i="51"/>
  <c r="O76"/>
  <c r="R100"/>
  <c r="R124" s="1"/>
  <c r="G100"/>
  <c r="G124" s="1"/>
  <c r="G76"/>
  <c r="K98" i="52"/>
  <c r="N98" s="1"/>
  <c r="N68"/>
  <c r="G98"/>
  <c r="J98" s="1"/>
  <c r="J68"/>
  <c r="C100" i="51"/>
  <c r="C124" s="1"/>
  <c r="F26"/>
  <c r="F100" s="1"/>
  <c r="F124" s="1"/>
  <c r="N76" l="1"/>
  <c r="F76"/>
</calcChain>
</file>

<file path=xl/sharedStrings.xml><?xml version="1.0" encoding="utf-8"?>
<sst xmlns="http://schemas.openxmlformats.org/spreadsheetml/2006/main" count="1108" uniqueCount="558">
  <si>
    <t>Beruházások és felújítások (E Ft)</t>
  </si>
  <si>
    <t>Általános- és céltartalékok (E Ft)</t>
  </si>
  <si>
    <t>ÖSSZESEN</t>
  </si>
  <si>
    <t>eredeti ei.</t>
  </si>
  <si>
    <t>Helyi adó és egyéb közhatalmi bevételek (E Ft)</t>
  </si>
  <si>
    <t>Rovat-
szám</t>
  </si>
  <si>
    <t>Működési kiadások összesen</t>
  </si>
  <si>
    <t>Felhalmozási kiadások összesen</t>
  </si>
  <si>
    <t xml:space="preserve">államigazgatási feladatok 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</si>
  <si>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</si>
  <si>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</si>
  <si>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</si>
  <si>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</si>
  <si>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</si>
  <si>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</si>
  <si>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</si>
  <si>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</si>
  <si>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</si>
  <si>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</si>
  <si>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</si>
  <si>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</si>
  <si>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</si>
  <si>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</si>
  <si>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</si>
  <si>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</si>
  <si>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</si>
  <si>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</si>
  <si>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</si>
  <si>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</si>
  <si>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</si>
  <si>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</si>
  <si>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</si>
  <si>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</si>
  <si>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</si>
  <si>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</si>
  <si>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</si>
  <si>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</si>
  <si>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</si>
  <si>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</si>
  <si>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</si>
  <si>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</si>
  <si>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</si>
  <si>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</si>
  <si>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</si>
  <si>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</si>
  <si>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</si>
  <si>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</si>
  <si>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</si>
  <si>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</si>
  <si>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</si>
  <si>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</si>
  <si>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</si>
  <si>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</si>
  <si>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</si>
  <si>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</si>
  <si>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</si>
  <si>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</si>
  <si>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</si>
  <si>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</si>
  <si>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</si>
  <si>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</si>
  <si>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</si>
  <si>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</si>
  <si>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</si>
  <si>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</si>
  <si>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</si>
  <si>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</si>
  <si>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</si>
  <si>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</si>
  <si>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</si>
  <si>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</si>
  <si>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</si>
  <si>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</si>
  <si>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</si>
  <si>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</si>
  <si>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</si>
  <si>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</si>
  <si>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</si>
  <si>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</si>
  <si>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</si>
  <si>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</si>
  <si>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</si>
  <si>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</si>
  <si>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</si>
  <si>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</si>
  <si>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</si>
  <si>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</si>
  <si>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</si>
  <si>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</si>
  <si>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</si>
  <si>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</si>
  <si>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</si>
  <si>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</si>
  <si>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</si>
  <si>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</si>
  <si>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</si>
  <si>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</si>
  <si>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</si>
  <si>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</si>
  <si>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</si>
  <si>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</si>
  <si>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</si>
  <si>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</si>
  <si>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</si>
  <si>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</si>
  <si>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</si>
  <si>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</si>
  <si>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</si>
  <si>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</si>
  <si>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</si>
  <si>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</si>
  <si>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</si>
  <si>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</si>
  <si>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</si>
  <si>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</si>
  <si>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</si>
  <si>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</si>
  <si>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</si>
  <si>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</si>
  <si>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</si>
  <si>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</si>
  <si>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</si>
  <si>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</si>
  <si>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</si>
  <si>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</si>
  <si>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</si>
  <si>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</si>
  <si>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</si>
  <si>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</si>
  <si>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</si>
  <si>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</si>
  <si>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</si>
  <si>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</si>
  <si>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</si>
  <si>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</si>
  <si>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</si>
  <si>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</si>
  <si>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</si>
  <si>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</si>
  <si>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</si>
  <si>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</si>
  <si>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</si>
  <si>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</si>
  <si>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</si>
  <si>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</si>
  <si>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</si>
  <si>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</si>
  <si>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</si>
  <si>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</si>
  <si>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</si>
  <si>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</si>
  <si>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</si>
  <si>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</si>
  <si>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</si>
  <si>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</si>
  <si>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</si>
  <si>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</si>
  <si>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</si>
  <si>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</si>
  <si>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</si>
  <si>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</si>
  <si>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</si>
  <si>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</si>
  <si>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</si>
  <si>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</si>
  <si>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</si>
  <si>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</si>
  <si>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</si>
  <si>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</si>
  <si>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</si>
  <si>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</si>
  <si>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</si>
  <si>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</si>
  <si>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</si>
  <si>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</si>
  <si>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</si>
  <si>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</si>
  <si>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</si>
  <si>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</si>
  <si>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</si>
  <si>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</si>
  <si>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</si>
  <si>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</si>
  <si>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</si>
  <si>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</si>
  <si>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</si>
  <si>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</si>
  <si>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</si>
  <si>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</si>
  <si>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</si>
  <si>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</si>
  <si>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</si>
  <si>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</si>
  <si>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</si>
  <si>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</si>
  <si>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</si>
  <si>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</si>
  <si>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</si>
  <si>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</si>
  <si>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</si>
  <si>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</si>
  <si>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</si>
  <si>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</si>
  <si>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</si>
  <si>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</si>
  <si>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</si>
  <si>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</si>
  <si>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</si>
  <si>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</si>
  <si>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</si>
  <si>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</si>
  <si>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</si>
  <si>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</si>
  <si>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</si>
  <si>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</si>
  <si>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</si>
  <si>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</si>
  <si>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</si>
  <si>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</si>
  <si>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</si>
  <si>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</si>
  <si>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</si>
  <si>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</si>
  <si>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</si>
  <si>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</si>
  <si>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</si>
  <si>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</si>
  <si>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</si>
  <si>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</si>
  <si>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</si>
  <si>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</si>
  <si>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</si>
  <si>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</si>
  <si>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</si>
  <si>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</si>
  <si>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</si>
  <si>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</si>
  <si>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</si>
  <si>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</si>
  <si>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</si>
  <si>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</si>
  <si>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</si>
  <si>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</si>
  <si>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</si>
  <si>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</si>
  <si>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</si>
  <si>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</si>
  <si>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</si>
  <si>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</si>
  <si>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</si>
  <si>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</si>
  <si>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</si>
  <si>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</si>
  <si>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</si>
  <si>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</si>
  <si>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</si>
  <si>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</si>
  <si>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</si>
  <si>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</si>
  <si>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</si>
  <si>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</si>
  <si>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</si>
  <si>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</si>
  <si>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</si>
  <si>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</si>
  <si>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</si>
  <si>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</si>
  <si>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</si>
  <si>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</si>
  <si>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</si>
  <si>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</si>
  <si>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</si>
  <si>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</si>
  <si>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</si>
  <si>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</si>
  <si>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</si>
  <si>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</si>
  <si>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</si>
  <si>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</si>
  <si>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</si>
  <si>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</si>
  <si>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</si>
  <si>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</si>
  <si>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</si>
  <si>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</si>
  <si>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</si>
  <si>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</si>
  <si>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</si>
  <si>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</si>
  <si>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</si>
  <si>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</si>
  <si>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</si>
  <si>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</si>
  <si>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</si>
  <si>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</si>
  <si>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</si>
  <si>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</si>
  <si>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</si>
  <si>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</si>
  <si>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</si>
  <si>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</si>
  <si>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</si>
  <si>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</si>
  <si>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</si>
  <si>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</si>
  <si>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</si>
  <si>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</si>
  <si>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</si>
  <si>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</si>
  <si>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</si>
  <si>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</si>
  <si>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</si>
  <si>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</si>
  <si>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</si>
  <si>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</si>
  <si>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</si>
  <si>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</si>
  <si>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</si>
  <si>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</si>
  <si>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</si>
  <si>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</si>
  <si>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</si>
  <si>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</si>
  <si>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</si>
  <si>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</si>
  <si>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</si>
  <si>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</si>
  <si>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</si>
  <si>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</si>
  <si>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</si>
  <si>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</si>
  <si>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</si>
  <si>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</si>
  <si>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</si>
  <si>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</si>
  <si>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</si>
  <si>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</si>
  <si>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</si>
  <si>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</si>
  <si>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</si>
  <si>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</si>
  <si>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</si>
  <si>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</si>
  <si>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</si>
  <si>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</si>
  <si>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</si>
  <si>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</si>
  <si>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</si>
  <si>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</si>
  <si>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</si>
  <si>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</si>
  <si>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</si>
  <si>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</si>
  <si>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</si>
  <si>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</si>
  <si>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</si>
  <si>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</si>
  <si>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</si>
  <si>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</si>
  <si>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</si>
  <si>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</si>
  <si>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</si>
  <si>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</si>
  <si>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</si>
  <si>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</si>
  <si>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</si>
  <si>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</si>
  <si>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</si>
  <si>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</si>
  <si>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</si>
  <si>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</si>
  <si>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</si>
  <si>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</si>
  <si>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</si>
  <si>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</si>
  <si>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</si>
  <si>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</si>
  <si>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</si>
  <si>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</si>
  <si>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</si>
  <si>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</si>
  <si>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</si>
  <si>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</si>
  <si>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</si>
  <si>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</si>
  <si>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</si>
  <si>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</si>
  <si>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</si>
  <si>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</si>
  <si>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</si>
  <si>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</si>
  <si>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</si>
  <si>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</si>
  <si>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</si>
  <si>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</si>
  <si>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</si>
  <si>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</si>
  <si>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</si>
  <si>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</si>
  <si>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</si>
  <si>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</si>
  <si>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</si>
  <si>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</si>
  <si>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</si>
  <si>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</si>
  <si>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</si>
  <si>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</si>
  <si>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</si>
  <si>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</si>
  <si>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</si>
  <si>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</si>
  <si>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</si>
  <si>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</si>
  <si>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</si>
  <si>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</si>
  <si>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</si>
  <si>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</si>
  <si>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</si>
  <si>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</si>
  <si>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</si>
  <si>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</si>
  <si>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</si>
  <si>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</si>
  <si>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</si>
  <si>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</si>
  <si>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</si>
  <si>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</si>
  <si>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</si>
  <si>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</si>
  <si>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Bevételek (E Ft)</t>
  </si>
  <si>
    <t>Kiadások (E Ft)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</si>
  <si>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</si>
  <si>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</si>
  <si>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</si>
  <si>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</si>
  <si>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</si>
  <si>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</si>
  <si>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</si>
  <si>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</si>
  <si>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</si>
  <si>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</si>
  <si>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</si>
  <si>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</si>
  <si>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</si>
  <si>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Támogatások, kölcsönök nyújtása és törlesztése (E Ft)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</si>
  <si>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</si>
  <si>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</si>
  <si>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</si>
  <si>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</si>
  <si>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</si>
  <si>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</si>
  <si>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</si>
  <si>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</si>
  <si>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</si>
  <si>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</si>
  <si>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</si>
  <si>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</si>
  <si>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</si>
  <si>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</si>
  <si>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</si>
  <si>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</si>
  <si>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</si>
  <si>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</si>
  <si>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</si>
  <si>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</si>
  <si>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</si>
  <si>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</si>
  <si>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</si>
  <si>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</si>
  <si>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</si>
  <si>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</si>
  <si>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</si>
  <si>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</si>
  <si>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Támogatások, kölcsönök bevételei (E Ft)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</si>
  <si>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</si>
  <si>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</si>
  <si>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</si>
  <si>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</si>
  <si>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</si>
  <si>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</si>
  <si>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</si>
  <si>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</si>
  <si>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</si>
  <si>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</si>
  <si>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</si>
  <si>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</si>
  <si>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</si>
  <si>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</si>
  <si>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</si>
  <si>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</si>
  <si>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</si>
  <si>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</si>
  <si>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</si>
  <si>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</si>
  <si>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</si>
  <si>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</si>
  <si>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</si>
  <si>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</si>
  <si>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</si>
  <si>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</si>
  <si>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</si>
  <si>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</si>
  <si>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</si>
  <si>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</si>
  <si>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Lakosságnak juttatott támogatások, szociális, rászorultsági jellegű ellátások (E Ft)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</si>
  <si>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</si>
  <si>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</si>
  <si>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</si>
  <si>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</si>
  <si>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</si>
  <si>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</si>
  <si>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</si>
  <si>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</si>
  <si>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</si>
  <si>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</si>
  <si>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</si>
  <si>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</si>
  <si>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</si>
  <si>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</si>
  <si>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</si>
  <si>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</si>
  <si>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</si>
  <si>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</si>
  <si>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</si>
  <si>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</si>
  <si>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</si>
  <si>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</si>
  <si>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</si>
  <si>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</si>
  <si>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</si>
  <si>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</si>
  <si>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</si>
  <si>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</si>
  <si>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</si>
  <si>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</si>
  <si>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</si>
  <si>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</si>
  <si>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Sorkikápolna Község Önkormányzata</t>
  </si>
  <si>
    <t>Eredeti előirányzat</t>
  </si>
  <si>
    <t>Összesen</t>
  </si>
  <si>
    <t>késedelmi és önellenőrzési pótlék</t>
  </si>
  <si>
    <t>Önkormányzat 2016. évi költségvetése</t>
  </si>
  <si>
    <t>Módosított előirányzat</t>
  </si>
  <si>
    <t>módosított ei.</t>
  </si>
  <si>
    <t>Módosított előirányzat II.</t>
  </si>
  <si>
    <t>Befejezetlen beruházás - Kultúrház</t>
  </si>
  <si>
    <t>Módosított előirányzat III.</t>
  </si>
  <si>
    <t>Módosított előirányzat IV.</t>
  </si>
  <si>
    <t>K513</t>
  </si>
  <si>
    <t>Fűnyíró, hangfal, erősítő</t>
  </si>
  <si>
    <t>1. melléklet a 7/2017. (V.23.) önkormányzati rendelethez</t>
  </si>
  <si>
    <t>2. melléklet a 7/2017. (V.23.) önkormányzati rendelethez</t>
  </si>
  <si>
    <t>3. melléklet a 7/2017. (V.23.) önkormányzati rendelethez</t>
  </si>
  <si>
    <t>4. melléklet a 7/2017. (V.23.) önkormányzati rendelethez</t>
  </si>
  <si>
    <t>5. melléklet a 7/2017. (V.23.) önkormányzati rendelethez</t>
  </si>
  <si>
    <t>6. melléklet a 7/2017. (V.23.) önkormányzati rendelethez</t>
  </si>
  <si>
    <t>7. melléklet a 7/2017. (V.23.) önkormányzati rendelethez</t>
  </si>
  <si>
    <t>8. melléklet a 7/2017. (V.23.)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</si>
</sst>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3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4"/>
      <color indexed="8"/>
      <name val="Calibri"/>
      <family val="2"/>
      <charset val="238"/>
    </font>
    <font>
      <sz val="11"/>
      <color rgb="FFFF0000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3" fillId="0" borderId="0"/>
    <xf numFmtId="0" fontId="2" fillId="0" borderId="0"/>
    <xf numFmtId="0" fontId="1" fillId="0" borderId="0"/>
    <xf numFmtId="0" fontId="12" fillId="0" borderId="0"/>
  </cellStyleXfs>
  <cellXfs count="26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0" borderId="0" xfId="0" applyBorder="1"/>
    <xf numFmtId="0" fontId="7" fillId="0" borderId="1" xfId="0" applyFont="1" applyFill="1" applyBorder="1" applyAlignment="1">
      <alignment horizontal="left" vertical="center"/>
    </xf>
    <xf numFmtId="0" fontId="16" fillId="0" borderId="1" xfId="0" applyFont="1" applyBorder="1"/>
    <xf numFmtId="0" fontId="20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6" fillId="0" borderId="1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14" fillId="0" borderId="1" xfId="0" applyFont="1" applyBorder="1"/>
    <xf numFmtId="0" fontId="10" fillId="0" borderId="0" xfId="0" applyFont="1"/>
    <xf numFmtId="0" fontId="10" fillId="0" borderId="1" xfId="0" applyFont="1" applyBorder="1"/>
    <xf numFmtId="0" fontId="11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0" fontId="11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4" fillId="0" borderId="2" xfId="0" applyFont="1" applyBorder="1"/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3" fontId="14" fillId="0" borderId="2" xfId="0" applyNumberFormat="1" applyFont="1" applyBorder="1"/>
    <xf numFmtId="1" fontId="14" fillId="0" borderId="2" xfId="0" applyNumberFormat="1" applyFont="1" applyBorder="1"/>
    <xf numFmtId="1" fontId="14" fillId="0" borderId="1" xfId="0" applyNumberFormat="1" applyFont="1" applyBorder="1"/>
    <xf numFmtId="0" fontId="14" fillId="0" borderId="3" xfId="0" applyFont="1" applyBorder="1"/>
    <xf numFmtId="3" fontId="14" fillId="0" borderId="3" xfId="0" applyNumberFormat="1" applyFont="1" applyBorder="1"/>
    <xf numFmtId="1" fontId="14" fillId="0" borderId="3" xfId="0" applyNumberFormat="1" applyFont="1" applyBorder="1"/>
    <xf numFmtId="0" fontId="10" fillId="0" borderId="2" xfId="0" applyFont="1" applyBorder="1"/>
    <xf numFmtId="0" fontId="10" fillId="0" borderId="3" xfId="0" applyFont="1" applyBorder="1"/>
    <xf numFmtId="1" fontId="10" fillId="0" borderId="2" xfId="0" applyNumberFormat="1" applyFont="1" applyBorder="1"/>
    <xf numFmtId="1" fontId="10" fillId="0" borderId="3" xfId="0" applyNumberFormat="1" applyFont="1" applyBorder="1"/>
    <xf numFmtId="1" fontId="10" fillId="0" borderId="1" xfId="0" applyNumberFormat="1" applyFont="1" applyBorder="1"/>
    <xf numFmtId="0" fontId="14" fillId="0" borderId="4" xfId="0" applyFont="1" applyBorder="1"/>
    <xf numFmtId="1" fontId="14" fillId="0" borderId="4" xfId="0" applyNumberFormat="1" applyFont="1" applyBorder="1"/>
    <xf numFmtId="1" fontId="10" fillId="0" borderId="4" xfId="0" applyNumberFormat="1" applyFont="1" applyBorder="1"/>
    <xf numFmtId="0" fontId="10" fillId="0" borderId="4" xfId="0" applyFont="1" applyBorder="1"/>
    <xf numFmtId="0" fontId="0" fillId="0" borderId="0" xfId="0" applyFont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14" fillId="3" borderId="2" xfId="0" applyFont="1" applyFill="1" applyBorder="1"/>
    <xf numFmtId="0" fontId="14" fillId="3" borderId="1" xfId="0" applyFont="1" applyFill="1" applyBorder="1"/>
    <xf numFmtId="0" fontId="14" fillId="3" borderId="4" xfId="0" applyFont="1" applyFill="1" applyBorder="1"/>
    <xf numFmtId="1" fontId="10" fillId="4" borderId="2" xfId="0" applyNumberFormat="1" applyFont="1" applyFill="1" applyBorder="1"/>
    <xf numFmtId="0" fontId="10" fillId="4" borderId="1" xfId="0" applyFont="1" applyFill="1" applyBorder="1"/>
    <xf numFmtId="1" fontId="10" fillId="4" borderId="4" xfId="0" applyNumberFormat="1" applyFont="1" applyFill="1" applyBorder="1"/>
    <xf numFmtId="0" fontId="14" fillId="5" borderId="2" xfId="0" applyFont="1" applyFill="1" applyBorder="1"/>
    <xf numFmtId="0" fontId="14" fillId="5" borderId="1" xfId="0" applyFont="1" applyFill="1" applyBorder="1"/>
    <xf numFmtId="0" fontId="14" fillId="5" borderId="4" xfId="0" applyFont="1" applyFill="1" applyBorder="1"/>
    <xf numFmtId="0" fontId="16" fillId="4" borderId="2" xfId="0" applyFont="1" applyFill="1" applyBorder="1"/>
    <xf numFmtId="0" fontId="14" fillId="4" borderId="1" xfId="0" applyFont="1" applyFill="1" applyBorder="1"/>
    <xf numFmtId="0" fontId="16" fillId="4" borderId="4" xfId="0" applyFont="1" applyFill="1" applyBorder="1"/>
    <xf numFmtId="1" fontId="16" fillId="6" borderId="2" xfId="0" applyNumberFormat="1" applyFont="1" applyFill="1" applyBorder="1"/>
    <xf numFmtId="0" fontId="14" fillId="6" borderId="1" xfId="0" applyFont="1" applyFill="1" applyBorder="1"/>
    <xf numFmtId="1" fontId="16" fillId="6" borderId="4" xfId="0" applyNumberFormat="1" applyFont="1" applyFill="1" applyBorder="1"/>
    <xf numFmtId="1" fontId="14" fillId="3" borderId="2" xfId="0" applyNumberFormat="1" applyFont="1" applyFill="1" applyBorder="1"/>
    <xf numFmtId="1" fontId="14" fillId="3" borderId="1" xfId="0" applyNumberFormat="1" applyFont="1" applyFill="1" applyBorder="1"/>
    <xf numFmtId="1" fontId="14" fillId="3" borderId="4" xfId="0" applyNumberFormat="1" applyFont="1" applyFill="1" applyBorder="1"/>
    <xf numFmtId="0" fontId="14" fillId="0" borderId="5" xfId="0" applyFont="1" applyBorder="1"/>
    <xf numFmtId="0" fontId="14" fillId="0" borderId="6" xfId="0" applyFont="1" applyBorder="1"/>
    <xf numFmtId="0" fontId="10" fillId="0" borderId="6" xfId="0" applyFont="1" applyBorder="1"/>
    <xf numFmtId="3" fontId="14" fillId="0" borderId="6" xfId="0" applyNumberFormat="1" applyFont="1" applyBorder="1"/>
    <xf numFmtId="1" fontId="14" fillId="0" borderId="6" xfId="0" applyNumberFormat="1" applyFont="1" applyBorder="1"/>
    <xf numFmtId="1" fontId="10" fillId="0" borderId="6" xfId="0" applyNumberFormat="1" applyFont="1" applyBorder="1"/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right" vertical="center"/>
    </xf>
    <xf numFmtId="0" fontId="10" fillId="4" borderId="4" xfId="0" applyFont="1" applyFill="1" applyBorder="1"/>
    <xf numFmtId="0" fontId="6" fillId="4" borderId="2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" fontId="10" fillId="6" borderId="2" xfId="0" applyNumberFormat="1" applyFont="1" applyFill="1" applyBorder="1"/>
    <xf numFmtId="0" fontId="10" fillId="6" borderId="1" xfId="0" applyFont="1" applyFill="1" applyBorder="1"/>
    <xf numFmtId="0" fontId="10" fillId="6" borderId="4" xfId="0" applyFont="1" applyFill="1" applyBorder="1"/>
    <xf numFmtId="0" fontId="9" fillId="0" borderId="2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right" vertical="center"/>
    </xf>
    <xf numFmtId="0" fontId="8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/>
    </xf>
    <xf numFmtId="0" fontId="10" fillId="7" borderId="1" xfId="0" applyFont="1" applyFill="1" applyBorder="1"/>
    <xf numFmtId="0" fontId="7" fillId="0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0" fontId="2" fillId="0" borderId="0" xfId="5" applyFont="1" applyAlignment="1">
      <alignment horizontal="center" wrapText="1"/>
    </xf>
    <xf numFmtId="0" fontId="2" fillId="0" borderId="0" xfId="5"/>
    <xf numFmtId="0" fontId="2" fillId="0" borderId="0" xfId="5" applyAlignment="1">
      <alignment horizontal="center" wrapText="1"/>
    </xf>
    <xf numFmtId="0" fontId="11" fillId="0" borderId="0" xfId="5" applyFont="1"/>
    <xf numFmtId="0" fontId="10" fillId="0" borderId="0" xfId="5" applyFont="1"/>
    <xf numFmtId="0" fontId="3" fillId="0" borderId="1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wrapText="1"/>
    </xf>
    <xf numFmtId="0" fontId="10" fillId="0" borderId="1" xfId="5" applyFont="1" applyBorder="1" applyAlignment="1">
      <alignment wrapText="1"/>
    </xf>
    <xf numFmtId="0" fontId="2" fillId="0" borderId="1" xfId="5" applyBorder="1"/>
    <xf numFmtId="0" fontId="14" fillId="0" borderId="1" xfId="5" applyFont="1" applyBorder="1"/>
    <xf numFmtId="0" fontId="6" fillId="0" borderId="1" xfId="5" applyFont="1" applyFill="1" applyBorder="1" applyAlignment="1">
      <alignment horizontal="left" vertical="center" wrapText="1"/>
    </xf>
    <xf numFmtId="0" fontId="3" fillId="0" borderId="1" xfId="5" applyFont="1" applyFill="1" applyBorder="1" applyAlignment="1">
      <alignment horizontal="left" vertical="center"/>
    </xf>
    <xf numFmtId="0" fontId="10" fillId="0" borderId="1" xfId="5" applyFont="1" applyBorder="1"/>
    <xf numFmtId="0" fontId="3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0" fillId="0" borderId="5" xfId="0" applyFont="1" applyBorder="1"/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/>
    </xf>
    <xf numFmtId="0" fontId="21" fillId="3" borderId="5" xfId="0" applyFont="1" applyFill="1" applyBorder="1"/>
    <xf numFmtId="164" fontId="4" fillId="0" borderId="5" xfId="0" applyNumberFormat="1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5" fillId="6" borderId="5" xfId="0" applyFont="1" applyFill="1" applyBorder="1"/>
    <xf numFmtId="0" fontId="0" fillId="0" borderId="7" xfId="0" applyBorder="1"/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165" fontId="3" fillId="0" borderId="7" xfId="0" applyNumberFormat="1" applyFont="1" applyFill="1" applyBorder="1" applyAlignment="1">
      <alignment vertical="center"/>
    </xf>
    <xf numFmtId="165" fontId="10" fillId="0" borderId="7" xfId="0" applyNumberFormat="1" applyFont="1" applyFill="1" applyBorder="1" applyAlignment="1">
      <alignment vertical="center"/>
    </xf>
    <xf numFmtId="165" fontId="10" fillId="3" borderId="7" xfId="0" applyNumberFormat="1" applyFont="1" applyFill="1" applyBorder="1" applyAlignment="1">
      <alignment vertical="center"/>
    </xf>
    <xf numFmtId="165" fontId="5" fillId="4" borderId="7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18" fillId="6" borderId="7" xfId="0" applyFont="1" applyFill="1" applyBorder="1"/>
    <xf numFmtId="0" fontId="8" fillId="4" borderId="5" xfId="0" applyFont="1" applyFill="1" applyBorder="1" applyAlignment="1">
      <alignment horizontal="left" vertical="center" wrapText="1"/>
    </xf>
    <xf numFmtId="0" fontId="5" fillId="5" borderId="5" xfId="0" applyFont="1" applyFill="1" applyBorder="1"/>
    <xf numFmtId="0" fontId="4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1" fillId="0" borderId="0" xfId="6"/>
    <xf numFmtId="0" fontId="11" fillId="0" borderId="0" xfId="6" applyFont="1" applyAlignment="1">
      <alignment horizontal="center" wrapText="1"/>
    </xf>
    <xf numFmtId="0" fontId="1" fillId="0" borderId="0" xfId="6" applyAlignment="1">
      <alignment horizontal="center" wrapText="1"/>
    </xf>
    <xf numFmtId="0" fontId="10" fillId="0" borderId="0" xfId="6" applyFont="1"/>
    <xf numFmtId="0" fontId="3" fillId="0" borderId="1" xfId="6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 wrapText="1"/>
    </xf>
    <xf numFmtId="0" fontId="4" fillId="0" borderId="1" xfId="6" applyFont="1" applyBorder="1" applyAlignment="1">
      <alignment wrapText="1"/>
    </xf>
    <xf numFmtId="0" fontId="6" fillId="0" borderId="1" xfId="6" applyFont="1" applyFill="1" applyBorder="1" applyAlignment="1">
      <alignment horizontal="left" vertical="center" wrapText="1"/>
    </xf>
    <xf numFmtId="0" fontId="4" fillId="0" borderId="1" xfId="6" applyFont="1" applyFill="1" applyBorder="1" applyAlignment="1">
      <alignment horizontal="left" vertical="center"/>
    </xf>
    <xf numFmtId="0" fontId="14" fillId="0" borderId="1" xfId="6" applyFont="1" applyBorder="1"/>
    <xf numFmtId="0" fontId="7" fillId="0" borderId="1" xfId="6" applyFont="1" applyFill="1" applyBorder="1" applyAlignment="1">
      <alignment horizontal="left" vertical="center" wrapText="1"/>
    </xf>
    <xf numFmtId="0" fontId="10" fillId="0" borderId="1" xfId="6" applyFont="1" applyBorder="1"/>
    <xf numFmtId="0" fontId="3" fillId="0" borderId="1" xfId="6" applyFont="1" applyFill="1" applyBorder="1" applyAlignment="1">
      <alignment horizontal="left" vertical="center" wrapText="1"/>
    </xf>
    <xf numFmtId="0" fontId="4" fillId="0" borderId="1" xfId="6" applyFont="1" applyFill="1" applyBorder="1" applyAlignment="1">
      <alignment horizontal="left" vertical="center" wrapText="1"/>
    </xf>
    <xf numFmtId="1" fontId="10" fillId="0" borderId="1" xfId="6" applyNumberFormat="1" applyFont="1" applyBorder="1"/>
    <xf numFmtId="0" fontId="8" fillId="7" borderId="1" xfId="6" applyFont="1" applyFill="1" applyBorder="1" applyAlignment="1">
      <alignment horizontal="left" vertical="center" wrapText="1"/>
    </xf>
    <xf numFmtId="0" fontId="3" fillId="7" borderId="1" xfId="6" applyFont="1" applyFill="1" applyBorder="1" applyAlignment="1">
      <alignment horizontal="left" vertical="center"/>
    </xf>
    <xf numFmtId="1" fontId="10" fillId="7" borderId="1" xfId="6" applyNumberFormat="1" applyFont="1" applyFill="1" applyBorder="1"/>
    <xf numFmtId="1" fontId="14" fillId="0" borderId="1" xfId="6" applyNumberFormat="1" applyFont="1" applyBorder="1"/>
    <xf numFmtId="0" fontId="10" fillId="0" borderId="0" xfId="6" applyFont="1" applyBorder="1"/>
    <xf numFmtId="0" fontId="14" fillId="0" borderId="0" xfId="6" applyFont="1" applyBorder="1"/>
    <xf numFmtId="0" fontId="7" fillId="0" borderId="0" xfId="6" applyFont="1" applyFill="1" applyBorder="1" applyAlignment="1">
      <alignment horizontal="left" vertical="center" wrapText="1"/>
    </xf>
    <xf numFmtId="0" fontId="4" fillId="0" borderId="0" xfId="6" applyFont="1" applyFill="1" applyBorder="1" applyAlignment="1">
      <alignment horizontal="left" vertical="center"/>
    </xf>
    <xf numFmtId="0" fontId="4" fillId="0" borderId="0" xfId="6" applyFont="1" applyFill="1" applyBorder="1" applyAlignment="1">
      <alignment horizontal="left" vertical="center" wrapText="1"/>
    </xf>
    <xf numFmtId="0" fontId="8" fillId="0" borderId="0" xfId="6" applyFont="1" applyFill="1" applyBorder="1" applyAlignment="1">
      <alignment horizontal="left" vertical="center" wrapText="1"/>
    </xf>
    <xf numFmtId="0" fontId="3" fillId="0" borderId="0" xfId="6" applyFont="1" applyFill="1" applyBorder="1" applyAlignment="1">
      <alignment horizontal="left" vertical="center"/>
    </xf>
    <xf numFmtId="0" fontId="14" fillId="0" borderId="0" xfId="6" applyFont="1"/>
    <xf numFmtId="0" fontId="27" fillId="0" borderId="1" xfId="0" applyFont="1" applyBorder="1"/>
    <xf numFmtId="0" fontId="0" fillId="0" borderId="0" xfId="0" applyFont="1"/>
    <xf numFmtId="0" fontId="1" fillId="0" borderId="0" xfId="6" applyFont="1"/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13" fillId="0" borderId="2" xfId="0" applyFont="1" applyBorder="1"/>
    <xf numFmtId="0" fontId="13" fillId="0" borderId="1" xfId="0" applyFont="1" applyBorder="1"/>
    <xf numFmtId="0" fontId="13" fillId="0" borderId="6" xfId="0" applyFont="1" applyBorder="1"/>
    <xf numFmtId="0" fontId="9" fillId="0" borderId="2" xfId="0" applyFont="1" applyBorder="1"/>
    <xf numFmtId="0" fontId="9" fillId="0" borderId="1" xfId="0" applyFont="1" applyBorder="1"/>
    <xf numFmtId="0" fontId="9" fillId="0" borderId="6" xfId="0" applyFont="1" applyBorder="1"/>
    <xf numFmtId="3" fontId="13" fillId="0" borderId="2" xfId="0" applyNumberFormat="1" applyFont="1" applyBorder="1"/>
    <xf numFmtId="3" fontId="13" fillId="0" borderId="6" xfId="0" applyNumberFormat="1" applyFont="1" applyBorder="1"/>
    <xf numFmtId="1" fontId="13" fillId="0" borderId="2" xfId="0" applyNumberFormat="1" applyFont="1" applyBorder="1"/>
    <xf numFmtId="1" fontId="13" fillId="0" borderId="6" xfId="0" applyNumberFormat="1" applyFont="1" applyBorder="1"/>
    <xf numFmtId="1" fontId="9" fillId="0" borderId="2" xfId="0" applyNumberFormat="1" applyFont="1" applyBorder="1"/>
    <xf numFmtId="1" fontId="9" fillId="0" borderId="6" xfId="0" applyNumberFormat="1" applyFont="1" applyBorder="1"/>
    <xf numFmtId="1" fontId="13" fillId="3" borderId="2" xfId="0" applyNumberFormat="1" applyFont="1" applyFill="1" applyBorder="1"/>
    <xf numFmtId="1" fontId="13" fillId="3" borderId="1" xfId="0" applyNumberFormat="1" applyFont="1" applyFill="1" applyBorder="1"/>
    <xf numFmtId="1" fontId="13" fillId="3" borderId="4" xfId="0" applyNumberFormat="1" applyFont="1" applyFill="1" applyBorder="1"/>
    <xf numFmtId="1" fontId="13" fillId="0" borderId="1" xfId="0" applyNumberFormat="1" applyFont="1" applyBorder="1"/>
    <xf numFmtId="1" fontId="9" fillId="0" borderId="1" xfId="0" applyNumberFormat="1" applyFont="1" applyBorder="1"/>
    <xf numFmtId="0" fontId="13" fillId="0" borderId="4" xfId="0" applyFont="1" applyBorder="1"/>
    <xf numFmtId="0" fontId="13" fillId="3" borderId="1" xfId="0" applyFont="1" applyFill="1" applyBorder="1"/>
    <xf numFmtId="1" fontId="9" fillId="4" borderId="2" xfId="0" applyNumberFormat="1" applyFont="1" applyFill="1" applyBorder="1"/>
    <xf numFmtId="0" fontId="9" fillId="4" borderId="1" xfId="0" applyFont="1" applyFill="1" applyBorder="1"/>
    <xf numFmtId="1" fontId="9" fillId="4" borderId="4" xfId="0" applyNumberFormat="1" applyFont="1" applyFill="1" applyBorder="1"/>
    <xf numFmtId="1" fontId="9" fillId="6" borderId="2" xfId="0" applyNumberFormat="1" applyFont="1" applyFill="1" applyBorder="1"/>
    <xf numFmtId="0" fontId="9" fillId="6" borderId="1" xfId="0" applyFont="1" applyFill="1" applyBorder="1"/>
    <xf numFmtId="0" fontId="9" fillId="6" borderId="4" xfId="0" applyFont="1" applyFill="1" applyBorder="1"/>
    <xf numFmtId="0" fontId="7" fillId="0" borderId="1" xfId="0" applyFont="1" applyFill="1" applyBorder="1" applyAlignment="1">
      <alignment horizontal="center" wrapText="1"/>
    </xf>
    <xf numFmtId="1" fontId="13" fillId="0" borderId="4" xfId="0" applyNumberFormat="1" applyFont="1" applyBorder="1"/>
    <xf numFmtId="1" fontId="9" fillId="0" borderId="4" xfId="0" applyNumberFormat="1" applyFont="1" applyBorder="1"/>
    <xf numFmtId="0" fontId="9" fillId="0" borderId="4" xfId="0" applyFont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5" borderId="2" xfId="0" applyFont="1" applyFill="1" applyBorder="1"/>
    <xf numFmtId="0" fontId="13" fillId="5" borderId="1" xfId="0" applyFont="1" applyFill="1" applyBorder="1"/>
    <xf numFmtId="0" fontId="13" fillId="5" borderId="4" xfId="0" applyFont="1" applyFill="1" applyBorder="1"/>
    <xf numFmtId="0" fontId="13" fillId="0" borderId="5" xfId="0" applyFont="1" applyBorder="1"/>
    <xf numFmtId="0" fontId="9" fillId="4" borderId="2" xfId="0" applyFont="1" applyFill="1" applyBorder="1"/>
    <xf numFmtId="0" fontId="13" fillId="4" borderId="1" xfId="0" applyFont="1" applyFill="1" applyBorder="1"/>
    <xf numFmtId="0" fontId="9" fillId="4" borderId="4" xfId="0" applyFont="1" applyFill="1" applyBorder="1"/>
    <xf numFmtId="0" fontId="13" fillId="6" borderId="1" xfId="0" applyFont="1" applyFill="1" applyBorder="1"/>
    <xf numFmtId="1" fontId="9" fillId="6" borderId="4" xfId="0" applyNumberFormat="1" applyFont="1" applyFill="1" applyBorder="1"/>
    <xf numFmtId="0" fontId="27" fillId="0" borderId="2" xfId="0" applyFont="1" applyBorder="1"/>
    <xf numFmtId="0" fontId="29" fillId="0" borderId="0" xfId="0" applyFont="1"/>
    <xf numFmtId="0" fontId="30" fillId="0" borderId="2" xfId="0" applyFont="1" applyBorder="1"/>
    <xf numFmtId="3" fontId="27" fillId="0" borderId="2" xfId="0" applyNumberFormat="1" applyFont="1" applyBorder="1"/>
    <xf numFmtId="1" fontId="27" fillId="0" borderId="2" xfId="0" applyNumberFormat="1" applyFont="1" applyBorder="1"/>
    <xf numFmtId="0" fontId="9" fillId="0" borderId="5" xfId="0" applyFont="1" applyBorder="1"/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11" fillId="0" borderId="0" xfId="0" applyFont="1" applyAlignment="1">
      <alignment horizontal="center" wrapText="1"/>
    </xf>
    <xf numFmtId="0" fontId="28" fillId="0" borderId="8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ont="1" applyAlignment="1">
      <alignment horizontal="center" wrapText="1"/>
    </xf>
    <xf numFmtId="0" fontId="28" fillId="0" borderId="3" xfId="0" applyFont="1" applyBorder="1" applyAlignment="1">
      <alignment horizontal="center"/>
    </xf>
    <xf numFmtId="0" fontId="17" fillId="0" borderId="0" xfId="6" applyFont="1" applyAlignment="1">
      <alignment horizontal="center" wrapText="1"/>
    </xf>
    <xf numFmtId="0" fontId="1" fillId="0" borderId="0" xfId="6" applyFont="1" applyAlignment="1">
      <alignment horizontal="center" wrapText="1"/>
    </xf>
    <xf numFmtId="0" fontId="11" fillId="0" borderId="0" xfId="6" applyFont="1" applyAlignment="1">
      <alignment horizontal="center" wrapText="1"/>
    </xf>
    <xf numFmtId="0" fontId="1" fillId="0" borderId="0" xfId="6" applyAlignment="1">
      <alignment horizontal="center" wrapText="1"/>
    </xf>
    <xf numFmtId="0" fontId="1" fillId="0" borderId="0" xfId="6" applyFont="1" applyAlignment="1">
      <alignment horizontal="right"/>
    </xf>
    <xf numFmtId="0" fontId="0" fillId="0" borderId="0" xfId="0" applyAlignment="1">
      <alignment horizontal="right"/>
    </xf>
    <xf numFmtId="0" fontId="17" fillId="0" borderId="0" xfId="5" applyFont="1" applyAlignment="1">
      <alignment horizontal="center" wrapText="1"/>
    </xf>
    <xf numFmtId="0" fontId="2" fillId="0" borderId="0" xfId="5" applyAlignment="1">
      <alignment horizontal="center" wrapText="1"/>
    </xf>
    <xf numFmtId="0" fontId="11" fillId="0" borderId="0" xfId="5" applyFont="1" applyAlignment="1">
      <alignment horizontal="center" wrapText="1"/>
    </xf>
    <xf numFmtId="0" fontId="1" fillId="0" borderId="0" xfId="5" applyFont="1" applyAlignment="1"/>
    <xf numFmtId="0" fontId="19" fillId="0" borderId="0" xfId="0" applyFont="1" applyAlignment="1">
      <alignment horizontal="center" wrapText="1"/>
    </xf>
  </cellXfs>
  <cellStyles count="8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ál_Egységes KÖLTSÉGVETÉS 2016 Sorkikápolna 1. módosítás" xfId="5"/>
    <cellStyle name="Normál_Egységes KÖLTSÉGVETÉS 2016 Sorkikápolna 2. módosítás számozott" xfId="6"/>
    <cellStyle name="Normal_KTRSZJ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V173"/>
  <sheetViews>
    <sheetView topLeftCell="B1" zoomScaleNormal="100" workbookViewId="0">
      <selection activeCell="AA12" sqref="AA12"/>
    </sheetView>
  </sheetViews>
  <sheetFormatPr defaultRowHeight="15"/>
  <cols>
    <col min="1" max="1" width="95.7109375" customWidth="1"/>
    <col min="3" max="3" width="10.140625" bestFit="1" customWidth="1"/>
  </cols>
  <sheetData>
    <row r="1" spans="1:22">
      <c r="M1" s="186" t="s">
        <v>550</v>
      </c>
    </row>
    <row r="3" spans="1:22" ht="21" customHeight="1">
      <c r="A3" s="237" t="s">
        <v>541</v>
      </c>
      <c r="B3" s="238"/>
      <c r="C3" s="239"/>
      <c r="D3" s="239"/>
      <c r="E3" s="239"/>
      <c r="F3" s="239"/>
      <c r="G3" s="239"/>
      <c r="H3" s="239"/>
      <c r="I3" s="239"/>
      <c r="J3" s="239"/>
    </row>
    <row r="4" spans="1:22" ht="18.75" customHeight="1">
      <c r="A4" s="240" t="s">
        <v>430</v>
      </c>
      <c r="B4" s="238"/>
      <c r="C4" s="239"/>
      <c r="D4" s="239"/>
      <c r="E4" s="239"/>
      <c r="F4" s="239"/>
      <c r="G4" s="239"/>
      <c r="H4" s="239"/>
      <c r="I4" s="239"/>
      <c r="J4" s="239"/>
    </row>
    <row r="5" spans="1:22" ht="18">
      <c r="A5" s="26"/>
    </row>
    <row r="6" spans="1:22">
      <c r="A6" s="121" t="s">
        <v>537</v>
      </c>
      <c r="B6" s="137"/>
      <c r="C6" s="244" t="s">
        <v>538</v>
      </c>
      <c r="D6" s="245"/>
      <c r="E6" s="245"/>
      <c r="F6" s="247"/>
      <c r="G6" s="244" t="s">
        <v>542</v>
      </c>
      <c r="H6" s="245"/>
      <c r="I6" s="245"/>
      <c r="J6" s="246"/>
      <c r="K6" s="244" t="s">
        <v>544</v>
      </c>
      <c r="L6" s="245"/>
      <c r="M6" s="245"/>
      <c r="N6" s="246"/>
      <c r="O6" s="241" t="s">
        <v>546</v>
      </c>
      <c r="P6" s="242"/>
      <c r="Q6" s="242"/>
      <c r="R6" s="243"/>
      <c r="S6" s="241" t="s">
        <v>547</v>
      </c>
      <c r="T6" s="242"/>
      <c r="U6" s="242"/>
      <c r="V6" s="243"/>
    </row>
    <row r="7" spans="1:22" ht="60">
      <c r="A7" s="122" t="s">
        <v>11</v>
      </c>
      <c r="B7" s="138" t="s">
        <v>12</v>
      </c>
      <c r="C7" s="28" t="s">
        <v>433</v>
      </c>
      <c r="D7" s="27" t="s">
        <v>434</v>
      </c>
      <c r="E7" s="27" t="s">
        <v>8</v>
      </c>
      <c r="F7" s="29" t="s">
        <v>2</v>
      </c>
      <c r="G7" s="28" t="s">
        <v>433</v>
      </c>
      <c r="H7" s="27" t="s">
        <v>434</v>
      </c>
      <c r="I7" s="27" t="s">
        <v>8</v>
      </c>
      <c r="J7" s="53" t="s">
        <v>2</v>
      </c>
      <c r="K7" s="28" t="s">
        <v>433</v>
      </c>
      <c r="L7" s="27" t="s">
        <v>434</v>
      </c>
      <c r="M7" s="27" t="s">
        <v>8</v>
      </c>
      <c r="N7" s="53" t="s">
        <v>2</v>
      </c>
      <c r="O7" s="188" t="s">
        <v>433</v>
      </c>
      <c r="P7" s="189" t="s">
        <v>434</v>
      </c>
      <c r="Q7" s="189" t="s">
        <v>8</v>
      </c>
      <c r="R7" s="190" t="s">
        <v>2</v>
      </c>
      <c r="S7" s="188" t="s">
        <v>433</v>
      </c>
      <c r="T7" s="189" t="s">
        <v>434</v>
      </c>
      <c r="U7" s="189" t="s">
        <v>8</v>
      </c>
      <c r="V7" s="190" t="s">
        <v>2</v>
      </c>
    </row>
    <row r="8" spans="1:22">
      <c r="A8" s="123" t="s">
        <v>13</v>
      </c>
      <c r="B8" s="139" t="s">
        <v>14</v>
      </c>
      <c r="C8" s="30">
        <v>3174</v>
      </c>
      <c r="D8" s="19"/>
      <c r="E8" s="19"/>
      <c r="F8" s="40">
        <f>C8</f>
        <v>3174</v>
      </c>
      <c r="G8" s="30">
        <v>3886</v>
      </c>
      <c r="H8" s="19"/>
      <c r="I8" s="19"/>
      <c r="J8" s="73">
        <f>G8</f>
        <v>3886</v>
      </c>
      <c r="K8" s="30">
        <v>4440</v>
      </c>
      <c r="L8" s="19"/>
      <c r="M8" s="19"/>
      <c r="N8" s="73">
        <f>K8</f>
        <v>4440</v>
      </c>
      <c r="O8" s="191">
        <v>5216</v>
      </c>
      <c r="P8" s="192"/>
      <c r="Q8" s="192"/>
      <c r="R8" s="193">
        <f>O8</f>
        <v>5216</v>
      </c>
      <c r="S8" s="231">
        <v>5914</v>
      </c>
      <c r="T8" s="192"/>
      <c r="U8" s="192"/>
      <c r="V8" s="193">
        <f>SUM(S8:U8)</f>
        <v>5914</v>
      </c>
    </row>
    <row r="9" spans="1:22">
      <c r="A9" s="123" t="s">
        <v>15</v>
      </c>
      <c r="B9" s="140" t="s">
        <v>16</v>
      </c>
      <c r="C9" s="30"/>
      <c r="D9" s="19"/>
      <c r="E9" s="19"/>
      <c r="F9" s="40"/>
      <c r="G9" s="30"/>
      <c r="H9" s="19"/>
      <c r="I9" s="19"/>
      <c r="J9" s="73"/>
      <c r="K9" s="30"/>
      <c r="L9" s="19"/>
      <c r="M9" s="19"/>
      <c r="N9" s="73"/>
      <c r="O9" s="191"/>
      <c r="P9" s="192"/>
      <c r="Q9" s="192"/>
      <c r="R9" s="193"/>
      <c r="S9" s="191"/>
      <c r="T9" s="192"/>
      <c r="U9" s="192"/>
      <c r="V9" s="193">
        <f t="shared" ref="V9:V24" si="0">SUM(S9:U9)</f>
        <v>0</v>
      </c>
    </row>
    <row r="10" spans="1:22">
      <c r="A10" s="123" t="s">
        <v>17</v>
      </c>
      <c r="B10" s="140" t="s">
        <v>18</v>
      </c>
      <c r="C10" s="30"/>
      <c r="D10" s="19"/>
      <c r="E10" s="19"/>
      <c r="F10" s="40"/>
      <c r="G10" s="30"/>
      <c r="H10" s="19"/>
      <c r="I10" s="19"/>
      <c r="J10" s="73"/>
      <c r="K10" s="30"/>
      <c r="L10" s="19"/>
      <c r="M10" s="19"/>
      <c r="N10" s="73"/>
      <c r="O10" s="191"/>
      <c r="P10" s="192"/>
      <c r="Q10" s="192"/>
      <c r="R10" s="193"/>
      <c r="S10" s="191"/>
      <c r="T10" s="192"/>
      <c r="U10" s="192"/>
      <c r="V10" s="193">
        <f t="shared" si="0"/>
        <v>0</v>
      </c>
    </row>
    <row r="11" spans="1:22">
      <c r="A11" s="124" t="s">
        <v>19</v>
      </c>
      <c r="B11" s="140" t="s">
        <v>20</v>
      </c>
      <c r="C11" s="30"/>
      <c r="D11" s="19"/>
      <c r="E11" s="19"/>
      <c r="F11" s="40"/>
      <c r="G11" s="30"/>
      <c r="H11" s="19"/>
      <c r="I11" s="19"/>
      <c r="J11" s="73"/>
      <c r="K11" s="30"/>
      <c r="L11" s="19"/>
      <c r="M11" s="19"/>
      <c r="N11" s="73"/>
      <c r="O11" s="191"/>
      <c r="P11" s="192"/>
      <c r="Q11" s="192"/>
      <c r="R11" s="193"/>
      <c r="S11" s="191"/>
      <c r="T11" s="192"/>
      <c r="U11" s="192"/>
      <c r="V11" s="193">
        <f t="shared" si="0"/>
        <v>0</v>
      </c>
    </row>
    <row r="12" spans="1:22">
      <c r="A12" s="124" t="s">
        <v>21</v>
      </c>
      <c r="B12" s="140" t="s">
        <v>22</v>
      </c>
      <c r="C12" s="30"/>
      <c r="D12" s="19"/>
      <c r="E12" s="19"/>
      <c r="F12" s="40"/>
      <c r="G12" s="30"/>
      <c r="H12" s="19"/>
      <c r="I12" s="19"/>
      <c r="J12" s="73"/>
      <c r="K12" s="30"/>
      <c r="L12" s="19"/>
      <c r="M12" s="19"/>
      <c r="N12" s="73"/>
      <c r="O12" s="191"/>
      <c r="P12" s="192"/>
      <c r="Q12" s="192"/>
      <c r="R12" s="193"/>
      <c r="S12" s="191"/>
      <c r="T12" s="192"/>
      <c r="U12" s="192"/>
      <c r="V12" s="193">
        <f t="shared" si="0"/>
        <v>0</v>
      </c>
    </row>
    <row r="13" spans="1:22">
      <c r="A13" s="124" t="s">
        <v>23</v>
      </c>
      <c r="B13" s="140" t="s">
        <v>24</v>
      </c>
      <c r="C13" s="30"/>
      <c r="D13" s="19"/>
      <c r="E13" s="19"/>
      <c r="F13" s="40"/>
      <c r="G13" s="30"/>
      <c r="H13" s="19"/>
      <c r="I13" s="19"/>
      <c r="J13" s="73"/>
      <c r="K13" s="30"/>
      <c r="L13" s="19"/>
      <c r="M13" s="19"/>
      <c r="N13" s="73"/>
      <c r="O13" s="191"/>
      <c r="P13" s="192"/>
      <c r="Q13" s="192"/>
      <c r="R13" s="193"/>
      <c r="S13" s="191"/>
      <c r="T13" s="192"/>
      <c r="U13" s="192"/>
      <c r="V13" s="193">
        <f t="shared" si="0"/>
        <v>0</v>
      </c>
    </row>
    <row r="14" spans="1:22">
      <c r="A14" s="124" t="s">
        <v>25</v>
      </c>
      <c r="B14" s="140" t="s">
        <v>26</v>
      </c>
      <c r="C14" s="30">
        <v>192</v>
      </c>
      <c r="D14" s="19"/>
      <c r="E14" s="19"/>
      <c r="F14" s="40">
        <v>192</v>
      </c>
      <c r="G14" s="30">
        <v>192</v>
      </c>
      <c r="H14" s="19"/>
      <c r="I14" s="19"/>
      <c r="J14" s="73">
        <v>192</v>
      </c>
      <c r="K14" s="30">
        <v>192</v>
      </c>
      <c r="L14" s="19"/>
      <c r="M14" s="19"/>
      <c r="N14" s="73">
        <v>192</v>
      </c>
      <c r="O14" s="191">
        <v>267</v>
      </c>
      <c r="P14" s="192"/>
      <c r="Q14" s="192"/>
      <c r="R14" s="193">
        <v>192</v>
      </c>
      <c r="S14" s="191">
        <v>267</v>
      </c>
      <c r="T14" s="192"/>
      <c r="U14" s="192"/>
      <c r="V14" s="193">
        <f t="shared" si="0"/>
        <v>267</v>
      </c>
    </row>
    <row r="15" spans="1:22">
      <c r="A15" s="124" t="s">
        <v>27</v>
      </c>
      <c r="B15" s="140" t="s">
        <v>28</v>
      </c>
      <c r="C15" s="30"/>
      <c r="D15" s="19"/>
      <c r="E15" s="19"/>
      <c r="F15" s="40"/>
      <c r="G15" s="30"/>
      <c r="H15" s="19"/>
      <c r="I15" s="19"/>
      <c r="J15" s="73"/>
      <c r="K15" s="30">
        <v>45</v>
      </c>
      <c r="L15" s="19"/>
      <c r="M15" s="19"/>
      <c r="N15" s="73">
        <v>45</v>
      </c>
      <c r="O15" s="191">
        <v>45</v>
      </c>
      <c r="P15" s="192"/>
      <c r="Q15" s="192"/>
      <c r="R15" s="193">
        <v>45</v>
      </c>
      <c r="S15" s="231">
        <v>0</v>
      </c>
      <c r="T15" s="192"/>
      <c r="U15" s="192"/>
      <c r="V15" s="193">
        <f t="shared" si="0"/>
        <v>0</v>
      </c>
    </row>
    <row r="16" spans="1:22">
      <c r="A16" s="125" t="s">
        <v>29</v>
      </c>
      <c r="B16" s="140" t="s">
        <v>30</v>
      </c>
      <c r="C16" s="30"/>
      <c r="D16" s="19"/>
      <c r="E16" s="19"/>
      <c r="F16" s="40"/>
      <c r="G16" s="30"/>
      <c r="H16" s="19"/>
      <c r="I16" s="19"/>
      <c r="J16" s="73"/>
      <c r="K16" s="30"/>
      <c r="L16" s="19"/>
      <c r="M16" s="19"/>
      <c r="N16" s="73"/>
      <c r="O16" s="191"/>
      <c r="P16" s="192"/>
      <c r="Q16" s="192"/>
      <c r="R16" s="193"/>
      <c r="S16" s="191"/>
      <c r="T16" s="192"/>
      <c r="U16" s="192"/>
      <c r="V16" s="193">
        <f t="shared" si="0"/>
        <v>0</v>
      </c>
    </row>
    <row r="17" spans="1:22">
      <c r="A17" s="125" t="s">
        <v>31</v>
      </c>
      <c r="B17" s="140" t="s">
        <v>32</v>
      </c>
      <c r="C17" s="30"/>
      <c r="D17" s="19"/>
      <c r="E17" s="19"/>
      <c r="F17" s="40"/>
      <c r="G17" s="30"/>
      <c r="H17" s="19"/>
      <c r="I17" s="19"/>
      <c r="J17" s="73"/>
      <c r="K17" s="30"/>
      <c r="L17" s="19"/>
      <c r="M17" s="19"/>
      <c r="N17" s="73"/>
      <c r="O17" s="191"/>
      <c r="P17" s="192"/>
      <c r="Q17" s="192"/>
      <c r="R17" s="193"/>
      <c r="S17" s="191"/>
      <c r="T17" s="192"/>
      <c r="U17" s="192"/>
      <c r="V17" s="193">
        <f t="shared" si="0"/>
        <v>0</v>
      </c>
    </row>
    <row r="18" spans="1:22">
      <c r="A18" s="125" t="s">
        <v>33</v>
      </c>
      <c r="B18" s="140" t="s">
        <v>34</v>
      </c>
      <c r="C18" s="30"/>
      <c r="D18" s="19"/>
      <c r="E18" s="19"/>
      <c r="F18" s="40"/>
      <c r="G18" s="30"/>
      <c r="H18" s="19"/>
      <c r="I18" s="19"/>
      <c r="J18" s="73"/>
      <c r="K18" s="30"/>
      <c r="L18" s="19"/>
      <c r="M18" s="19"/>
      <c r="N18" s="73"/>
      <c r="O18" s="191"/>
      <c r="P18" s="192"/>
      <c r="Q18" s="192"/>
      <c r="R18" s="193"/>
      <c r="S18" s="191"/>
      <c r="T18" s="192"/>
      <c r="U18" s="192"/>
      <c r="V18" s="193">
        <f t="shared" si="0"/>
        <v>0</v>
      </c>
    </row>
    <row r="19" spans="1:22">
      <c r="A19" s="125" t="s">
        <v>35</v>
      </c>
      <c r="B19" s="140" t="s">
        <v>36</v>
      </c>
      <c r="C19" s="30"/>
      <c r="D19" s="19"/>
      <c r="E19" s="19"/>
      <c r="F19" s="40"/>
      <c r="G19" s="30"/>
      <c r="H19" s="19"/>
      <c r="I19" s="19"/>
      <c r="J19" s="73"/>
      <c r="K19" s="30"/>
      <c r="L19" s="19"/>
      <c r="M19" s="19"/>
      <c r="N19" s="73"/>
      <c r="O19" s="191"/>
      <c r="P19" s="192"/>
      <c r="Q19" s="192"/>
      <c r="R19" s="193"/>
      <c r="S19" s="191"/>
      <c r="T19" s="192"/>
      <c r="U19" s="192"/>
      <c r="V19" s="193">
        <f t="shared" si="0"/>
        <v>0</v>
      </c>
    </row>
    <row r="20" spans="1:22">
      <c r="A20" s="125" t="s">
        <v>326</v>
      </c>
      <c r="B20" s="140" t="s">
        <v>37</v>
      </c>
      <c r="C20" s="30"/>
      <c r="D20" s="19"/>
      <c r="E20" s="19"/>
      <c r="F20" s="40"/>
      <c r="G20" s="30"/>
      <c r="H20" s="19"/>
      <c r="I20" s="19"/>
      <c r="J20" s="73"/>
      <c r="K20" s="30"/>
      <c r="L20" s="19"/>
      <c r="M20" s="19"/>
      <c r="N20" s="73"/>
      <c r="O20" s="191"/>
      <c r="P20" s="192"/>
      <c r="Q20" s="192"/>
      <c r="R20" s="193"/>
      <c r="S20" s="191"/>
      <c r="T20" s="192"/>
      <c r="U20" s="192"/>
      <c r="V20" s="193">
        <f t="shared" si="0"/>
        <v>0</v>
      </c>
    </row>
    <row r="21" spans="1:22" s="232" customFormat="1">
      <c r="A21" s="115" t="s">
        <v>304</v>
      </c>
      <c r="B21" s="141" t="s">
        <v>38</v>
      </c>
      <c r="C21" s="43">
        <f>SUM(C8:C20)</f>
        <v>3366</v>
      </c>
      <c r="D21" s="21"/>
      <c r="E21" s="21"/>
      <c r="F21" s="44">
        <f>SUM(F8:F20)</f>
        <v>3366</v>
      </c>
      <c r="G21" s="43">
        <f>SUM(G8:G20)</f>
        <v>4078</v>
      </c>
      <c r="H21" s="21"/>
      <c r="I21" s="21"/>
      <c r="J21" s="74">
        <f>SUM(J8:J20)</f>
        <v>4078</v>
      </c>
      <c r="K21" s="43">
        <f>SUM(K8:K20)</f>
        <v>4677</v>
      </c>
      <c r="L21" s="21"/>
      <c r="M21" s="21"/>
      <c r="N21" s="74">
        <f>SUM(N8:N20)</f>
        <v>4677</v>
      </c>
      <c r="O21" s="194">
        <f>SUM(O8:O20)</f>
        <v>5528</v>
      </c>
      <c r="P21" s="195"/>
      <c r="Q21" s="195"/>
      <c r="R21" s="196">
        <f>SUM(R8:R20)</f>
        <v>5453</v>
      </c>
      <c r="S21" s="194">
        <f>SUM(S8:S20)</f>
        <v>6181</v>
      </c>
      <c r="T21" s="195"/>
      <c r="U21" s="195"/>
      <c r="V21" s="196">
        <f t="shared" si="0"/>
        <v>6181</v>
      </c>
    </row>
    <row r="22" spans="1:22">
      <c r="A22" s="125" t="s">
        <v>39</v>
      </c>
      <c r="B22" s="140" t="s">
        <v>40</v>
      </c>
      <c r="C22" s="30">
        <v>1277</v>
      </c>
      <c r="D22" s="19"/>
      <c r="E22" s="19"/>
      <c r="F22" s="40">
        <v>1277</v>
      </c>
      <c r="G22" s="30">
        <v>1277</v>
      </c>
      <c r="H22" s="19"/>
      <c r="I22" s="19"/>
      <c r="J22" s="73">
        <v>1277</v>
      </c>
      <c r="K22" s="30">
        <v>1277</v>
      </c>
      <c r="L22" s="19"/>
      <c r="M22" s="19"/>
      <c r="N22" s="73">
        <v>1277</v>
      </c>
      <c r="O22" s="191">
        <v>1277</v>
      </c>
      <c r="P22" s="192"/>
      <c r="Q22" s="192"/>
      <c r="R22" s="193">
        <v>1277</v>
      </c>
      <c r="S22" s="231">
        <v>1352</v>
      </c>
      <c r="T22" s="192"/>
      <c r="U22" s="192"/>
      <c r="V22" s="193">
        <f t="shared" si="0"/>
        <v>1352</v>
      </c>
    </row>
    <row r="23" spans="1:22">
      <c r="A23" s="125" t="s">
        <v>41</v>
      </c>
      <c r="B23" s="140" t="s">
        <v>42</v>
      </c>
      <c r="C23" s="30">
        <v>600</v>
      </c>
      <c r="D23" s="19"/>
      <c r="E23" s="19"/>
      <c r="F23" s="40">
        <v>600</v>
      </c>
      <c r="G23" s="30">
        <v>600</v>
      </c>
      <c r="H23" s="19"/>
      <c r="I23" s="19"/>
      <c r="J23" s="73">
        <v>600</v>
      </c>
      <c r="K23" s="30">
        <v>605</v>
      </c>
      <c r="L23" s="19"/>
      <c r="M23" s="19"/>
      <c r="N23" s="73">
        <f>K23</f>
        <v>605</v>
      </c>
      <c r="O23" s="191">
        <v>614</v>
      </c>
      <c r="P23" s="192"/>
      <c r="Q23" s="192"/>
      <c r="R23" s="193">
        <f>O23</f>
        <v>614</v>
      </c>
      <c r="S23" s="231">
        <v>0</v>
      </c>
      <c r="T23" s="192"/>
      <c r="U23" s="192"/>
      <c r="V23" s="193">
        <f t="shared" si="0"/>
        <v>0</v>
      </c>
    </row>
    <row r="24" spans="1:22">
      <c r="A24" s="116" t="s">
        <v>43</v>
      </c>
      <c r="B24" s="140" t="s">
        <v>44</v>
      </c>
      <c r="C24" s="30"/>
      <c r="D24" s="19"/>
      <c r="E24" s="19"/>
      <c r="F24" s="40"/>
      <c r="G24" s="30"/>
      <c r="H24" s="19"/>
      <c r="I24" s="19"/>
      <c r="J24" s="73"/>
      <c r="K24" s="30"/>
      <c r="L24" s="19"/>
      <c r="M24" s="19"/>
      <c r="N24" s="73"/>
      <c r="O24" s="191"/>
      <c r="P24" s="192"/>
      <c r="Q24" s="192"/>
      <c r="R24" s="193"/>
      <c r="S24" s="231">
        <v>594</v>
      </c>
      <c r="T24" s="192"/>
      <c r="U24" s="192"/>
      <c r="V24" s="193">
        <f t="shared" si="0"/>
        <v>594</v>
      </c>
    </row>
    <row r="25" spans="1:22">
      <c r="A25" s="117" t="s">
        <v>305</v>
      </c>
      <c r="B25" s="141" t="s">
        <v>45</v>
      </c>
      <c r="C25" s="30">
        <f>SUM(C22:C24)</f>
        <v>1877</v>
      </c>
      <c r="D25" s="19"/>
      <c r="E25" s="19"/>
      <c r="F25" s="40">
        <f>SUM(F22:F24)</f>
        <v>1877</v>
      </c>
      <c r="G25" s="30">
        <f>SUM(G22:G24)</f>
        <v>1877</v>
      </c>
      <c r="H25" s="19"/>
      <c r="I25" s="19"/>
      <c r="J25" s="73">
        <f>SUM(J22:J24)</f>
        <v>1877</v>
      </c>
      <c r="K25" s="30">
        <f>SUM(K22:K24)</f>
        <v>1882</v>
      </c>
      <c r="L25" s="19"/>
      <c r="M25" s="19"/>
      <c r="N25" s="73">
        <f>SUM(N22:N24)</f>
        <v>1882</v>
      </c>
      <c r="O25" s="191">
        <f>SUM(O22:O24)</f>
        <v>1891</v>
      </c>
      <c r="P25" s="192"/>
      <c r="Q25" s="192"/>
      <c r="R25" s="193">
        <f>SUM(R22:R24)</f>
        <v>1891</v>
      </c>
      <c r="S25" s="191">
        <f>SUM(S22:S24)</f>
        <v>1946</v>
      </c>
      <c r="T25" s="192"/>
      <c r="U25" s="192"/>
      <c r="V25" s="193">
        <f>SUM(V22:V24)</f>
        <v>1946</v>
      </c>
    </row>
    <row r="26" spans="1:22">
      <c r="A26" s="118" t="s">
        <v>356</v>
      </c>
      <c r="B26" s="142" t="s">
        <v>46</v>
      </c>
      <c r="C26" s="43">
        <f>C21+C25</f>
        <v>5243</v>
      </c>
      <c r="D26" s="21"/>
      <c r="E26" s="21"/>
      <c r="F26" s="44">
        <f>C26</f>
        <v>5243</v>
      </c>
      <c r="G26" s="43">
        <f>G21+G25</f>
        <v>5955</v>
      </c>
      <c r="H26" s="21"/>
      <c r="I26" s="21"/>
      <c r="J26" s="74">
        <f>G26</f>
        <v>5955</v>
      </c>
      <c r="K26" s="43">
        <f>K21+K25</f>
        <v>6559</v>
      </c>
      <c r="L26" s="21"/>
      <c r="M26" s="21"/>
      <c r="N26" s="74">
        <f>K26</f>
        <v>6559</v>
      </c>
      <c r="O26" s="194">
        <f>O21+O25</f>
        <v>7419</v>
      </c>
      <c r="P26" s="195"/>
      <c r="Q26" s="195"/>
      <c r="R26" s="196">
        <f>O26</f>
        <v>7419</v>
      </c>
      <c r="S26" s="194">
        <f>S21+S25</f>
        <v>8127</v>
      </c>
      <c r="T26" s="195"/>
      <c r="U26" s="195"/>
      <c r="V26" s="196">
        <f>S26</f>
        <v>8127</v>
      </c>
    </row>
    <row r="27" spans="1:22">
      <c r="A27" s="119" t="s">
        <v>327</v>
      </c>
      <c r="B27" s="142" t="s">
        <v>47</v>
      </c>
      <c r="C27" s="43">
        <v>1403</v>
      </c>
      <c r="D27" s="21"/>
      <c r="E27" s="21"/>
      <c r="F27" s="44">
        <f>C27</f>
        <v>1403</v>
      </c>
      <c r="G27" s="43">
        <v>1521</v>
      </c>
      <c r="H27" s="21"/>
      <c r="I27" s="21"/>
      <c r="J27" s="74">
        <f>G27</f>
        <v>1521</v>
      </c>
      <c r="K27" s="43">
        <v>1604</v>
      </c>
      <c r="L27" s="21"/>
      <c r="M27" s="21"/>
      <c r="N27" s="74">
        <f>K27</f>
        <v>1604</v>
      </c>
      <c r="O27" s="194">
        <v>1702</v>
      </c>
      <c r="P27" s="195"/>
      <c r="Q27" s="195"/>
      <c r="R27" s="196">
        <f>O27</f>
        <v>1702</v>
      </c>
      <c r="S27" s="233">
        <v>1880</v>
      </c>
      <c r="T27" s="195"/>
      <c r="U27" s="195"/>
      <c r="V27" s="196">
        <f>S27</f>
        <v>1880</v>
      </c>
    </row>
    <row r="28" spans="1:22">
      <c r="A28" s="125" t="s">
        <v>48</v>
      </c>
      <c r="B28" s="140" t="s">
        <v>49</v>
      </c>
      <c r="C28" s="30">
        <v>15</v>
      </c>
      <c r="D28" s="19"/>
      <c r="E28" s="19"/>
      <c r="F28" s="40">
        <v>15</v>
      </c>
      <c r="G28" s="30">
        <v>15</v>
      </c>
      <c r="H28" s="19"/>
      <c r="I28" s="19"/>
      <c r="J28" s="73">
        <v>15</v>
      </c>
      <c r="K28" s="30">
        <v>15</v>
      </c>
      <c r="L28" s="19"/>
      <c r="M28" s="19"/>
      <c r="N28" s="73">
        <v>15</v>
      </c>
      <c r="O28" s="191">
        <v>15</v>
      </c>
      <c r="P28" s="192"/>
      <c r="Q28" s="192"/>
      <c r="R28" s="193">
        <v>15</v>
      </c>
      <c r="S28" s="231">
        <v>0</v>
      </c>
      <c r="T28" s="192"/>
      <c r="U28" s="192"/>
      <c r="V28" s="193">
        <f>SUM(S28:U28)</f>
        <v>0</v>
      </c>
    </row>
    <row r="29" spans="1:22">
      <c r="A29" s="125" t="s">
        <v>50</v>
      </c>
      <c r="B29" s="140" t="s">
        <v>51</v>
      </c>
      <c r="C29" s="30">
        <v>1680</v>
      </c>
      <c r="D29" s="19"/>
      <c r="E29" s="19"/>
      <c r="F29" s="40">
        <v>1680</v>
      </c>
      <c r="G29" s="30">
        <v>1680</v>
      </c>
      <c r="H29" s="19"/>
      <c r="I29" s="19"/>
      <c r="J29" s="73">
        <v>1680</v>
      </c>
      <c r="K29" s="30">
        <v>1680</v>
      </c>
      <c r="L29" s="19"/>
      <c r="M29" s="19"/>
      <c r="N29" s="73">
        <v>1680</v>
      </c>
      <c r="O29" s="191">
        <v>1680</v>
      </c>
      <c r="P29" s="192"/>
      <c r="Q29" s="192"/>
      <c r="R29" s="193">
        <v>1680</v>
      </c>
      <c r="S29" s="231">
        <v>1344</v>
      </c>
      <c r="T29" s="192"/>
      <c r="U29" s="192"/>
      <c r="V29" s="193">
        <f t="shared" ref="V29:V51" si="1">SUM(S29:U29)</f>
        <v>1344</v>
      </c>
    </row>
    <row r="30" spans="1:22">
      <c r="A30" s="125" t="s">
        <v>52</v>
      </c>
      <c r="B30" s="140" t="s">
        <v>53</v>
      </c>
      <c r="C30" s="30"/>
      <c r="D30" s="19"/>
      <c r="E30" s="19"/>
      <c r="F30" s="40"/>
      <c r="G30" s="30"/>
      <c r="H30" s="19"/>
      <c r="I30" s="19"/>
      <c r="J30" s="73"/>
      <c r="K30" s="30"/>
      <c r="L30" s="19"/>
      <c r="M30" s="19"/>
      <c r="N30" s="73"/>
      <c r="O30" s="191"/>
      <c r="P30" s="192"/>
      <c r="Q30" s="192"/>
      <c r="R30" s="193"/>
      <c r="S30" s="191"/>
      <c r="T30" s="192"/>
      <c r="U30" s="192"/>
      <c r="V30" s="193">
        <f t="shared" si="1"/>
        <v>0</v>
      </c>
    </row>
    <row r="31" spans="1:22">
      <c r="A31" s="117" t="s">
        <v>306</v>
      </c>
      <c r="B31" s="141" t="s">
        <v>54</v>
      </c>
      <c r="C31" s="30">
        <f>SUM(C28:C30)</f>
        <v>1695</v>
      </c>
      <c r="D31" s="19"/>
      <c r="E31" s="19"/>
      <c r="F31" s="40">
        <f>SUM(F28:F30)</f>
        <v>1695</v>
      </c>
      <c r="G31" s="30">
        <f>SUM(G28:G30)</f>
        <v>1695</v>
      </c>
      <c r="H31" s="19"/>
      <c r="I31" s="19"/>
      <c r="J31" s="73">
        <f>SUM(J28:J30)</f>
        <v>1695</v>
      </c>
      <c r="K31" s="30">
        <f>SUM(K28:K30)</f>
        <v>1695</v>
      </c>
      <c r="L31" s="19"/>
      <c r="M31" s="19"/>
      <c r="N31" s="73">
        <f>SUM(N28:N30)</f>
        <v>1695</v>
      </c>
      <c r="O31" s="191">
        <f>SUM(O28:O30)</f>
        <v>1695</v>
      </c>
      <c r="P31" s="192"/>
      <c r="Q31" s="192"/>
      <c r="R31" s="193">
        <f>SUM(R28:R30)</f>
        <v>1695</v>
      </c>
      <c r="S31" s="191">
        <f>SUM(S28:S30)</f>
        <v>1344</v>
      </c>
      <c r="T31" s="192"/>
      <c r="U31" s="192"/>
      <c r="V31" s="193">
        <f t="shared" si="1"/>
        <v>1344</v>
      </c>
    </row>
    <row r="32" spans="1:22">
      <c r="A32" s="125" t="s">
        <v>55</v>
      </c>
      <c r="B32" s="140" t="s">
        <v>56</v>
      </c>
      <c r="C32" s="30"/>
      <c r="D32" s="19"/>
      <c r="E32" s="19"/>
      <c r="F32" s="40"/>
      <c r="G32" s="30"/>
      <c r="H32" s="19"/>
      <c r="I32" s="19"/>
      <c r="J32" s="73"/>
      <c r="K32" s="30">
        <v>80</v>
      </c>
      <c r="L32" s="19"/>
      <c r="M32" s="19"/>
      <c r="N32" s="73">
        <f>K32</f>
        <v>80</v>
      </c>
      <c r="O32" s="191">
        <v>114</v>
      </c>
      <c r="P32" s="192"/>
      <c r="Q32" s="192"/>
      <c r="R32" s="193">
        <f>O32</f>
        <v>114</v>
      </c>
      <c r="S32" s="191">
        <v>114</v>
      </c>
      <c r="T32" s="192"/>
      <c r="U32" s="192"/>
      <c r="V32" s="193">
        <f t="shared" si="1"/>
        <v>114</v>
      </c>
    </row>
    <row r="33" spans="1:22">
      <c r="A33" s="125" t="s">
        <v>57</v>
      </c>
      <c r="B33" s="140" t="s">
        <v>58</v>
      </c>
      <c r="C33" s="30">
        <v>210</v>
      </c>
      <c r="D33" s="19"/>
      <c r="E33" s="19"/>
      <c r="F33" s="40">
        <v>210</v>
      </c>
      <c r="G33" s="30">
        <v>210</v>
      </c>
      <c r="H33" s="19"/>
      <c r="I33" s="19"/>
      <c r="J33" s="73">
        <v>210</v>
      </c>
      <c r="K33" s="30">
        <v>219</v>
      </c>
      <c r="L33" s="19"/>
      <c r="M33" s="19"/>
      <c r="N33" s="73">
        <f>K33</f>
        <v>219</v>
      </c>
      <c r="O33" s="191">
        <v>223</v>
      </c>
      <c r="P33" s="192"/>
      <c r="Q33" s="192"/>
      <c r="R33" s="193">
        <f>O33</f>
        <v>223</v>
      </c>
      <c r="S33" s="231">
        <v>215</v>
      </c>
      <c r="T33" s="192"/>
      <c r="U33" s="192"/>
      <c r="V33" s="193">
        <f t="shared" si="1"/>
        <v>215</v>
      </c>
    </row>
    <row r="34" spans="1:22" ht="15" customHeight="1">
      <c r="A34" s="117" t="s">
        <v>357</v>
      </c>
      <c r="B34" s="141" t="s">
        <v>59</v>
      </c>
      <c r="C34" s="30">
        <f>SUM(C32:C33)</f>
        <v>210</v>
      </c>
      <c r="D34" s="19"/>
      <c r="E34" s="19"/>
      <c r="F34" s="40">
        <f>SUM(F32:F33)</f>
        <v>210</v>
      </c>
      <c r="G34" s="30">
        <f>SUM(G32:G33)</f>
        <v>210</v>
      </c>
      <c r="H34" s="19"/>
      <c r="I34" s="19"/>
      <c r="J34" s="73">
        <f>SUM(J32:J33)</f>
        <v>210</v>
      </c>
      <c r="K34" s="30">
        <f>SUM(K32:K33)</f>
        <v>299</v>
      </c>
      <c r="L34" s="19"/>
      <c r="M34" s="19"/>
      <c r="N34" s="73">
        <f>K34</f>
        <v>299</v>
      </c>
      <c r="O34" s="191">
        <f>SUM(O32:O33)</f>
        <v>337</v>
      </c>
      <c r="P34" s="192"/>
      <c r="Q34" s="192"/>
      <c r="R34" s="193">
        <f>O34</f>
        <v>337</v>
      </c>
      <c r="S34" s="231">
        <f>SUM(S32:S33)</f>
        <v>329</v>
      </c>
      <c r="T34" s="192"/>
      <c r="U34" s="192"/>
      <c r="V34" s="193">
        <f t="shared" si="1"/>
        <v>329</v>
      </c>
    </row>
    <row r="35" spans="1:22">
      <c r="A35" s="125" t="s">
        <v>60</v>
      </c>
      <c r="B35" s="140" t="s">
        <v>61</v>
      </c>
      <c r="C35" s="30">
        <v>1200</v>
      </c>
      <c r="D35" s="19"/>
      <c r="E35" s="19"/>
      <c r="F35" s="40">
        <v>1200</v>
      </c>
      <c r="G35" s="30">
        <v>1200</v>
      </c>
      <c r="H35" s="19"/>
      <c r="I35" s="19"/>
      <c r="J35" s="73">
        <v>1200</v>
      </c>
      <c r="K35" s="30">
        <v>1202</v>
      </c>
      <c r="L35" s="19"/>
      <c r="M35" s="19"/>
      <c r="N35" s="73">
        <f>K35</f>
        <v>1202</v>
      </c>
      <c r="O35" s="191">
        <v>1205</v>
      </c>
      <c r="P35" s="192"/>
      <c r="Q35" s="192"/>
      <c r="R35" s="193">
        <f>O35</f>
        <v>1205</v>
      </c>
      <c r="S35" s="231">
        <v>1204</v>
      </c>
      <c r="T35" s="192"/>
      <c r="U35" s="192"/>
      <c r="V35" s="193">
        <f t="shared" si="1"/>
        <v>1204</v>
      </c>
    </row>
    <row r="36" spans="1:22">
      <c r="A36" s="125" t="s">
        <v>62</v>
      </c>
      <c r="B36" s="140" t="s">
        <v>63</v>
      </c>
      <c r="C36" s="30">
        <v>100</v>
      </c>
      <c r="D36" s="19"/>
      <c r="E36" s="19"/>
      <c r="F36" s="40">
        <v>100</v>
      </c>
      <c r="G36" s="30">
        <v>100</v>
      </c>
      <c r="H36" s="19"/>
      <c r="I36" s="19"/>
      <c r="J36" s="73">
        <v>100</v>
      </c>
      <c r="K36" s="30">
        <v>100</v>
      </c>
      <c r="L36" s="19"/>
      <c r="M36" s="19"/>
      <c r="N36" s="73">
        <v>100</v>
      </c>
      <c r="O36" s="191">
        <v>100</v>
      </c>
      <c r="P36" s="192"/>
      <c r="Q36" s="192"/>
      <c r="R36" s="193">
        <v>100</v>
      </c>
      <c r="S36" s="231">
        <v>2</v>
      </c>
      <c r="T36" s="192"/>
      <c r="U36" s="192"/>
      <c r="V36" s="193">
        <f t="shared" si="1"/>
        <v>2</v>
      </c>
    </row>
    <row r="37" spans="1:22">
      <c r="A37" s="125" t="s">
        <v>328</v>
      </c>
      <c r="B37" s="140" t="s">
        <v>64</v>
      </c>
      <c r="C37" s="30"/>
      <c r="D37" s="19"/>
      <c r="E37" s="19"/>
      <c r="F37" s="40"/>
      <c r="G37" s="30"/>
      <c r="H37" s="19"/>
      <c r="I37" s="19"/>
      <c r="J37" s="73"/>
      <c r="K37" s="30"/>
      <c r="L37" s="19"/>
      <c r="M37" s="19"/>
      <c r="N37" s="73"/>
      <c r="O37" s="191"/>
      <c r="P37" s="192"/>
      <c r="Q37" s="192"/>
      <c r="R37" s="193"/>
      <c r="S37" s="191"/>
      <c r="T37" s="192"/>
      <c r="U37" s="192"/>
      <c r="V37" s="193">
        <f t="shared" si="1"/>
        <v>0</v>
      </c>
    </row>
    <row r="38" spans="1:22">
      <c r="A38" s="125" t="s">
        <v>65</v>
      </c>
      <c r="B38" s="140" t="s">
        <v>66</v>
      </c>
      <c r="C38" s="30">
        <v>800</v>
      </c>
      <c r="D38" s="19"/>
      <c r="E38" s="19"/>
      <c r="F38" s="40">
        <v>800</v>
      </c>
      <c r="G38" s="30">
        <v>800</v>
      </c>
      <c r="H38" s="19"/>
      <c r="I38" s="19"/>
      <c r="J38" s="73">
        <v>800</v>
      </c>
      <c r="K38" s="30">
        <v>800</v>
      </c>
      <c r="L38" s="19"/>
      <c r="M38" s="19"/>
      <c r="N38" s="73">
        <v>800</v>
      </c>
      <c r="O38" s="191">
        <v>800</v>
      </c>
      <c r="P38" s="192"/>
      <c r="Q38" s="192"/>
      <c r="R38" s="193">
        <v>800</v>
      </c>
      <c r="S38" s="231">
        <v>133</v>
      </c>
      <c r="T38" s="192"/>
      <c r="U38" s="192"/>
      <c r="V38" s="193">
        <f t="shared" si="1"/>
        <v>133</v>
      </c>
    </row>
    <row r="39" spans="1:22">
      <c r="A39" s="120" t="s">
        <v>329</v>
      </c>
      <c r="B39" s="140" t="s">
        <v>67</v>
      </c>
      <c r="C39" s="30"/>
      <c r="D39" s="19"/>
      <c r="E39" s="19"/>
      <c r="F39" s="40"/>
      <c r="G39" s="30"/>
      <c r="H39" s="19"/>
      <c r="I39" s="19"/>
      <c r="J39" s="73"/>
      <c r="K39" s="30"/>
      <c r="L39" s="19"/>
      <c r="M39" s="19"/>
      <c r="N39" s="73"/>
      <c r="O39" s="191"/>
      <c r="P39" s="192"/>
      <c r="Q39" s="192"/>
      <c r="R39" s="193"/>
      <c r="S39" s="191"/>
      <c r="T39" s="192"/>
      <c r="U39" s="192"/>
      <c r="V39" s="193">
        <f t="shared" si="1"/>
        <v>0</v>
      </c>
    </row>
    <row r="40" spans="1:22">
      <c r="A40" s="116" t="s">
        <v>68</v>
      </c>
      <c r="B40" s="140" t="s">
        <v>69</v>
      </c>
      <c r="C40" s="30">
        <v>215</v>
      </c>
      <c r="D40" s="19"/>
      <c r="E40" s="19"/>
      <c r="F40" s="40">
        <v>215</v>
      </c>
      <c r="G40" s="30">
        <v>215</v>
      </c>
      <c r="H40" s="19"/>
      <c r="I40" s="19"/>
      <c r="J40" s="73">
        <v>215</v>
      </c>
      <c r="K40" s="30">
        <v>215</v>
      </c>
      <c r="L40" s="19"/>
      <c r="M40" s="19"/>
      <c r="N40" s="73">
        <v>215</v>
      </c>
      <c r="O40" s="191">
        <v>215</v>
      </c>
      <c r="P40" s="192"/>
      <c r="Q40" s="192"/>
      <c r="R40" s="193">
        <v>215</v>
      </c>
      <c r="S40" s="231">
        <v>134</v>
      </c>
      <c r="T40" s="192"/>
      <c r="U40" s="192"/>
      <c r="V40" s="193">
        <f t="shared" si="1"/>
        <v>134</v>
      </c>
    </row>
    <row r="41" spans="1:22">
      <c r="A41" s="125" t="s">
        <v>330</v>
      </c>
      <c r="B41" s="140" t="s">
        <v>70</v>
      </c>
      <c r="C41" s="30">
        <v>1600</v>
      </c>
      <c r="D41" s="19"/>
      <c r="E41" s="19"/>
      <c r="F41" s="40">
        <v>1600</v>
      </c>
      <c r="G41" s="30">
        <v>1600</v>
      </c>
      <c r="H41" s="19"/>
      <c r="I41" s="19"/>
      <c r="J41" s="73">
        <v>1600</v>
      </c>
      <c r="K41" s="30">
        <v>1600</v>
      </c>
      <c r="L41" s="19"/>
      <c r="M41" s="19"/>
      <c r="N41" s="73">
        <v>1600</v>
      </c>
      <c r="O41" s="191">
        <v>1600</v>
      </c>
      <c r="P41" s="192"/>
      <c r="Q41" s="192"/>
      <c r="R41" s="193">
        <v>1600</v>
      </c>
      <c r="S41" s="231">
        <v>1285</v>
      </c>
      <c r="T41" s="192"/>
      <c r="U41" s="192"/>
      <c r="V41" s="193">
        <f t="shared" si="1"/>
        <v>1285</v>
      </c>
    </row>
    <row r="42" spans="1:22">
      <c r="A42" s="117" t="s">
        <v>307</v>
      </c>
      <c r="B42" s="141" t="s">
        <v>71</v>
      </c>
      <c r="C42" s="30">
        <f>SUM(C35:C41)</f>
        <v>3915</v>
      </c>
      <c r="D42" s="19"/>
      <c r="E42" s="19"/>
      <c r="F42" s="40">
        <f>SUM(F35:F41)</f>
        <v>3915</v>
      </c>
      <c r="G42" s="30">
        <f>SUM(G35:G41)</f>
        <v>3915</v>
      </c>
      <c r="H42" s="19"/>
      <c r="I42" s="19"/>
      <c r="J42" s="73">
        <f>SUM(J35:J41)</f>
        <v>3915</v>
      </c>
      <c r="K42" s="30">
        <f>SUM(K35:K41)</f>
        <v>3917</v>
      </c>
      <c r="L42" s="19"/>
      <c r="M42" s="19"/>
      <c r="N42" s="73">
        <f>SUM(N35:N41)</f>
        <v>3917</v>
      </c>
      <c r="O42" s="191">
        <f>SUM(O35:O41)</f>
        <v>3920</v>
      </c>
      <c r="P42" s="192"/>
      <c r="Q42" s="192"/>
      <c r="R42" s="193">
        <f>SUM(R35:R41)</f>
        <v>3920</v>
      </c>
      <c r="S42" s="191">
        <f>SUM(S35:S41)</f>
        <v>2758</v>
      </c>
      <c r="T42" s="192"/>
      <c r="U42" s="192"/>
      <c r="V42" s="193">
        <f t="shared" si="1"/>
        <v>2758</v>
      </c>
    </row>
    <row r="43" spans="1:22">
      <c r="A43" s="125" t="s">
        <v>72</v>
      </c>
      <c r="B43" s="140" t="s">
        <v>73</v>
      </c>
      <c r="C43" s="30"/>
      <c r="D43" s="19"/>
      <c r="E43" s="19"/>
      <c r="F43" s="40"/>
      <c r="G43" s="30"/>
      <c r="H43" s="19"/>
      <c r="I43" s="19"/>
      <c r="J43" s="73"/>
      <c r="K43" s="30"/>
      <c r="L43" s="19"/>
      <c r="M43" s="19"/>
      <c r="N43" s="73"/>
      <c r="O43" s="191"/>
      <c r="P43" s="192"/>
      <c r="Q43" s="192"/>
      <c r="R43" s="193"/>
      <c r="S43" s="191"/>
      <c r="T43" s="192"/>
      <c r="U43" s="192"/>
      <c r="V43" s="193">
        <f t="shared" si="1"/>
        <v>0</v>
      </c>
    </row>
    <row r="44" spans="1:22">
      <c r="A44" s="125" t="s">
        <v>74</v>
      </c>
      <c r="B44" s="140" t="s">
        <v>75</v>
      </c>
      <c r="C44" s="30">
        <v>20</v>
      </c>
      <c r="D44" s="19"/>
      <c r="E44" s="19"/>
      <c r="F44" s="40">
        <v>20</v>
      </c>
      <c r="G44" s="30">
        <v>20</v>
      </c>
      <c r="H44" s="19"/>
      <c r="I44" s="19"/>
      <c r="J44" s="73">
        <v>20</v>
      </c>
      <c r="K44" s="30">
        <v>23</v>
      </c>
      <c r="L44" s="19"/>
      <c r="M44" s="19"/>
      <c r="N44" s="73">
        <f>K44</f>
        <v>23</v>
      </c>
      <c r="O44" s="191">
        <v>23</v>
      </c>
      <c r="P44" s="192"/>
      <c r="Q44" s="192"/>
      <c r="R44" s="193">
        <f>O44</f>
        <v>23</v>
      </c>
      <c r="S44" s="231">
        <v>22</v>
      </c>
      <c r="T44" s="192"/>
      <c r="U44" s="192"/>
      <c r="V44" s="193">
        <f t="shared" si="1"/>
        <v>22</v>
      </c>
    </row>
    <row r="45" spans="1:22">
      <c r="A45" s="117" t="s">
        <v>308</v>
      </c>
      <c r="B45" s="141" t="s">
        <v>76</v>
      </c>
      <c r="C45" s="30">
        <f>SUM(C43:C44)</f>
        <v>20</v>
      </c>
      <c r="D45" s="19"/>
      <c r="E45" s="19"/>
      <c r="F45" s="40">
        <f>SUM(F43:F44)</f>
        <v>20</v>
      </c>
      <c r="G45" s="30">
        <f>SUM(G43:G44)</f>
        <v>20</v>
      </c>
      <c r="H45" s="19"/>
      <c r="I45" s="19"/>
      <c r="J45" s="73">
        <f>SUM(J43:J44)</f>
        <v>20</v>
      </c>
      <c r="K45" s="30">
        <f>SUM(K43:K44)</f>
        <v>23</v>
      </c>
      <c r="L45" s="19"/>
      <c r="M45" s="19"/>
      <c r="N45" s="73">
        <f>SUM(N43:N44)</f>
        <v>23</v>
      </c>
      <c r="O45" s="191">
        <f>SUM(O43:O44)</f>
        <v>23</v>
      </c>
      <c r="P45" s="192"/>
      <c r="Q45" s="192"/>
      <c r="R45" s="193">
        <f>SUM(R43:R44)</f>
        <v>23</v>
      </c>
      <c r="S45" s="191">
        <v>22</v>
      </c>
      <c r="T45" s="192"/>
      <c r="U45" s="192"/>
      <c r="V45" s="193">
        <f t="shared" si="1"/>
        <v>22</v>
      </c>
    </row>
    <row r="46" spans="1:22">
      <c r="A46" s="125" t="s">
        <v>77</v>
      </c>
      <c r="B46" s="140" t="s">
        <v>78</v>
      </c>
      <c r="C46" s="37">
        <f>(C31+C34+C42+C45)*0.27</f>
        <v>1576.8000000000002</v>
      </c>
      <c r="D46" s="19"/>
      <c r="E46" s="19"/>
      <c r="F46" s="41">
        <f>(F31+F34+F42+F45)*0.27</f>
        <v>1576.8000000000002</v>
      </c>
      <c r="G46" s="37">
        <f>(G31+G34+G42+G45)*0.27</f>
        <v>1576.8000000000002</v>
      </c>
      <c r="H46" s="19"/>
      <c r="I46" s="19"/>
      <c r="J46" s="75">
        <f>(J31+J34+J42+J45)*0.27</f>
        <v>1576.8000000000002</v>
      </c>
      <c r="K46" s="37">
        <f>1577</f>
        <v>1577</v>
      </c>
      <c r="L46" s="19"/>
      <c r="M46" s="19"/>
      <c r="N46" s="75">
        <f>K46</f>
        <v>1577</v>
      </c>
      <c r="O46" s="197">
        <f>1577</f>
        <v>1577</v>
      </c>
      <c r="P46" s="192"/>
      <c r="Q46" s="192"/>
      <c r="R46" s="198">
        <f>O46</f>
        <v>1577</v>
      </c>
      <c r="S46" s="234">
        <v>921</v>
      </c>
      <c r="T46" s="192"/>
      <c r="U46" s="192"/>
      <c r="V46" s="193">
        <f t="shared" si="1"/>
        <v>921</v>
      </c>
    </row>
    <row r="47" spans="1:22">
      <c r="A47" s="125" t="s">
        <v>79</v>
      </c>
      <c r="B47" s="140" t="s">
        <v>80</v>
      </c>
      <c r="C47" s="30"/>
      <c r="D47" s="19"/>
      <c r="E47" s="19"/>
      <c r="F47" s="40"/>
      <c r="G47" s="30"/>
      <c r="H47" s="19"/>
      <c r="I47" s="19"/>
      <c r="J47" s="73"/>
      <c r="K47" s="30"/>
      <c r="L47" s="19"/>
      <c r="M47" s="19"/>
      <c r="N47" s="73"/>
      <c r="O47" s="191"/>
      <c r="P47" s="192"/>
      <c r="Q47" s="192"/>
      <c r="R47" s="193"/>
      <c r="S47" s="191"/>
      <c r="T47" s="192"/>
      <c r="U47" s="192"/>
      <c r="V47" s="193">
        <f t="shared" si="1"/>
        <v>0</v>
      </c>
    </row>
    <row r="48" spans="1:22">
      <c r="A48" s="125" t="s">
        <v>331</v>
      </c>
      <c r="B48" s="140" t="s">
        <v>81</v>
      </c>
      <c r="C48" s="30"/>
      <c r="D48" s="19"/>
      <c r="E48" s="19"/>
      <c r="F48" s="40"/>
      <c r="G48" s="30"/>
      <c r="H48" s="19"/>
      <c r="I48" s="19"/>
      <c r="J48" s="73"/>
      <c r="K48" s="30"/>
      <c r="L48" s="19"/>
      <c r="M48" s="19"/>
      <c r="N48" s="73"/>
      <c r="O48" s="191"/>
      <c r="P48" s="192"/>
      <c r="Q48" s="192"/>
      <c r="R48" s="193"/>
      <c r="S48" s="191"/>
      <c r="T48" s="192"/>
      <c r="U48" s="192"/>
      <c r="V48" s="193">
        <f t="shared" si="1"/>
        <v>0</v>
      </c>
    </row>
    <row r="49" spans="1:22">
      <c r="A49" s="125" t="s">
        <v>332</v>
      </c>
      <c r="B49" s="140" t="s">
        <v>82</v>
      </c>
      <c r="C49" s="30"/>
      <c r="D49" s="19"/>
      <c r="E49" s="19"/>
      <c r="F49" s="40"/>
      <c r="G49" s="30"/>
      <c r="H49" s="19"/>
      <c r="I49" s="19"/>
      <c r="J49" s="73"/>
      <c r="K49" s="30"/>
      <c r="L49" s="19"/>
      <c r="M49" s="19"/>
      <c r="N49" s="73"/>
      <c r="O49" s="191"/>
      <c r="P49" s="192"/>
      <c r="Q49" s="192"/>
      <c r="R49" s="193"/>
      <c r="S49" s="191"/>
      <c r="T49" s="192"/>
      <c r="U49" s="192"/>
      <c r="V49" s="193">
        <f t="shared" si="1"/>
        <v>0</v>
      </c>
    </row>
    <row r="50" spans="1:22">
      <c r="A50" s="125" t="s">
        <v>83</v>
      </c>
      <c r="B50" s="140" t="s">
        <v>84</v>
      </c>
      <c r="C50" s="30">
        <v>100</v>
      </c>
      <c r="D50" s="19"/>
      <c r="E50" s="19"/>
      <c r="F50" s="40">
        <v>100</v>
      </c>
      <c r="G50" s="30">
        <v>4690</v>
      </c>
      <c r="H50" s="19"/>
      <c r="I50" s="19"/>
      <c r="J50" s="73">
        <v>4690</v>
      </c>
      <c r="K50" s="30">
        <v>4189</v>
      </c>
      <c r="L50" s="19"/>
      <c r="M50" s="19"/>
      <c r="N50" s="73">
        <f>K50</f>
        <v>4189</v>
      </c>
      <c r="O50" s="191">
        <v>4433</v>
      </c>
      <c r="P50" s="192"/>
      <c r="Q50" s="192"/>
      <c r="R50" s="193">
        <f>O50</f>
        <v>4433</v>
      </c>
      <c r="S50" s="231">
        <v>0</v>
      </c>
      <c r="T50" s="192"/>
      <c r="U50" s="192"/>
      <c r="V50" s="193">
        <f t="shared" si="1"/>
        <v>0</v>
      </c>
    </row>
    <row r="51" spans="1:22">
      <c r="A51" s="117" t="s">
        <v>309</v>
      </c>
      <c r="B51" s="141" t="s">
        <v>85</v>
      </c>
      <c r="C51" s="38">
        <f>SUM(C46:C50)</f>
        <v>1676.8000000000002</v>
      </c>
      <c r="D51" s="19"/>
      <c r="E51" s="19"/>
      <c r="F51" s="42">
        <f>SUM(F46:F50)</f>
        <v>1676.8000000000002</v>
      </c>
      <c r="G51" s="38">
        <f>SUM(G46:G50)</f>
        <v>6266.8</v>
      </c>
      <c r="H51" s="19"/>
      <c r="I51" s="19"/>
      <c r="J51" s="76">
        <f>SUM(J46:J50)</f>
        <v>6266.8</v>
      </c>
      <c r="K51" s="38">
        <f>SUM(K46:K50)</f>
        <v>5766</v>
      </c>
      <c r="L51" s="19"/>
      <c r="M51" s="19"/>
      <c r="N51" s="76">
        <f>SUM(N46:N50)</f>
        <v>5766</v>
      </c>
      <c r="O51" s="199">
        <f>SUM(O46:O50)</f>
        <v>6010</v>
      </c>
      <c r="P51" s="192"/>
      <c r="Q51" s="192"/>
      <c r="R51" s="200">
        <f>SUM(R46:R50)</f>
        <v>6010</v>
      </c>
      <c r="S51" s="199">
        <f>SUM(S46:S50)</f>
        <v>921</v>
      </c>
      <c r="T51" s="192"/>
      <c r="U51" s="192"/>
      <c r="V51" s="193">
        <f t="shared" si="1"/>
        <v>921</v>
      </c>
    </row>
    <row r="52" spans="1:22">
      <c r="A52" s="119" t="s">
        <v>310</v>
      </c>
      <c r="B52" s="142" t="s">
        <v>86</v>
      </c>
      <c r="C52" s="45">
        <f>C31+C34+C42+C45+C51</f>
        <v>7516.8</v>
      </c>
      <c r="D52" s="21"/>
      <c r="E52" s="21"/>
      <c r="F52" s="46">
        <f>F31+F34+F42+F45+F51</f>
        <v>7516.8</v>
      </c>
      <c r="G52" s="45">
        <f>G31+G34+G42+G45+G51</f>
        <v>12106.8</v>
      </c>
      <c r="H52" s="21"/>
      <c r="I52" s="21"/>
      <c r="J52" s="77">
        <f>J31+J34+J42+J45+J51</f>
        <v>12106.8</v>
      </c>
      <c r="K52" s="45">
        <f>K31+K34+K42+K45+K51</f>
        <v>11700</v>
      </c>
      <c r="L52" s="21"/>
      <c r="M52" s="21"/>
      <c r="N52" s="77">
        <f>N31+N34+N42+N45+N51</f>
        <v>11700</v>
      </c>
      <c r="O52" s="201">
        <f>O31+O34+O42+O45+O51</f>
        <v>11985</v>
      </c>
      <c r="P52" s="195"/>
      <c r="Q52" s="195"/>
      <c r="R52" s="202">
        <f>R31+R34+R42+R45+R51</f>
        <v>11985</v>
      </c>
      <c r="S52" s="201">
        <f>S31+S34+S42+S45+S51</f>
        <v>5374</v>
      </c>
      <c r="T52" s="195"/>
      <c r="U52" s="195"/>
      <c r="V52" s="202">
        <f>V31+V34+V42+V45+V51</f>
        <v>5374</v>
      </c>
    </row>
    <row r="53" spans="1:22">
      <c r="A53" s="98" t="s">
        <v>87</v>
      </c>
      <c r="B53" s="140" t="s">
        <v>88</v>
      </c>
      <c r="C53" s="30"/>
      <c r="D53" s="19"/>
      <c r="E53" s="19"/>
      <c r="F53" s="40"/>
      <c r="G53" s="30"/>
      <c r="H53" s="19"/>
      <c r="I53" s="19"/>
      <c r="J53" s="73"/>
      <c r="K53" s="30"/>
      <c r="L53" s="19"/>
      <c r="M53" s="19"/>
      <c r="N53" s="73"/>
      <c r="O53" s="191"/>
      <c r="P53" s="192"/>
      <c r="Q53" s="192"/>
      <c r="R53" s="193"/>
      <c r="S53" s="191"/>
      <c r="T53" s="192"/>
      <c r="U53" s="192"/>
      <c r="V53" s="193"/>
    </row>
    <row r="54" spans="1:22">
      <c r="A54" s="98" t="s">
        <v>311</v>
      </c>
      <c r="B54" s="140" t="s">
        <v>89</v>
      </c>
      <c r="C54" s="30"/>
      <c r="D54" s="19"/>
      <c r="E54" s="19"/>
      <c r="F54" s="40"/>
      <c r="G54" s="30"/>
      <c r="H54" s="19"/>
      <c r="I54" s="19"/>
      <c r="J54" s="73"/>
      <c r="K54" s="30"/>
      <c r="L54" s="19"/>
      <c r="M54" s="19"/>
      <c r="N54" s="73"/>
      <c r="O54" s="191">
        <v>23</v>
      </c>
      <c r="P54" s="192"/>
      <c r="Q54" s="192"/>
      <c r="R54" s="193">
        <v>23</v>
      </c>
      <c r="S54" s="191">
        <v>23</v>
      </c>
      <c r="T54" s="192"/>
      <c r="U54" s="192"/>
      <c r="V54" s="193">
        <v>23</v>
      </c>
    </row>
    <row r="55" spans="1:22">
      <c r="A55" s="99" t="s">
        <v>333</v>
      </c>
      <c r="B55" s="140" t="s">
        <v>90</v>
      </c>
      <c r="C55" s="30"/>
      <c r="D55" s="19"/>
      <c r="E55" s="19"/>
      <c r="F55" s="40"/>
      <c r="G55" s="30"/>
      <c r="H55" s="19"/>
      <c r="I55" s="19"/>
      <c r="J55" s="73"/>
      <c r="K55" s="30"/>
      <c r="L55" s="19"/>
      <c r="M55" s="19"/>
      <c r="N55" s="73"/>
      <c r="O55" s="191"/>
      <c r="P55" s="192"/>
      <c r="Q55" s="192"/>
      <c r="R55" s="193"/>
      <c r="S55" s="191"/>
      <c r="T55" s="192"/>
      <c r="U55" s="192"/>
      <c r="V55" s="193"/>
    </row>
    <row r="56" spans="1:22">
      <c r="A56" s="99" t="s">
        <v>334</v>
      </c>
      <c r="B56" s="140" t="s">
        <v>91</v>
      </c>
      <c r="C56" s="30"/>
      <c r="D56" s="19"/>
      <c r="E56" s="19"/>
      <c r="F56" s="40"/>
      <c r="G56" s="30"/>
      <c r="H56" s="19"/>
      <c r="I56" s="19"/>
      <c r="J56" s="73"/>
      <c r="K56" s="30"/>
      <c r="L56" s="19"/>
      <c r="M56" s="19"/>
      <c r="N56" s="73"/>
      <c r="O56" s="191"/>
      <c r="P56" s="192"/>
      <c r="Q56" s="192"/>
      <c r="R56" s="193"/>
      <c r="S56" s="191"/>
      <c r="T56" s="192"/>
      <c r="U56" s="192"/>
      <c r="V56" s="193"/>
    </row>
    <row r="57" spans="1:22">
      <c r="A57" s="99" t="s">
        <v>335</v>
      </c>
      <c r="B57" s="140" t="s">
        <v>92</v>
      </c>
      <c r="C57" s="30">
        <v>0</v>
      </c>
      <c r="D57" s="19"/>
      <c r="E57" s="19"/>
      <c r="F57" s="40">
        <v>0</v>
      </c>
      <c r="G57" s="30">
        <v>0</v>
      </c>
      <c r="H57" s="19"/>
      <c r="I57" s="19"/>
      <c r="J57" s="73">
        <v>0</v>
      </c>
      <c r="K57" s="30">
        <v>0</v>
      </c>
      <c r="L57" s="19"/>
      <c r="M57" s="19"/>
      <c r="N57" s="73">
        <v>0</v>
      </c>
      <c r="O57" s="191">
        <v>0</v>
      </c>
      <c r="P57" s="192"/>
      <c r="Q57" s="192"/>
      <c r="R57" s="193">
        <v>0</v>
      </c>
      <c r="S57" s="191">
        <v>0</v>
      </c>
      <c r="T57" s="192"/>
      <c r="U57" s="192"/>
      <c r="V57" s="193">
        <v>0</v>
      </c>
    </row>
    <row r="58" spans="1:22">
      <c r="A58" s="98" t="s">
        <v>336</v>
      </c>
      <c r="B58" s="140" t="s">
        <v>93</v>
      </c>
      <c r="C58" s="30">
        <v>0</v>
      </c>
      <c r="D58" s="19"/>
      <c r="E58" s="19"/>
      <c r="F58" s="40">
        <v>0</v>
      </c>
      <c r="G58" s="30">
        <v>0</v>
      </c>
      <c r="H58" s="19"/>
      <c r="I58" s="19"/>
      <c r="J58" s="73">
        <v>0</v>
      </c>
      <c r="K58" s="30">
        <v>0</v>
      </c>
      <c r="L58" s="19"/>
      <c r="M58" s="19"/>
      <c r="N58" s="73">
        <v>0</v>
      </c>
      <c r="O58" s="191">
        <v>0</v>
      </c>
      <c r="P58" s="192"/>
      <c r="Q58" s="192"/>
      <c r="R58" s="193">
        <v>0</v>
      </c>
      <c r="S58" s="191">
        <v>0</v>
      </c>
      <c r="T58" s="192"/>
      <c r="U58" s="192"/>
      <c r="V58" s="193">
        <v>0</v>
      </c>
    </row>
    <row r="59" spans="1:22">
      <c r="A59" s="98" t="s">
        <v>337</v>
      </c>
      <c r="B59" s="140" t="s">
        <v>94</v>
      </c>
      <c r="C59" s="30"/>
      <c r="D59" s="19"/>
      <c r="E59" s="19"/>
      <c r="F59" s="40"/>
      <c r="G59" s="30"/>
      <c r="H59" s="19"/>
      <c r="I59" s="19"/>
      <c r="J59" s="73"/>
      <c r="K59" s="30">
        <v>30</v>
      </c>
      <c r="L59" s="19"/>
      <c r="M59" s="19"/>
      <c r="N59" s="73">
        <f>K59</f>
        <v>30</v>
      </c>
      <c r="O59" s="191">
        <v>30</v>
      </c>
      <c r="P59" s="192"/>
      <c r="Q59" s="192"/>
      <c r="R59" s="193">
        <f>O59</f>
        <v>30</v>
      </c>
      <c r="S59" s="191">
        <v>30</v>
      </c>
      <c r="T59" s="192"/>
      <c r="U59" s="192"/>
      <c r="V59" s="193">
        <f>S59</f>
        <v>30</v>
      </c>
    </row>
    <row r="60" spans="1:22">
      <c r="A60" s="98" t="s">
        <v>338</v>
      </c>
      <c r="B60" s="140" t="s">
        <v>95</v>
      </c>
      <c r="C60" s="30">
        <v>1935</v>
      </c>
      <c r="D60" s="19"/>
      <c r="E60" s="19"/>
      <c r="F60" s="40">
        <v>1935</v>
      </c>
      <c r="G60" s="30">
        <v>1935</v>
      </c>
      <c r="H60" s="19"/>
      <c r="I60" s="19"/>
      <c r="J60" s="73">
        <v>1935</v>
      </c>
      <c r="K60" s="30">
        <v>1935</v>
      </c>
      <c r="L60" s="19"/>
      <c r="M60" s="19"/>
      <c r="N60" s="73">
        <v>1935</v>
      </c>
      <c r="O60" s="191">
        <v>1935</v>
      </c>
      <c r="P60" s="192"/>
      <c r="Q60" s="192"/>
      <c r="R60" s="193">
        <v>1935</v>
      </c>
      <c r="S60" s="231">
        <v>1880</v>
      </c>
      <c r="T60" s="192"/>
      <c r="U60" s="192"/>
      <c r="V60" s="193">
        <f>SUM(S60:U60)</f>
        <v>1880</v>
      </c>
    </row>
    <row r="61" spans="1:22">
      <c r="A61" s="100" t="s">
        <v>312</v>
      </c>
      <c r="B61" s="142" t="s">
        <v>96</v>
      </c>
      <c r="C61" s="43">
        <f>SUM(C53:C60)</f>
        <v>1935</v>
      </c>
      <c r="D61" s="21"/>
      <c r="E61" s="21"/>
      <c r="F61" s="44">
        <f>SUM(F53:F60)</f>
        <v>1935</v>
      </c>
      <c r="G61" s="43">
        <f>SUM(G53:G60)</f>
        <v>1935</v>
      </c>
      <c r="H61" s="21"/>
      <c r="I61" s="21"/>
      <c r="J61" s="74">
        <f>SUM(J53:J60)</f>
        <v>1935</v>
      </c>
      <c r="K61" s="43">
        <f>SUM(K53:K60)</f>
        <v>1965</v>
      </c>
      <c r="L61" s="21"/>
      <c r="M61" s="21"/>
      <c r="N61" s="74">
        <f>SUM(N53:N60)</f>
        <v>1965</v>
      </c>
      <c r="O61" s="194">
        <f>SUM(O53:O60)</f>
        <v>1988</v>
      </c>
      <c r="P61" s="195"/>
      <c r="Q61" s="195"/>
      <c r="R61" s="196">
        <f>SUM(R53:R60)</f>
        <v>1988</v>
      </c>
      <c r="S61" s="194">
        <f>SUM(S53:S60)</f>
        <v>1933</v>
      </c>
      <c r="T61" s="195"/>
      <c r="U61" s="195"/>
      <c r="V61" s="196">
        <f>SUM(V53:V60)</f>
        <v>1933</v>
      </c>
    </row>
    <row r="62" spans="1:22">
      <c r="A62" s="101" t="s">
        <v>339</v>
      </c>
      <c r="B62" s="140" t="s">
        <v>97</v>
      </c>
      <c r="C62" s="30"/>
      <c r="D62" s="19"/>
      <c r="E62" s="19"/>
      <c r="F62" s="40"/>
      <c r="G62" s="30"/>
      <c r="H62" s="19"/>
      <c r="I62" s="19"/>
      <c r="J62" s="73"/>
      <c r="K62" s="30"/>
      <c r="L62" s="19"/>
      <c r="M62" s="19"/>
      <c r="N62" s="73"/>
      <c r="O62" s="191"/>
      <c r="P62" s="192"/>
      <c r="Q62" s="192"/>
      <c r="R62" s="193"/>
      <c r="S62" s="191"/>
      <c r="T62" s="192"/>
      <c r="U62" s="192"/>
      <c r="V62" s="193"/>
    </row>
    <row r="63" spans="1:22">
      <c r="A63" s="101" t="s">
        <v>98</v>
      </c>
      <c r="B63" s="140" t="s">
        <v>99</v>
      </c>
      <c r="C63" s="30"/>
      <c r="D63" s="19"/>
      <c r="E63" s="19"/>
      <c r="F63" s="40"/>
      <c r="G63" s="30"/>
      <c r="H63" s="19"/>
      <c r="I63" s="19"/>
      <c r="J63" s="73"/>
      <c r="K63" s="30"/>
      <c r="L63" s="19"/>
      <c r="M63" s="19"/>
      <c r="N63" s="73"/>
      <c r="O63" s="191"/>
      <c r="P63" s="192"/>
      <c r="Q63" s="192"/>
      <c r="R63" s="193"/>
      <c r="S63" s="191"/>
      <c r="T63" s="192"/>
      <c r="U63" s="192"/>
      <c r="V63" s="193"/>
    </row>
    <row r="64" spans="1:22">
      <c r="A64" s="101" t="s">
        <v>100</v>
      </c>
      <c r="B64" s="140" t="s">
        <v>101</v>
      </c>
      <c r="C64" s="30"/>
      <c r="D64" s="19"/>
      <c r="E64" s="19"/>
      <c r="F64" s="40"/>
      <c r="G64" s="30"/>
      <c r="H64" s="19"/>
      <c r="I64" s="19"/>
      <c r="J64" s="73"/>
      <c r="K64" s="30"/>
      <c r="L64" s="19"/>
      <c r="M64" s="19"/>
      <c r="N64" s="73"/>
      <c r="O64" s="191"/>
      <c r="P64" s="192"/>
      <c r="Q64" s="192"/>
      <c r="R64" s="193"/>
      <c r="S64" s="191"/>
      <c r="T64" s="192"/>
      <c r="U64" s="192"/>
      <c r="V64" s="193"/>
    </row>
    <row r="65" spans="1:22">
      <c r="A65" s="101" t="s">
        <v>313</v>
      </c>
      <c r="B65" s="140" t="s">
        <v>102</v>
      </c>
      <c r="C65" s="30"/>
      <c r="D65" s="19"/>
      <c r="E65" s="19"/>
      <c r="F65" s="40"/>
      <c r="G65" s="30"/>
      <c r="H65" s="19"/>
      <c r="I65" s="19"/>
      <c r="J65" s="73"/>
      <c r="K65" s="30"/>
      <c r="L65" s="19"/>
      <c r="M65" s="19"/>
      <c r="N65" s="73"/>
      <c r="O65" s="191"/>
      <c r="P65" s="192"/>
      <c r="Q65" s="192"/>
      <c r="R65" s="193"/>
      <c r="S65" s="191"/>
      <c r="T65" s="192"/>
      <c r="U65" s="192"/>
      <c r="V65" s="193"/>
    </row>
    <row r="66" spans="1:22">
      <c r="A66" s="101" t="s">
        <v>340</v>
      </c>
      <c r="B66" s="140" t="s">
        <v>103</v>
      </c>
      <c r="C66" s="30"/>
      <c r="D66" s="19"/>
      <c r="E66" s="19"/>
      <c r="F66" s="40"/>
      <c r="G66" s="30"/>
      <c r="H66" s="19"/>
      <c r="I66" s="19"/>
      <c r="J66" s="73"/>
      <c r="K66" s="30"/>
      <c r="L66" s="19"/>
      <c r="M66" s="19"/>
      <c r="N66" s="73"/>
      <c r="O66" s="191"/>
      <c r="P66" s="192"/>
      <c r="Q66" s="192"/>
      <c r="R66" s="193"/>
      <c r="S66" s="191"/>
      <c r="T66" s="192"/>
      <c r="U66" s="192"/>
      <c r="V66" s="193"/>
    </row>
    <row r="67" spans="1:22">
      <c r="A67" s="101" t="s">
        <v>314</v>
      </c>
      <c r="B67" s="140" t="s">
        <v>104</v>
      </c>
      <c r="C67" s="30"/>
      <c r="D67" s="19">
        <v>700</v>
      </c>
      <c r="E67" s="19"/>
      <c r="F67" s="40">
        <v>700</v>
      </c>
      <c r="G67" s="30"/>
      <c r="H67" s="19">
        <v>700</v>
      </c>
      <c r="I67" s="19"/>
      <c r="J67" s="73">
        <v>700</v>
      </c>
      <c r="K67" s="30"/>
      <c r="L67" s="19">
        <v>670</v>
      </c>
      <c r="M67" s="19"/>
      <c r="N67" s="73">
        <f>L67</f>
        <v>670</v>
      </c>
      <c r="O67" s="191"/>
      <c r="P67" s="192">
        <v>670</v>
      </c>
      <c r="Q67" s="192"/>
      <c r="R67" s="193">
        <f>P67</f>
        <v>670</v>
      </c>
      <c r="S67" s="191"/>
      <c r="T67" s="185">
        <v>706</v>
      </c>
      <c r="U67" s="192"/>
      <c r="V67" s="193">
        <f>SUM(S67:U67)</f>
        <v>706</v>
      </c>
    </row>
    <row r="68" spans="1:22">
      <c r="A68" s="101" t="s">
        <v>341</v>
      </c>
      <c r="B68" s="140" t="s">
        <v>105</v>
      </c>
      <c r="C68" s="30"/>
      <c r="D68" s="19"/>
      <c r="E68" s="19"/>
      <c r="F68" s="40"/>
      <c r="G68" s="30"/>
      <c r="H68" s="19"/>
      <c r="I68" s="19"/>
      <c r="J68" s="73"/>
      <c r="K68" s="30"/>
      <c r="L68" s="19"/>
      <c r="M68" s="19"/>
      <c r="N68" s="73"/>
      <c r="O68" s="191"/>
      <c r="P68" s="192"/>
      <c r="Q68" s="192"/>
      <c r="R68" s="193"/>
      <c r="S68" s="191"/>
      <c r="T68" s="192"/>
      <c r="U68" s="192"/>
      <c r="V68" s="193">
        <f t="shared" ref="V68:V74" si="2">SUM(S68:U68)</f>
        <v>0</v>
      </c>
    </row>
    <row r="69" spans="1:22">
      <c r="A69" s="101" t="s">
        <v>342</v>
      </c>
      <c r="B69" s="140" t="s">
        <v>106</v>
      </c>
      <c r="C69" s="30"/>
      <c r="D69" s="19"/>
      <c r="E69" s="19"/>
      <c r="F69" s="40"/>
      <c r="G69" s="30"/>
      <c r="H69" s="19"/>
      <c r="I69" s="19"/>
      <c r="J69" s="73"/>
      <c r="K69" s="30"/>
      <c r="L69" s="19"/>
      <c r="M69" s="19"/>
      <c r="N69" s="73"/>
      <c r="O69" s="191"/>
      <c r="P69" s="192"/>
      <c r="Q69" s="192"/>
      <c r="R69" s="193"/>
      <c r="S69" s="191"/>
      <c r="T69" s="185">
        <v>167</v>
      </c>
      <c r="U69" s="192"/>
      <c r="V69" s="193">
        <f t="shared" si="2"/>
        <v>167</v>
      </c>
    </row>
    <row r="70" spans="1:22">
      <c r="A70" s="101" t="s">
        <v>107</v>
      </c>
      <c r="B70" s="140" t="s">
        <v>108</v>
      </c>
      <c r="C70" s="30"/>
      <c r="D70" s="19"/>
      <c r="E70" s="19"/>
      <c r="F70" s="40"/>
      <c r="G70" s="30"/>
      <c r="H70" s="19"/>
      <c r="I70" s="19"/>
      <c r="J70" s="73"/>
      <c r="K70" s="30"/>
      <c r="L70" s="19"/>
      <c r="M70" s="19"/>
      <c r="N70" s="73"/>
      <c r="O70" s="191"/>
      <c r="P70" s="192"/>
      <c r="Q70" s="192"/>
      <c r="R70" s="193"/>
      <c r="S70" s="191"/>
      <c r="T70" s="192"/>
      <c r="U70" s="192"/>
      <c r="V70" s="193">
        <f t="shared" si="2"/>
        <v>0</v>
      </c>
    </row>
    <row r="71" spans="1:22">
      <c r="A71" s="126" t="s">
        <v>109</v>
      </c>
      <c r="B71" s="140" t="s">
        <v>110</v>
      </c>
      <c r="C71" s="30"/>
      <c r="D71" s="19"/>
      <c r="E71" s="19"/>
      <c r="F71" s="40"/>
      <c r="G71" s="30"/>
      <c r="H71" s="19"/>
      <c r="I71" s="19"/>
      <c r="J71" s="73"/>
      <c r="K71" s="30"/>
      <c r="L71" s="19"/>
      <c r="M71" s="19"/>
      <c r="N71" s="73"/>
      <c r="O71" s="191"/>
      <c r="P71" s="192"/>
      <c r="Q71" s="192"/>
      <c r="R71" s="193"/>
      <c r="S71" s="191"/>
      <c r="T71" s="192"/>
      <c r="U71" s="192"/>
      <c r="V71" s="193">
        <f t="shared" si="2"/>
        <v>0</v>
      </c>
    </row>
    <row r="72" spans="1:22">
      <c r="A72" s="101" t="s">
        <v>343</v>
      </c>
      <c r="B72" s="140" t="s">
        <v>111</v>
      </c>
      <c r="C72" s="30"/>
      <c r="D72" s="19">
        <v>125</v>
      </c>
      <c r="E72" s="19"/>
      <c r="F72" s="40">
        <v>125</v>
      </c>
      <c r="G72" s="30"/>
      <c r="H72" s="19">
        <v>125</v>
      </c>
      <c r="I72" s="19"/>
      <c r="J72" s="73">
        <v>125</v>
      </c>
      <c r="K72" s="30"/>
      <c r="L72" s="19">
        <v>125</v>
      </c>
      <c r="M72" s="19"/>
      <c r="N72" s="73">
        <v>125</v>
      </c>
      <c r="O72" s="191"/>
      <c r="P72" s="192">
        <v>125</v>
      </c>
      <c r="Q72" s="192"/>
      <c r="R72" s="193">
        <v>125</v>
      </c>
      <c r="S72" s="191"/>
      <c r="T72" s="185">
        <v>5</v>
      </c>
      <c r="U72" s="192"/>
      <c r="V72" s="193">
        <f t="shared" si="2"/>
        <v>5</v>
      </c>
    </row>
    <row r="73" spans="1:22">
      <c r="A73" s="126" t="s">
        <v>439</v>
      </c>
      <c r="B73" s="140" t="s">
        <v>548</v>
      </c>
      <c r="C73" s="30">
        <v>1532</v>
      </c>
      <c r="D73" s="19"/>
      <c r="E73" s="19"/>
      <c r="F73" s="40">
        <v>1532</v>
      </c>
      <c r="G73" s="30">
        <v>0</v>
      </c>
      <c r="H73" s="19"/>
      <c r="I73" s="19"/>
      <c r="J73" s="73">
        <v>0</v>
      </c>
      <c r="K73" s="30">
        <v>0</v>
      </c>
      <c r="L73" s="19"/>
      <c r="M73" s="19"/>
      <c r="N73" s="73">
        <v>0</v>
      </c>
      <c r="O73" s="191">
        <v>0</v>
      </c>
      <c r="P73" s="192"/>
      <c r="Q73" s="192"/>
      <c r="R73" s="193">
        <v>0</v>
      </c>
      <c r="S73" s="231">
        <v>7478</v>
      </c>
      <c r="T73" s="192"/>
      <c r="U73" s="192"/>
      <c r="V73" s="193">
        <f t="shared" si="2"/>
        <v>7478</v>
      </c>
    </row>
    <row r="74" spans="1:22">
      <c r="A74" s="126" t="s">
        <v>440</v>
      </c>
      <c r="B74" s="140" t="s">
        <v>548</v>
      </c>
      <c r="C74" s="30"/>
      <c r="D74" s="19"/>
      <c r="E74" s="19"/>
      <c r="F74" s="40"/>
      <c r="G74" s="30"/>
      <c r="H74" s="19"/>
      <c r="I74" s="19"/>
      <c r="J74" s="73"/>
      <c r="K74" s="30"/>
      <c r="L74" s="19"/>
      <c r="M74" s="19"/>
      <c r="N74" s="73"/>
      <c r="O74" s="191"/>
      <c r="P74" s="192"/>
      <c r="Q74" s="192"/>
      <c r="R74" s="193"/>
      <c r="S74" s="191"/>
      <c r="T74" s="192"/>
      <c r="U74" s="192"/>
      <c r="V74" s="193">
        <f t="shared" si="2"/>
        <v>0</v>
      </c>
    </row>
    <row r="75" spans="1:22">
      <c r="A75" s="100" t="s">
        <v>315</v>
      </c>
      <c r="B75" s="142" t="s">
        <v>112</v>
      </c>
      <c r="C75" s="43">
        <f>SUM(C62:C74)</f>
        <v>1532</v>
      </c>
      <c r="D75" s="21">
        <f>D72+D67</f>
        <v>825</v>
      </c>
      <c r="E75" s="21"/>
      <c r="F75" s="44">
        <f>SUM(F62:F74)</f>
        <v>2357</v>
      </c>
      <c r="G75" s="43">
        <f>SUM(G62:G74)</f>
        <v>0</v>
      </c>
      <c r="H75" s="21">
        <f>H72+H67</f>
        <v>825</v>
      </c>
      <c r="I75" s="21"/>
      <c r="J75" s="74">
        <f>SUM(J62:J74)</f>
        <v>825</v>
      </c>
      <c r="K75" s="43">
        <f>SUM(K62:K74)</f>
        <v>0</v>
      </c>
      <c r="L75" s="21">
        <f>L72+L67</f>
        <v>795</v>
      </c>
      <c r="M75" s="21"/>
      <c r="N75" s="74">
        <f>SUM(N62:N74)</f>
        <v>795</v>
      </c>
      <c r="O75" s="194">
        <f>SUM(O62:O74)</f>
        <v>0</v>
      </c>
      <c r="P75" s="195">
        <f>P72+P67</f>
        <v>795</v>
      </c>
      <c r="Q75" s="195"/>
      <c r="R75" s="196">
        <f>SUM(R62:R74)</f>
        <v>795</v>
      </c>
      <c r="S75" s="194">
        <f>SUM(S62:S74)</f>
        <v>7478</v>
      </c>
      <c r="T75" s="195">
        <f>SUM(T62:T74)</f>
        <v>878</v>
      </c>
      <c r="U75" s="195"/>
      <c r="V75" s="196">
        <f>SUM(V62:V74)</f>
        <v>8356</v>
      </c>
    </row>
    <row r="76" spans="1:22" ht="15.75">
      <c r="A76" s="127" t="s">
        <v>6</v>
      </c>
      <c r="B76" s="143"/>
      <c r="C76" s="69">
        <f t="shared" ref="C76:J76" si="3">C75+C61+C52+C27+C26</f>
        <v>17629.8</v>
      </c>
      <c r="D76" s="70">
        <f t="shared" si="3"/>
        <v>825</v>
      </c>
      <c r="E76" s="70">
        <f t="shared" si="3"/>
        <v>0</v>
      </c>
      <c r="F76" s="71">
        <f t="shared" si="3"/>
        <v>18454.8</v>
      </c>
      <c r="G76" s="69">
        <f t="shared" si="3"/>
        <v>21517.8</v>
      </c>
      <c r="H76" s="70">
        <f t="shared" si="3"/>
        <v>825</v>
      </c>
      <c r="I76" s="70">
        <f t="shared" si="3"/>
        <v>0</v>
      </c>
      <c r="J76" s="71">
        <f t="shared" si="3"/>
        <v>22342.799999999999</v>
      </c>
      <c r="K76" s="69">
        <f t="shared" ref="K76:R76" si="4">K75+K61+K52+K27+K26</f>
        <v>21828</v>
      </c>
      <c r="L76" s="70">
        <f t="shared" si="4"/>
        <v>795</v>
      </c>
      <c r="M76" s="70">
        <f t="shared" si="4"/>
        <v>0</v>
      </c>
      <c r="N76" s="71">
        <f t="shared" si="4"/>
        <v>22623</v>
      </c>
      <c r="O76" s="203">
        <f t="shared" si="4"/>
        <v>23094</v>
      </c>
      <c r="P76" s="204">
        <f t="shared" si="4"/>
        <v>795</v>
      </c>
      <c r="Q76" s="204">
        <f t="shared" si="4"/>
        <v>0</v>
      </c>
      <c r="R76" s="205">
        <f t="shared" si="4"/>
        <v>23889</v>
      </c>
      <c r="S76" s="203">
        <f t="shared" ref="S76:U76" si="5">S75+S61+S52+S27+S26</f>
        <v>24792</v>
      </c>
      <c r="T76" s="204">
        <f t="shared" si="5"/>
        <v>878</v>
      </c>
      <c r="U76" s="204">
        <f t="shared" si="5"/>
        <v>0</v>
      </c>
      <c r="V76" s="205">
        <f>V75+V61+V52+V27+V26</f>
        <v>25670</v>
      </c>
    </row>
    <row r="77" spans="1:22">
      <c r="A77" s="128" t="s">
        <v>113</v>
      </c>
      <c r="B77" s="140" t="s">
        <v>114</v>
      </c>
      <c r="C77" s="30"/>
      <c r="D77" s="19"/>
      <c r="E77" s="19"/>
      <c r="F77" s="40"/>
      <c r="G77" s="30"/>
      <c r="H77" s="19"/>
      <c r="I77" s="19"/>
      <c r="J77" s="73"/>
      <c r="K77" s="30"/>
      <c r="L77" s="19"/>
      <c r="M77" s="19"/>
      <c r="N77" s="73"/>
      <c r="O77" s="191"/>
      <c r="P77" s="192"/>
      <c r="Q77" s="192"/>
      <c r="R77" s="193"/>
      <c r="S77" s="191"/>
      <c r="T77" s="192"/>
      <c r="U77" s="192"/>
      <c r="V77" s="193"/>
    </row>
    <row r="78" spans="1:22">
      <c r="A78" s="128" t="s">
        <v>344</v>
      </c>
      <c r="B78" s="140" t="s">
        <v>115</v>
      </c>
      <c r="C78" s="30"/>
      <c r="D78" s="19"/>
      <c r="E78" s="19"/>
      <c r="F78" s="40"/>
      <c r="G78" s="30"/>
      <c r="H78" s="19"/>
      <c r="I78" s="19"/>
      <c r="J78" s="73"/>
      <c r="K78" s="30">
        <v>579</v>
      </c>
      <c r="L78" s="19"/>
      <c r="M78" s="19"/>
      <c r="N78" s="73">
        <f>K78</f>
        <v>579</v>
      </c>
      <c r="O78" s="191">
        <v>579</v>
      </c>
      <c r="P78" s="192"/>
      <c r="Q78" s="192"/>
      <c r="R78" s="193">
        <f>O78</f>
        <v>579</v>
      </c>
      <c r="S78" s="231">
        <v>549</v>
      </c>
      <c r="T78" s="192"/>
      <c r="U78" s="192"/>
      <c r="V78" s="193">
        <f>S78</f>
        <v>549</v>
      </c>
    </row>
    <row r="79" spans="1:22">
      <c r="A79" s="128" t="s">
        <v>116</v>
      </c>
      <c r="B79" s="140" t="s">
        <v>117</v>
      </c>
      <c r="C79" s="30">
        <v>0</v>
      </c>
      <c r="D79" s="19"/>
      <c r="E79" s="19"/>
      <c r="F79" s="40">
        <v>0</v>
      </c>
      <c r="G79" s="30">
        <v>0</v>
      </c>
      <c r="H79" s="19"/>
      <c r="I79" s="19"/>
      <c r="J79" s="73">
        <v>0</v>
      </c>
      <c r="K79" s="30">
        <v>0</v>
      </c>
      <c r="L79" s="19"/>
      <c r="M79" s="19"/>
      <c r="N79" s="73">
        <v>0</v>
      </c>
      <c r="O79" s="191">
        <v>0</v>
      </c>
      <c r="P79" s="192"/>
      <c r="Q79" s="192"/>
      <c r="R79" s="193">
        <v>0</v>
      </c>
      <c r="S79" s="191">
        <v>0</v>
      </c>
      <c r="T79" s="192"/>
      <c r="U79" s="192"/>
      <c r="V79" s="193">
        <v>0</v>
      </c>
    </row>
    <row r="80" spans="1:22">
      <c r="A80" s="128" t="s">
        <v>118</v>
      </c>
      <c r="B80" s="140" t="s">
        <v>119</v>
      </c>
      <c r="C80" s="30">
        <v>748</v>
      </c>
      <c r="D80" s="19"/>
      <c r="E80" s="19"/>
      <c r="F80" s="40">
        <f>C80</f>
        <v>748</v>
      </c>
      <c r="G80" s="30">
        <v>748</v>
      </c>
      <c r="H80" s="19"/>
      <c r="I80" s="19"/>
      <c r="J80" s="73">
        <f>G80</f>
        <v>748</v>
      </c>
      <c r="K80" s="30">
        <v>748</v>
      </c>
      <c r="L80" s="19"/>
      <c r="M80" s="19"/>
      <c r="N80" s="73">
        <f>K80</f>
        <v>748</v>
      </c>
      <c r="O80" s="191">
        <v>748</v>
      </c>
      <c r="P80" s="192"/>
      <c r="Q80" s="192"/>
      <c r="R80" s="193">
        <f>O80</f>
        <v>748</v>
      </c>
      <c r="S80" s="231">
        <v>530</v>
      </c>
      <c r="T80" s="192"/>
      <c r="U80" s="192"/>
      <c r="V80" s="193">
        <f>S80</f>
        <v>530</v>
      </c>
    </row>
    <row r="81" spans="1:22">
      <c r="A81" s="116" t="s">
        <v>120</v>
      </c>
      <c r="B81" s="140" t="s">
        <v>121</v>
      </c>
      <c r="C81" s="30"/>
      <c r="D81" s="19"/>
      <c r="E81" s="19"/>
      <c r="F81" s="40"/>
      <c r="G81" s="30"/>
      <c r="H81" s="19"/>
      <c r="I81" s="19"/>
      <c r="J81" s="73"/>
      <c r="K81" s="30"/>
      <c r="L81" s="19"/>
      <c r="M81" s="19"/>
      <c r="N81" s="73"/>
      <c r="O81" s="191"/>
      <c r="P81" s="192"/>
      <c r="Q81" s="192"/>
      <c r="R81" s="193"/>
      <c r="S81" s="191"/>
      <c r="T81" s="192"/>
      <c r="U81" s="192"/>
      <c r="V81" s="193"/>
    </row>
    <row r="82" spans="1:22">
      <c r="A82" s="116" t="s">
        <v>122</v>
      </c>
      <c r="B82" s="140" t="s">
        <v>123</v>
      </c>
      <c r="C82" s="30"/>
      <c r="D82" s="19"/>
      <c r="E82" s="19"/>
      <c r="F82" s="40"/>
      <c r="G82" s="30"/>
      <c r="H82" s="19"/>
      <c r="I82" s="19"/>
      <c r="J82" s="73"/>
      <c r="K82" s="30"/>
      <c r="L82" s="19"/>
      <c r="M82" s="19"/>
      <c r="N82" s="73"/>
      <c r="O82" s="191"/>
      <c r="P82" s="192"/>
      <c r="Q82" s="192"/>
      <c r="R82" s="193"/>
      <c r="S82" s="191"/>
      <c r="T82" s="192"/>
      <c r="U82" s="192"/>
      <c r="V82" s="193"/>
    </row>
    <row r="83" spans="1:22">
      <c r="A83" s="116" t="s">
        <v>124</v>
      </c>
      <c r="B83" s="140" t="s">
        <v>125</v>
      </c>
      <c r="C83" s="38">
        <f>(C79+C80)*0.27</f>
        <v>201.96</v>
      </c>
      <c r="D83" s="39"/>
      <c r="E83" s="39"/>
      <c r="F83" s="42">
        <f>C83</f>
        <v>201.96</v>
      </c>
      <c r="G83" s="38">
        <f>(G79+G80)*0.27</f>
        <v>201.96</v>
      </c>
      <c r="H83" s="39"/>
      <c r="I83" s="39"/>
      <c r="J83" s="76">
        <f>G83</f>
        <v>201.96</v>
      </c>
      <c r="K83" s="38">
        <f>(K79+K80)*0.27</f>
        <v>201.96</v>
      </c>
      <c r="L83" s="39"/>
      <c r="M83" s="39"/>
      <c r="N83" s="76">
        <f>K83</f>
        <v>201.96</v>
      </c>
      <c r="O83" s="199">
        <f>(O79+O80)*0.27</f>
        <v>201.96</v>
      </c>
      <c r="P83" s="206"/>
      <c r="Q83" s="206"/>
      <c r="R83" s="200">
        <f>O83</f>
        <v>201.96</v>
      </c>
      <c r="S83" s="235">
        <f>(S79+S80)*0.27</f>
        <v>143.10000000000002</v>
      </c>
      <c r="T83" s="206"/>
      <c r="U83" s="206"/>
      <c r="V83" s="200">
        <f>S83</f>
        <v>143.10000000000002</v>
      </c>
    </row>
    <row r="84" spans="1:22">
      <c r="A84" s="129" t="s">
        <v>317</v>
      </c>
      <c r="B84" s="142" t="s">
        <v>126</v>
      </c>
      <c r="C84" s="45">
        <f>C79+C80+C83</f>
        <v>949.96</v>
      </c>
      <c r="D84" s="47"/>
      <c r="E84" s="47"/>
      <c r="F84" s="46">
        <f>C84</f>
        <v>949.96</v>
      </c>
      <c r="G84" s="45">
        <f>G79+G80+G83</f>
        <v>949.96</v>
      </c>
      <c r="H84" s="47"/>
      <c r="I84" s="47"/>
      <c r="J84" s="77">
        <f>G84</f>
        <v>949.96</v>
      </c>
      <c r="K84" s="45">
        <f>K79+K80+K83+K78</f>
        <v>1528.96</v>
      </c>
      <c r="L84" s="47"/>
      <c r="M84" s="47"/>
      <c r="N84" s="77">
        <f>K84</f>
        <v>1528.96</v>
      </c>
      <c r="O84" s="201">
        <f>O79+O80+O83+O78</f>
        <v>1528.96</v>
      </c>
      <c r="P84" s="207"/>
      <c r="Q84" s="207"/>
      <c r="R84" s="202">
        <f>O84</f>
        <v>1528.96</v>
      </c>
      <c r="S84" s="201">
        <f>S79+S80+S83+S78</f>
        <v>1222.0999999999999</v>
      </c>
      <c r="T84" s="207"/>
      <c r="U84" s="207"/>
      <c r="V84" s="202">
        <f>S84</f>
        <v>1222.0999999999999</v>
      </c>
    </row>
    <row r="85" spans="1:22">
      <c r="A85" s="98" t="s">
        <v>127</v>
      </c>
      <c r="B85" s="140" t="s">
        <v>128</v>
      </c>
      <c r="C85" s="30">
        <v>394</v>
      </c>
      <c r="D85" s="19"/>
      <c r="E85" s="19"/>
      <c r="F85" s="40">
        <v>394</v>
      </c>
      <c r="G85" s="30">
        <v>394</v>
      </c>
      <c r="H85" s="19"/>
      <c r="I85" s="19"/>
      <c r="J85" s="73">
        <v>394</v>
      </c>
      <c r="K85" s="30">
        <v>394</v>
      </c>
      <c r="L85" s="19"/>
      <c r="M85" s="19"/>
      <c r="N85" s="73">
        <v>394</v>
      </c>
      <c r="O85" s="191">
        <v>394</v>
      </c>
      <c r="P85" s="192"/>
      <c r="Q85" s="192"/>
      <c r="R85" s="193">
        <v>394</v>
      </c>
      <c r="S85" s="231">
        <v>0</v>
      </c>
      <c r="T85" s="192"/>
      <c r="U85" s="192"/>
      <c r="V85" s="193">
        <f>SUM(S85:U85)</f>
        <v>0</v>
      </c>
    </row>
    <row r="86" spans="1:22">
      <c r="A86" s="98" t="s">
        <v>129</v>
      </c>
      <c r="B86" s="140" t="s">
        <v>130</v>
      </c>
      <c r="C86" s="30"/>
      <c r="D86" s="19"/>
      <c r="E86" s="19"/>
      <c r="F86" s="40"/>
      <c r="G86" s="30"/>
      <c r="H86" s="19"/>
      <c r="I86" s="19"/>
      <c r="J86" s="73"/>
      <c r="K86" s="30"/>
      <c r="L86" s="19"/>
      <c r="M86" s="19"/>
      <c r="N86" s="73"/>
      <c r="O86" s="191"/>
      <c r="P86" s="192"/>
      <c r="Q86" s="192"/>
      <c r="R86" s="193"/>
      <c r="S86" s="191"/>
      <c r="T86" s="192"/>
      <c r="U86" s="192"/>
      <c r="V86" s="193"/>
    </row>
    <row r="87" spans="1:22">
      <c r="A87" s="98" t="s">
        <v>131</v>
      </c>
      <c r="B87" s="140" t="s">
        <v>132</v>
      </c>
      <c r="C87" s="30"/>
      <c r="D87" s="19"/>
      <c r="E87" s="19"/>
      <c r="F87" s="40"/>
      <c r="G87" s="30"/>
      <c r="H87" s="19"/>
      <c r="I87" s="19"/>
      <c r="J87" s="73"/>
      <c r="K87" s="30"/>
      <c r="L87" s="19"/>
      <c r="M87" s="19"/>
      <c r="N87" s="73"/>
      <c r="O87" s="191"/>
      <c r="P87" s="192"/>
      <c r="Q87" s="192"/>
      <c r="R87" s="193"/>
      <c r="S87" s="191"/>
      <c r="T87" s="192"/>
      <c r="U87" s="192"/>
      <c r="V87" s="193"/>
    </row>
    <row r="88" spans="1:22">
      <c r="A88" s="98" t="s">
        <v>133</v>
      </c>
      <c r="B88" s="140" t="s">
        <v>134</v>
      </c>
      <c r="C88" s="38">
        <f>C85*0.27</f>
        <v>106.38000000000001</v>
      </c>
      <c r="D88" s="39"/>
      <c r="E88" s="39"/>
      <c r="F88" s="42">
        <f>F85*0.27</f>
        <v>106.38000000000001</v>
      </c>
      <c r="G88" s="38">
        <f>G85*0.27</f>
        <v>106.38000000000001</v>
      </c>
      <c r="H88" s="39"/>
      <c r="I88" s="39"/>
      <c r="J88" s="76">
        <f>J85*0.27</f>
        <v>106.38000000000001</v>
      </c>
      <c r="K88" s="38">
        <f>K85*0.27</f>
        <v>106.38000000000001</v>
      </c>
      <c r="L88" s="39"/>
      <c r="M88" s="39"/>
      <c r="N88" s="76">
        <f>N85*0.27</f>
        <v>106.38000000000001</v>
      </c>
      <c r="O88" s="199">
        <f>O85*0.27</f>
        <v>106.38000000000001</v>
      </c>
      <c r="P88" s="206"/>
      <c r="Q88" s="206"/>
      <c r="R88" s="200">
        <f>R85*0.27</f>
        <v>106.38000000000001</v>
      </c>
      <c r="S88" s="235">
        <v>0</v>
      </c>
      <c r="T88" s="206"/>
      <c r="U88" s="206"/>
      <c r="V88" s="193">
        <f t="shared" ref="V88" si="6">SUM(S88:U88)</f>
        <v>0</v>
      </c>
    </row>
    <row r="89" spans="1:22">
      <c r="A89" s="100" t="s">
        <v>318</v>
      </c>
      <c r="B89" s="142" t="s">
        <v>135</v>
      </c>
      <c r="C89" s="45">
        <f>SUM(C85:C88)</f>
        <v>500.38</v>
      </c>
      <c r="D89" s="47"/>
      <c r="E89" s="47"/>
      <c r="F89" s="46">
        <f>SUM(F85:F88)</f>
        <v>500.38</v>
      </c>
      <c r="G89" s="45">
        <f>SUM(G85:G88)</f>
        <v>500.38</v>
      </c>
      <c r="H89" s="47"/>
      <c r="I89" s="47"/>
      <c r="J89" s="77">
        <f>SUM(J85:J88)</f>
        <v>500.38</v>
      </c>
      <c r="K89" s="45">
        <f>SUM(K85:K88)</f>
        <v>500.38</v>
      </c>
      <c r="L89" s="47"/>
      <c r="M89" s="47"/>
      <c r="N89" s="77">
        <f>SUM(N85:N88)</f>
        <v>500.38</v>
      </c>
      <c r="O89" s="201">
        <f>SUM(O85:O88)</f>
        <v>500.38</v>
      </c>
      <c r="P89" s="207"/>
      <c r="Q89" s="207"/>
      <c r="R89" s="202">
        <f>SUM(R85:R88)</f>
        <v>500.38</v>
      </c>
      <c r="S89" s="201">
        <f>SUM(S85:S88)</f>
        <v>0</v>
      </c>
      <c r="T89" s="207"/>
      <c r="U89" s="207"/>
      <c r="V89" s="202">
        <f>SUM(V85:V88)</f>
        <v>0</v>
      </c>
    </row>
    <row r="90" spans="1:22">
      <c r="A90" s="98" t="s">
        <v>136</v>
      </c>
      <c r="B90" s="140" t="s">
        <v>137</v>
      </c>
      <c r="C90" s="30"/>
      <c r="D90" s="19"/>
      <c r="E90" s="19"/>
      <c r="F90" s="19"/>
      <c r="G90" s="30"/>
      <c r="H90" s="19"/>
      <c r="I90" s="19"/>
      <c r="J90" s="48"/>
      <c r="K90" s="30"/>
      <c r="L90" s="19"/>
      <c r="M90" s="19"/>
      <c r="N90" s="48"/>
      <c r="O90" s="191"/>
      <c r="P90" s="192"/>
      <c r="Q90" s="192"/>
      <c r="R90" s="208"/>
      <c r="S90" s="191"/>
      <c r="T90" s="192"/>
      <c r="U90" s="192"/>
      <c r="V90" s="208"/>
    </row>
    <row r="91" spans="1:22">
      <c r="A91" s="98" t="s">
        <v>345</v>
      </c>
      <c r="B91" s="140" t="s">
        <v>138</v>
      </c>
      <c r="C91" s="30"/>
      <c r="D91" s="19"/>
      <c r="E91" s="19"/>
      <c r="F91" s="19"/>
      <c r="G91" s="30"/>
      <c r="H91" s="19"/>
      <c r="I91" s="19"/>
      <c r="J91" s="48"/>
      <c r="K91" s="30"/>
      <c r="L91" s="19"/>
      <c r="M91" s="19"/>
      <c r="N91" s="48"/>
      <c r="O91" s="191"/>
      <c r="P91" s="192"/>
      <c r="Q91" s="192"/>
      <c r="R91" s="208"/>
      <c r="S91" s="191"/>
      <c r="T91" s="192"/>
      <c r="U91" s="192"/>
      <c r="V91" s="208"/>
    </row>
    <row r="92" spans="1:22">
      <c r="A92" s="98" t="s">
        <v>346</v>
      </c>
      <c r="B92" s="140" t="s">
        <v>139</v>
      </c>
      <c r="C92" s="30"/>
      <c r="D92" s="19"/>
      <c r="E92" s="19"/>
      <c r="F92" s="19"/>
      <c r="G92" s="30"/>
      <c r="H92" s="19"/>
      <c r="I92" s="19"/>
      <c r="J92" s="48"/>
      <c r="K92" s="30"/>
      <c r="L92" s="19"/>
      <c r="M92" s="19"/>
      <c r="N92" s="48"/>
      <c r="O92" s="191"/>
      <c r="P92" s="192"/>
      <c r="Q92" s="192"/>
      <c r="R92" s="208"/>
      <c r="S92" s="191"/>
      <c r="T92" s="192"/>
      <c r="U92" s="192"/>
      <c r="V92" s="208"/>
    </row>
    <row r="93" spans="1:22">
      <c r="A93" s="98" t="s">
        <v>347</v>
      </c>
      <c r="B93" s="140" t="s">
        <v>140</v>
      </c>
      <c r="C93" s="30"/>
      <c r="D93" s="19"/>
      <c r="E93" s="19"/>
      <c r="F93" s="19"/>
      <c r="G93" s="30"/>
      <c r="H93" s="19"/>
      <c r="I93" s="19"/>
      <c r="J93" s="48"/>
      <c r="K93" s="30"/>
      <c r="L93" s="19"/>
      <c r="M93" s="19"/>
      <c r="N93" s="48"/>
      <c r="O93" s="191"/>
      <c r="P93" s="192"/>
      <c r="Q93" s="192"/>
      <c r="R93" s="208"/>
      <c r="S93" s="191"/>
      <c r="T93" s="192"/>
      <c r="U93" s="192"/>
      <c r="V93" s="208"/>
    </row>
    <row r="94" spans="1:22">
      <c r="A94" s="98" t="s">
        <v>348</v>
      </c>
      <c r="B94" s="140" t="s">
        <v>141</v>
      </c>
      <c r="C94" s="30"/>
      <c r="D94" s="19"/>
      <c r="E94" s="19"/>
      <c r="F94" s="19"/>
      <c r="G94" s="30"/>
      <c r="H94" s="19"/>
      <c r="I94" s="19"/>
      <c r="J94" s="48"/>
      <c r="K94" s="30"/>
      <c r="L94" s="19"/>
      <c r="M94" s="19"/>
      <c r="N94" s="48"/>
      <c r="O94" s="191"/>
      <c r="P94" s="192"/>
      <c r="Q94" s="192"/>
      <c r="R94" s="208"/>
      <c r="S94" s="191"/>
      <c r="T94" s="192"/>
      <c r="U94" s="192"/>
      <c r="V94" s="208"/>
    </row>
    <row r="95" spans="1:22">
      <c r="A95" s="98" t="s">
        <v>349</v>
      </c>
      <c r="B95" s="140" t="s">
        <v>142</v>
      </c>
      <c r="C95" s="30"/>
      <c r="D95" s="19"/>
      <c r="E95" s="19"/>
      <c r="F95" s="19"/>
      <c r="G95" s="30"/>
      <c r="H95" s="19"/>
      <c r="I95" s="19"/>
      <c r="J95" s="48"/>
      <c r="K95" s="30"/>
      <c r="L95" s="19"/>
      <c r="M95" s="19"/>
      <c r="N95" s="48"/>
      <c r="O95" s="191"/>
      <c r="P95" s="192"/>
      <c r="Q95" s="192"/>
      <c r="R95" s="208"/>
      <c r="S95" s="191"/>
      <c r="T95" s="192"/>
      <c r="U95" s="192"/>
      <c r="V95" s="208"/>
    </row>
    <row r="96" spans="1:22">
      <c r="A96" s="98" t="s">
        <v>143</v>
      </c>
      <c r="B96" s="140" t="s">
        <v>144</v>
      </c>
      <c r="C96" s="30"/>
      <c r="D96" s="19"/>
      <c r="E96" s="19"/>
      <c r="F96" s="19"/>
      <c r="G96" s="30"/>
      <c r="H96" s="19"/>
      <c r="I96" s="19"/>
      <c r="J96" s="48"/>
      <c r="K96" s="30"/>
      <c r="L96" s="19"/>
      <c r="M96" s="19"/>
      <c r="N96" s="48"/>
      <c r="O96" s="191"/>
      <c r="P96" s="192"/>
      <c r="Q96" s="192"/>
      <c r="R96" s="208"/>
      <c r="S96" s="191"/>
      <c r="T96" s="192"/>
      <c r="U96" s="192"/>
      <c r="V96" s="208"/>
    </row>
    <row r="97" spans="1:22">
      <c r="A97" s="98" t="s">
        <v>350</v>
      </c>
      <c r="B97" s="140" t="s">
        <v>145</v>
      </c>
      <c r="C97" s="30"/>
      <c r="D97" s="19"/>
      <c r="E97" s="19"/>
      <c r="F97" s="19"/>
      <c r="G97" s="30"/>
      <c r="H97" s="19"/>
      <c r="I97" s="19"/>
      <c r="J97" s="48"/>
      <c r="K97" s="30"/>
      <c r="L97" s="19"/>
      <c r="M97" s="19"/>
      <c r="N97" s="48"/>
      <c r="O97" s="191"/>
      <c r="P97" s="192"/>
      <c r="Q97" s="192"/>
      <c r="R97" s="208"/>
      <c r="S97" s="191"/>
      <c r="T97" s="192"/>
      <c r="U97" s="192"/>
      <c r="V97" s="208"/>
    </row>
    <row r="98" spans="1:22">
      <c r="A98" s="100" t="s">
        <v>319</v>
      </c>
      <c r="B98" s="142" t="s">
        <v>146</v>
      </c>
      <c r="C98" s="30">
        <f>SUM(C90:C97)</f>
        <v>0</v>
      </c>
      <c r="D98" s="19"/>
      <c r="E98" s="19"/>
      <c r="F98" s="19"/>
      <c r="G98" s="30">
        <f>SUM(G90:G97)</f>
        <v>0</v>
      </c>
      <c r="H98" s="19"/>
      <c r="I98" s="19"/>
      <c r="J98" s="48"/>
      <c r="K98" s="30">
        <f>SUM(K90:K97)</f>
        <v>0</v>
      </c>
      <c r="L98" s="19"/>
      <c r="M98" s="19"/>
      <c r="N98" s="48"/>
      <c r="O98" s="191">
        <f>SUM(O90:O97)</f>
        <v>0</v>
      </c>
      <c r="P98" s="192"/>
      <c r="Q98" s="192"/>
      <c r="R98" s="208"/>
      <c r="S98" s="191">
        <f>SUM(S90:S97)</f>
        <v>0</v>
      </c>
      <c r="T98" s="192"/>
      <c r="U98" s="192"/>
      <c r="V98" s="208"/>
    </row>
    <row r="99" spans="1:22" ht="15.75">
      <c r="A99" s="127" t="s">
        <v>7</v>
      </c>
      <c r="B99" s="143"/>
      <c r="C99" s="69">
        <f>C89+C84</f>
        <v>1450.3400000000001</v>
      </c>
      <c r="D99" s="55"/>
      <c r="E99" s="55"/>
      <c r="F99" s="70">
        <f>C99</f>
        <v>1450.3400000000001</v>
      </c>
      <c r="G99" s="69">
        <f>G89+G84</f>
        <v>1450.3400000000001</v>
      </c>
      <c r="H99" s="55"/>
      <c r="I99" s="55"/>
      <c r="J99" s="71">
        <f>G99</f>
        <v>1450.3400000000001</v>
      </c>
      <c r="K99" s="69">
        <f>K89+K84</f>
        <v>2029.3400000000001</v>
      </c>
      <c r="L99" s="55"/>
      <c r="M99" s="55"/>
      <c r="N99" s="71">
        <f>K99</f>
        <v>2029.3400000000001</v>
      </c>
      <c r="O99" s="203">
        <f>O89+O84</f>
        <v>2029.3400000000001</v>
      </c>
      <c r="P99" s="209"/>
      <c r="Q99" s="209"/>
      <c r="R99" s="205">
        <f>O99</f>
        <v>2029.3400000000001</v>
      </c>
      <c r="S99" s="203">
        <f>S89+S84</f>
        <v>1222.0999999999999</v>
      </c>
      <c r="T99" s="209"/>
      <c r="U99" s="209"/>
      <c r="V99" s="205">
        <f>S99</f>
        <v>1222.0999999999999</v>
      </c>
    </row>
    <row r="100" spans="1:22" ht="15.75">
      <c r="A100" s="130" t="s">
        <v>358</v>
      </c>
      <c r="B100" s="144" t="s">
        <v>147</v>
      </c>
      <c r="C100" s="57">
        <f>C26+C27+C52+C61+C75+C84+C89+C98</f>
        <v>19080.14</v>
      </c>
      <c r="D100" s="58"/>
      <c r="E100" s="58"/>
      <c r="F100" s="58">
        <f>F26+F27+F52+F61+F75+F84+F89+F98</f>
        <v>19905.14</v>
      </c>
      <c r="G100" s="57">
        <f>G26+G27+G52+G61+G75+G84+G89+G98</f>
        <v>22968.14</v>
      </c>
      <c r="H100" s="58"/>
      <c r="I100" s="58"/>
      <c r="J100" s="83">
        <f>J26+J27+J52+J61+J75+J84+J89+J98</f>
        <v>23793.14</v>
      </c>
      <c r="K100" s="57">
        <f>K26+K27+K52+K61+K75+K84+K89+K98</f>
        <v>23857.34</v>
      </c>
      <c r="L100" s="58"/>
      <c r="M100" s="58"/>
      <c r="N100" s="59">
        <f>N26+N27+N52+N61+N75+N84+N89+N98</f>
        <v>24652.34</v>
      </c>
      <c r="O100" s="210">
        <f>O26+O27+O52+O61+O75+O84+O89+O98</f>
        <v>25123.34</v>
      </c>
      <c r="P100" s="211"/>
      <c r="Q100" s="211"/>
      <c r="R100" s="212">
        <f>R26+R27+R52+R61+R75+R84+R89+R98</f>
        <v>25918.34</v>
      </c>
      <c r="S100" s="210">
        <f>S26+S27+S52+S61+S75+S84+S89+S98</f>
        <v>26014.1</v>
      </c>
      <c r="T100" s="211"/>
      <c r="U100" s="211"/>
      <c r="V100" s="212">
        <f>V26+V27+V52+V61+V75+V84+V89+V98</f>
        <v>26892.1</v>
      </c>
    </row>
    <row r="101" spans="1:22">
      <c r="A101" s="98" t="s">
        <v>351</v>
      </c>
      <c r="B101" s="145" t="s">
        <v>148</v>
      </c>
      <c r="C101" s="31"/>
      <c r="D101" s="8"/>
      <c r="E101" s="8"/>
      <c r="F101" s="8"/>
      <c r="G101" s="31"/>
      <c r="H101" s="8"/>
      <c r="I101" s="8"/>
      <c r="J101" s="78"/>
      <c r="K101" s="31"/>
      <c r="L101" s="8"/>
      <c r="M101" s="8"/>
      <c r="N101" s="78"/>
      <c r="O101" s="31"/>
      <c r="P101" s="8"/>
      <c r="Q101" s="8"/>
      <c r="R101" s="78"/>
      <c r="S101" s="31"/>
      <c r="T101" s="8"/>
      <c r="U101" s="8"/>
      <c r="V101" s="78"/>
    </row>
    <row r="102" spans="1:22">
      <c r="A102" s="98" t="s">
        <v>149</v>
      </c>
      <c r="B102" s="145" t="s">
        <v>150</v>
      </c>
      <c r="C102" s="31"/>
      <c r="D102" s="8"/>
      <c r="E102" s="8"/>
      <c r="F102" s="8"/>
      <c r="G102" s="31"/>
      <c r="H102" s="8"/>
      <c r="I102" s="8"/>
      <c r="J102" s="78"/>
      <c r="K102" s="31"/>
      <c r="L102" s="8"/>
      <c r="M102" s="8"/>
      <c r="N102" s="78"/>
      <c r="O102" s="31"/>
      <c r="P102" s="8"/>
      <c r="Q102" s="8"/>
      <c r="R102" s="78"/>
      <c r="S102" s="31"/>
      <c r="T102" s="8"/>
      <c r="U102" s="8"/>
      <c r="V102" s="78"/>
    </row>
    <row r="103" spans="1:22">
      <c r="A103" s="98" t="s">
        <v>352</v>
      </c>
      <c r="B103" s="145" t="s">
        <v>151</v>
      </c>
      <c r="C103" s="31"/>
      <c r="D103" s="8"/>
      <c r="E103" s="8"/>
      <c r="F103" s="8"/>
      <c r="G103" s="31"/>
      <c r="H103" s="8"/>
      <c r="I103" s="8"/>
      <c r="J103" s="78"/>
      <c r="K103" s="31"/>
      <c r="L103" s="8"/>
      <c r="M103" s="8"/>
      <c r="N103" s="78"/>
      <c r="O103" s="31"/>
      <c r="P103" s="8"/>
      <c r="Q103" s="8"/>
      <c r="R103" s="78"/>
      <c r="S103" s="31"/>
      <c r="T103" s="8"/>
      <c r="U103" s="8"/>
      <c r="V103" s="78"/>
    </row>
    <row r="104" spans="1:22">
      <c r="A104" s="131" t="s">
        <v>320</v>
      </c>
      <c r="B104" s="146" t="s">
        <v>152</v>
      </c>
      <c r="C104" s="32"/>
      <c r="D104" s="10"/>
      <c r="E104" s="10"/>
      <c r="F104" s="10"/>
      <c r="G104" s="32"/>
      <c r="H104" s="10"/>
      <c r="I104" s="10"/>
      <c r="J104" s="79"/>
      <c r="K104" s="32"/>
      <c r="L104" s="10"/>
      <c r="M104" s="10"/>
      <c r="N104" s="79"/>
      <c r="O104" s="32"/>
      <c r="P104" s="10"/>
      <c r="Q104" s="10"/>
      <c r="R104" s="79"/>
      <c r="S104" s="32"/>
      <c r="T104" s="10"/>
      <c r="U104" s="10"/>
      <c r="V104" s="79"/>
    </row>
    <row r="105" spans="1:22">
      <c r="A105" s="132" t="s">
        <v>353</v>
      </c>
      <c r="B105" s="145" t="s">
        <v>153</v>
      </c>
      <c r="C105" s="33"/>
      <c r="D105" s="13"/>
      <c r="E105" s="13"/>
      <c r="F105" s="13"/>
      <c r="G105" s="33"/>
      <c r="H105" s="13"/>
      <c r="I105" s="13"/>
      <c r="J105" s="80"/>
      <c r="K105" s="33"/>
      <c r="L105" s="13"/>
      <c r="M105" s="13"/>
      <c r="N105" s="80"/>
      <c r="O105" s="33"/>
      <c r="P105" s="13"/>
      <c r="Q105" s="13"/>
      <c r="R105" s="80"/>
      <c r="S105" s="33"/>
      <c r="T105" s="13"/>
      <c r="U105" s="13"/>
      <c r="V105" s="80"/>
    </row>
    <row r="106" spans="1:22">
      <c r="A106" s="132" t="s">
        <v>323</v>
      </c>
      <c r="B106" s="145" t="s">
        <v>154</v>
      </c>
      <c r="C106" s="33"/>
      <c r="D106" s="13"/>
      <c r="E106" s="13"/>
      <c r="F106" s="13"/>
      <c r="G106" s="33"/>
      <c r="H106" s="13"/>
      <c r="I106" s="13"/>
      <c r="J106" s="80"/>
      <c r="K106" s="33"/>
      <c r="L106" s="13"/>
      <c r="M106" s="13"/>
      <c r="N106" s="80"/>
      <c r="O106" s="33"/>
      <c r="P106" s="13"/>
      <c r="Q106" s="13"/>
      <c r="R106" s="80"/>
      <c r="S106" s="33"/>
      <c r="T106" s="13"/>
      <c r="U106" s="13"/>
      <c r="V106" s="80"/>
    </row>
    <row r="107" spans="1:22">
      <c r="A107" s="98" t="s">
        <v>155</v>
      </c>
      <c r="B107" s="145" t="s">
        <v>156</v>
      </c>
      <c r="C107" s="31"/>
      <c r="D107" s="8"/>
      <c r="E107" s="8"/>
      <c r="F107" s="8"/>
      <c r="G107" s="31"/>
      <c r="H107" s="8"/>
      <c r="I107" s="8"/>
      <c r="J107" s="78"/>
      <c r="K107" s="31"/>
      <c r="L107" s="8"/>
      <c r="M107" s="8"/>
      <c r="N107" s="78"/>
      <c r="O107" s="31"/>
      <c r="P107" s="8"/>
      <c r="Q107" s="8"/>
      <c r="R107" s="78"/>
      <c r="S107" s="31"/>
      <c r="T107" s="8"/>
      <c r="U107" s="8"/>
      <c r="V107" s="78"/>
    </row>
    <row r="108" spans="1:22">
      <c r="A108" s="98" t="s">
        <v>354</v>
      </c>
      <c r="B108" s="145" t="s">
        <v>157</v>
      </c>
      <c r="C108" s="31"/>
      <c r="D108" s="8"/>
      <c r="E108" s="8"/>
      <c r="F108" s="8"/>
      <c r="G108" s="31"/>
      <c r="H108" s="8"/>
      <c r="I108" s="8"/>
      <c r="J108" s="78"/>
      <c r="K108" s="31"/>
      <c r="L108" s="8"/>
      <c r="M108" s="8"/>
      <c r="N108" s="78"/>
      <c r="O108" s="31"/>
      <c r="P108" s="8"/>
      <c r="Q108" s="8"/>
      <c r="R108" s="78"/>
      <c r="S108" s="31"/>
      <c r="T108" s="8"/>
      <c r="U108" s="8"/>
      <c r="V108" s="78"/>
    </row>
    <row r="109" spans="1:22">
      <c r="A109" s="133" t="s">
        <v>321</v>
      </c>
      <c r="B109" s="146" t="s">
        <v>158</v>
      </c>
      <c r="C109" s="34"/>
      <c r="D109" s="9"/>
      <c r="E109" s="9"/>
      <c r="F109" s="9"/>
      <c r="G109" s="34"/>
      <c r="H109" s="9"/>
      <c r="I109" s="9"/>
      <c r="J109" s="81"/>
      <c r="K109" s="34"/>
      <c r="L109" s="9"/>
      <c r="M109" s="9"/>
      <c r="N109" s="81"/>
      <c r="O109" s="34"/>
      <c r="P109" s="9"/>
      <c r="Q109" s="9"/>
      <c r="R109" s="81"/>
      <c r="S109" s="34"/>
      <c r="T109" s="9"/>
      <c r="U109" s="9"/>
      <c r="V109" s="81"/>
    </row>
    <row r="110" spans="1:22">
      <c r="A110" s="132" t="s">
        <v>159</v>
      </c>
      <c r="B110" s="145" t="s">
        <v>160</v>
      </c>
      <c r="C110" s="33"/>
      <c r="D110" s="13"/>
      <c r="E110" s="13"/>
      <c r="F110" s="13"/>
      <c r="G110" s="33"/>
      <c r="H110" s="13"/>
      <c r="I110" s="13"/>
      <c r="J110" s="80"/>
      <c r="K110" s="33"/>
      <c r="L110" s="13"/>
      <c r="M110" s="13"/>
      <c r="N110" s="80"/>
      <c r="O110" s="33"/>
      <c r="P110" s="13"/>
      <c r="Q110" s="13"/>
      <c r="R110" s="80"/>
      <c r="S110" s="33"/>
      <c r="T110" s="13"/>
      <c r="U110" s="13"/>
      <c r="V110" s="80"/>
    </row>
    <row r="111" spans="1:22">
      <c r="A111" s="132" t="s">
        <v>161</v>
      </c>
      <c r="B111" s="145" t="s">
        <v>162</v>
      </c>
      <c r="C111" s="35"/>
      <c r="D111" s="36"/>
      <c r="E111" s="36"/>
      <c r="F111" s="36"/>
      <c r="G111" s="35">
        <v>526</v>
      </c>
      <c r="H111" s="36"/>
      <c r="I111" s="36"/>
      <c r="J111" s="82">
        <f>G111</f>
        <v>526</v>
      </c>
      <c r="K111" s="35">
        <v>526</v>
      </c>
      <c r="L111" s="36"/>
      <c r="M111" s="36"/>
      <c r="N111" s="82">
        <f>K111</f>
        <v>526</v>
      </c>
      <c r="O111" s="35">
        <v>526</v>
      </c>
      <c r="P111" s="36"/>
      <c r="Q111" s="36"/>
      <c r="R111" s="82">
        <f>O111</f>
        <v>526</v>
      </c>
      <c r="S111" s="35">
        <v>526</v>
      </c>
      <c r="T111" s="36"/>
      <c r="U111" s="36"/>
      <c r="V111" s="82">
        <f>S111</f>
        <v>526</v>
      </c>
    </row>
    <row r="112" spans="1:22">
      <c r="A112" s="133" t="s">
        <v>163</v>
      </c>
      <c r="B112" s="146" t="s">
        <v>164</v>
      </c>
      <c r="C112" s="33"/>
      <c r="D112" s="13"/>
      <c r="E112" s="13"/>
      <c r="F112" s="13"/>
      <c r="G112" s="33"/>
      <c r="H112" s="13"/>
      <c r="I112" s="13"/>
      <c r="J112" s="80"/>
      <c r="K112" s="33"/>
      <c r="L112" s="13"/>
      <c r="M112" s="13"/>
      <c r="N112" s="80"/>
      <c r="O112" s="33"/>
      <c r="P112" s="13"/>
      <c r="Q112" s="13"/>
      <c r="R112" s="80"/>
      <c r="S112" s="33"/>
      <c r="T112" s="13"/>
      <c r="U112" s="13"/>
      <c r="V112" s="80"/>
    </row>
    <row r="113" spans="1:22">
      <c r="A113" s="132" t="s">
        <v>165</v>
      </c>
      <c r="B113" s="145" t="s">
        <v>166</v>
      </c>
      <c r="C113" s="33"/>
      <c r="D113" s="13"/>
      <c r="E113" s="13"/>
      <c r="F113" s="13"/>
      <c r="G113" s="33"/>
      <c r="H113" s="13"/>
      <c r="I113" s="13"/>
      <c r="J113" s="80"/>
      <c r="K113" s="33"/>
      <c r="L113" s="13"/>
      <c r="M113" s="13"/>
      <c r="N113" s="80"/>
      <c r="O113" s="33"/>
      <c r="P113" s="13"/>
      <c r="Q113" s="13"/>
      <c r="R113" s="80"/>
      <c r="S113" s="33"/>
      <c r="T113" s="13"/>
      <c r="U113" s="13"/>
      <c r="V113" s="80"/>
    </row>
    <row r="114" spans="1:22">
      <c r="A114" s="132" t="s">
        <v>167</v>
      </c>
      <c r="B114" s="145" t="s">
        <v>168</v>
      </c>
      <c r="C114" s="33"/>
      <c r="D114" s="13"/>
      <c r="E114" s="13"/>
      <c r="F114" s="13"/>
      <c r="G114" s="33"/>
      <c r="H114" s="13"/>
      <c r="I114" s="13"/>
      <c r="J114" s="80"/>
      <c r="K114" s="33"/>
      <c r="L114" s="13"/>
      <c r="M114" s="13"/>
      <c r="N114" s="80"/>
      <c r="O114" s="33"/>
      <c r="P114" s="13"/>
      <c r="Q114" s="13"/>
      <c r="R114" s="80"/>
      <c r="S114" s="33"/>
      <c r="T114" s="13"/>
      <c r="U114" s="13"/>
      <c r="V114" s="80"/>
    </row>
    <row r="115" spans="1:22">
      <c r="A115" s="132" t="s">
        <v>169</v>
      </c>
      <c r="B115" s="145" t="s">
        <v>170</v>
      </c>
      <c r="C115" s="33"/>
      <c r="D115" s="13"/>
      <c r="E115" s="13"/>
      <c r="F115" s="13"/>
      <c r="G115" s="33"/>
      <c r="H115" s="13"/>
      <c r="I115" s="13"/>
      <c r="J115" s="80"/>
      <c r="K115" s="33"/>
      <c r="L115" s="13"/>
      <c r="M115" s="13"/>
      <c r="N115" s="80"/>
      <c r="O115" s="33"/>
      <c r="P115" s="13"/>
      <c r="Q115" s="13"/>
      <c r="R115" s="80"/>
      <c r="S115" s="33"/>
      <c r="T115" s="13"/>
      <c r="U115" s="13"/>
      <c r="V115" s="80"/>
    </row>
    <row r="116" spans="1:22">
      <c r="A116" s="134" t="s">
        <v>322</v>
      </c>
      <c r="B116" s="147" t="s">
        <v>171</v>
      </c>
      <c r="C116" s="34"/>
      <c r="D116" s="9"/>
      <c r="E116" s="9"/>
      <c r="F116" s="9"/>
      <c r="G116" s="89">
        <f>G111</f>
        <v>526</v>
      </c>
      <c r="H116" s="90"/>
      <c r="I116" s="90"/>
      <c r="J116" s="91">
        <f>J111</f>
        <v>526</v>
      </c>
      <c r="K116" s="89">
        <f>K111</f>
        <v>526</v>
      </c>
      <c r="L116" s="90"/>
      <c r="M116" s="90"/>
      <c r="N116" s="91">
        <f>N111</f>
        <v>526</v>
      </c>
      <c r="O116" s="89">
        <f>O111</f>
        <v>526</v>
      </c>
      <c r="P116" s="90"/>
      <c r="Q116" s="90"/>
      <c r="R116" s="91">
        <f>R111</f>
        <v>526</v>
      </c>
      <c r="S116" s="89">
        <f>S111</f>
        <v>526</v>
      </c>
      <c r="T116" s="90"/>
      <c r="U116" s="90"/>
      <c r="V116" s="91">
        <f>V111</f>
        <v>526</v>
      </c>
    </row>
    <row r="117" spans="1:22">
      <c r="A117" s="132" t="s">
        <v>172</v>
      </c>
      <c r="B117" s="145" t="s">
        <v>173</v>
      </c>
      <c r="C117" s="33"/>
      <c r="D117" s="13"/>
      <c r="E117" s="13"/>
      <c r="F117" s="13"/>
      <c r="G117" s="33"/>
      <c r="H117" s="13"/>
      <c r="I117" s="13"/>
      <c r="J117" s="80"/>
      <c r="K117" s="33"/>
      <c r="L117" s="13"/>
      <c r="M117" s="13"/>
      <c r="N117" s="80"/>
      <c r="O117" s="33"/>
      <c r="P117" s="13"/>
      <c r="Q117" s="13"/>
      <c r="R117" s="80"/>
      <c r="S117" s="33"/>
      <c r="T117" s="13"/>
      <c r="U117" s="13"/>
      <c r="V117" s="80"/>
    </row>
    <row r="118" spans="1:22">
      <c r="A118" s="98" t="s">
        <v>174</v>
      </c>
      <c r="B118" s="145" t="s">
        <v>175</v>
      </c>
      <c r="C118" s="31"/>
      <c r="D118" s="8"/>
      <c r="E118" s="8"/>
      <c r="F118" s="8"/>
      <c r="G118" s="31"/>
      <c r="H118" s="8"/>
      <c r="I118" s="8"/>
      <c r="J118" s="78"/>
      <c r="K118" s="31"/>
      <c r="L118" s="8"/>
      <c r="M118" s="8"/>
      <c r="N118" s="78"/>
      <c r="O118" s="31"/>
      <c r="P118" s="8"/>
      <c r="Q118" s="8"/>
      <c r="R118" s="78"/>
      <c r="S118" s="31"/>
      <c r="T118" s="8"/>
      <c r="U118" s="8"/>
      <c r="V118" s="78"/>
    </row>
    <row r="119" spans="1:22">
      <c r="A119" s="132" t="s">
        <v>355</v>
      </c>
      <c r="B119" s="145" t="s">
        <v>176</v>
      </c>
      <c r="C119" s="33"/>
      <c r="D119" s="13"/>
      <c r="E119" s="13"/>
      <c r="F119" s="13"/>
      <c r="G119" s="33"/>
      <c r="H119" s="13"/>
      <c r="I119" s="13"/>
      <c r="J119" s="80"/>
      <c r="K119" s="33"/>
      <c r="L119" s="13"/>
      <c r="M119" s="13"/>
      <c r="N119" s="80"/>
      <c r="O119" s="33"/>
      <c r="P119" s="13"/>
      <c r="Q119" s="13"/>
      <c r="R119" s="80"/>
      <c r="S119" s="33"/>
      <c r="T119" s="13"/>
      <c r="U119" s="13"/>
      <c r="V119" s="80"/>
    </row>
    <row r="120" spans="1:22">
      <c r="A120" s="132" t="s">
        <v>324</v>
      </c>
      <c r="B120" s="145" t="s">
        <v>177</v>
      </c>
      <c r="C120" s="33"/>
      <c r="D120" s="13"/>
      <c r="E120" s="13"/>
      <c r="F120" s="13"/>
      <c r="G120" s="33"/>
      <c r="H120" s="13"/>
      <c r="I120" s="13"/>
      <c r="J120" s="80"/>
      <c r="K120" s="33"/>
      <c r="L120" s="13"/>
      <c r="M120" s="13"/>
      <c r="N120" s="80"/>
      <c r="O120" s="33"/>
      <c r="P120" s="13"/>
      <c r="Q120" s="13"/>
      <c r="R120" s="80"/>
      <c r="S120" s="33"/>
      <c r="T120" s="13"/>
      <c r="U120" s="13"/>
      <c r="V120" s="80"/>
    </row>
    <row r="121" spans="1:22">
      <c r="A121" s="134" t="s">
        <v>325</v>
      </c>
      <c r="B121" s="147" t="s">
        <v>178</v>
      </c>
      <c r="C121" s="34"/>
      <c r="D121" s="9"/>
      <c r="E121" s="9"/>
      <c r="F121" s="9"/>
      <c r="G121" s="34"/>
      <c r="H121" s="9"/>
      <c r="I121" s="9"/>
      <c r="J121" s="81"/>
      <c r="K121" s="34"/>
      <c r="L121" s="9"/>
      <c r="M121" s="9"/>
      <c r="N121" s="81"/>
      <c r="O121" s="34"/>
      <c r="P121" s="9"/>
      <c r="Q121" s="9"/>
      <c r="R121" s="81"/>
      <c r="S121" s="34"/>
      <c r="T121" s="9"/>
      <c r="U121" s="9"/>
      <c r="V121" s="81"/>
    </row>
    <row r="122" spans="1:22">
      <c r="A122" s="98" t="s">
        <v>179</v>
      </c>
      <c r="B122" s="145" t="s">
        <v>180</v>
      </c>
      <c r="C122" s="31"/>
      <c r="D122" s="8"/>
      <c r="E122" s="8"/>
      <c r="F122" s="8"/>
      <c r="G122" s="31"/>
      <c r="H122" s="8"/>
      <c r="I122" s="8"/>
      <c r="J122" s="78"/>
      <c r="K122" s="31"/>
      <c r="L122" s="8"/>
      <c r="M122" s="8"/>
      <c r="N122" s="78"/>
      <c r="O122" s="31"/>
      <c r="P122" s="8"/>
      <c r="Q122" s="8"/>
      <c r="R122" s="78"/>
      <c r="S122" s="31"/>
      <c r="T122" s="8"/>
      <c r="U122" s="8"/>
      <c r="V122" s="78"/>
    </row>
    <row r="123" spans="1:22" ht="15.75">
      <c r="A123" s="135" t="s">
        <v>359</v>
      </c>
      <c r="B123" s="148" t="s">
        <v>181</v>
      </c>
      <c r="C123" s="84"/>
      <c r="D123" s="85"/>
      <c r="E123" s="85"/>
      <c r="F123" s="85"/>
      <c r="G123" s="92">
        <f>G116</f>
        <v>526</v>
      </c>
      <c r="H123" s="93"/>
      <c r="I123" s="93"/>
      <c r="J123" s="94">
        <f>J116</f>
        <v>526</v>
      </c>
      <c r="K123" s="92">
        <f>K116</f>
        <v>526</v>
      </c>
      <c r="L123" s="93"/>
      <c r="M123" s="93"/>
      <c r="N123" s="94">
        <f>N116</f>
        <v>526</v>
      </c>
      <c r="O123" s="92">
        <f>O116</f>
        <v>526</v>
      </c>
      <c r="P123" s="93"/>
      <c r="Q123" s="93"/>
      <c r="R123" s="94">
        <f>R116</f>
        <v>526</v>
      </c>
      <c r="S123" s="92">
        <f>S116</f>
        <v>526</v>
      </c>
      <c r="T123" s="93"/>
      <c r="U123" s="93"/>
      <c r="V123" s="94">
        <f>V116</f>
        <v>526</v>
      </c>
    </row>
    <row r="124" spans="1:22" ht="15.75">
      <c r="A124" s="136" t="s">
        <v>395</v>
      </c>
      <c r="B124" s="149"/>
      <c r="C124" s="86">
        <f>SUM(C100,C111:C114)</f>
        <v>19080.14</v>
      </c>
      <c r="D124" s="87">
        <f>D75</f>
        <v>825</v>
      </c>
      <c r="E124" s="87"/>
      <c r="F124" s="87">
        <f>SUM(F100:F123)</f>
        <v>19905.14</v>
      </c>
      <c r="G124" s="86">
        <f>G100+G123</f>
        <v>23494.14</v>
      </c>
      <c r="H124" s="87">
        <f>H75</f>
        <v>825</v>
      </c>
      <c r="I124" s="87"/>
      <c r="J124" s="88">
        <f>J100+J123</f>
        <v>24319.14</v>
      </c>
      <c r="K124" s="86">
        <f>K100+K123</f>
        <v>24383.34</v>
      </c>
      <c r="L124" s="87">
        <f>L75</f>
        <v>795</v>
      </c>
      <c r="M124" s="87"/>
      <c r="N124" s="88">
        <f>N100+N123</f>
        <v>25178.34</v>
      </c>
      <c r="O124" s="213">
        <f>O100+O123</f>
        <v>25649.34</v>
      </c>
      <c r="P124" s="214">
        <f>P75</f>
        <v>795</v>
      </c>
      <c r="Q124" s="214"/>
      <c r="R124" s="215">
        <f>R100+R123</f>
        <v>26444.34</v>
      </c>
      <c r="S124" s="213">
        <f>S100+S123</f>
        <v>26540.1</v>
      </c>
      <c r="T124" s="214">
        <f>T75</f>
        <v>878</v>
      </c>
      <c r="U124" s="214"/>
      <c r="V124" s="215">
        <f>V100+V123</f>
        <v>27418.1</v>
      </c>
    </row>
    <row r="125" spans="1:22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</row>
    <row r="126" spans="1:22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</row>
    <row r="127" spans="1:22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1:22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2:21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</row>
    <row r="130" spans="2:21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2:21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</row>
    <row r="132" spans="2:21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</row>
    <row r="133" spans="2:21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</row>
    <row r="134" spans="2:21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</row>
    <row r="135" spans="2:21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</row>
    <row r="136" spans="2:21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</row>
    <row r="137" spans="2:21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</row>
    <row r="138" spans="2:21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</row>
    <row r="139" spans="2:21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</row>
    <row r="140" spans="2:21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</row>
    <row r="141" spans="2:21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</row>
    <row r="142" spans="2:21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</row>
    <row r="143" spans="2:21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</row>
    <row r="144" spans="2:21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</row>
    <row r="145" spans="2:21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</row>
    <row r="146" spans="2:21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</row>
    <row r="147" spans="2:21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</row>
    <row r="148" spans="2:21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</row>
    <row r="149" spans="2:2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</row>
    <row r="150" spans="2:21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</row>
    <row r="151" spans="2:21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</row>
    <row r="152" spans="2:2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</row>
    <row r="153" spans="2:21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</row>
    <row r="154" spans="2:21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</row>
    <row r="155" spans="2:21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</row>
    <row r="156" spans="2:21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</row>
    <row r="157" spans="2:21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</row>
    <row r="158" spans="2:21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</row>
    <row r="159" spans="2:21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</row>
    <row r="160" spans="2:21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</row>
    <row r="161" spans="2:21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</row>
    <row r="162" spans="2:21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</row>
    <row r="163" spans="2:21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</row>
    <row r="164" spans="2:21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</row>
    <row r="165" spans="2:21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</row>
    <row r="166" spans="2:21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</row>
    <row r="167" spans="2:21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</row>
    <row r="168" spans="2:21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</row>
    <row r="169" spans="2:21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</row>
    <row r="170" spans="2:21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</row>
    <row r="171" spans="2:21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</row>
    <row r="172" spans="2:21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</row>
    <row r="173" spans="2:21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</row>
  </sheetData>
  <mergeCells count="7">
    <mergeCell ref="A3:J3"/>
    <mergeCell ref="A4:J4"/>
    <mergeCell ref="S6:V6"/>
    <mergeCell ref="O6:R6"/>
    <mergeCell ref="K6:N6"/>
    <mergeCell ref="G6:J6"/>
    <mergeCell ref="C6:F6"/>
  </mergeCells>
  <phoneticPr fontId="22" type="noConversion"/>
  <pageMargins left="0.70866141732283472" right="0.70866141732283472" top="0.74803149606299213" bottom="0.74803149606299213" header="0.31496062992125984" footer="0.31496062992125984"/>
  <pageSetup paperSize="8" scale="4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V98"/>
  <sheetViews>
    <sheetView topLeftCell="B1" zoomScaleNormal="100" workbookViewId="0">
      <selection activeCell="M2" sqref="M2"/>
    </sheetView>
  </sheetViews>
  <sheetFormatPr defaultRowHeight="15"/>
  <cols>
    <col min="1" max="1" width="92.5703125" customWidth="1"/>
    <col min="3" max="3" width="11.7109375" customWidth="1"/>
  </cols>
  <sheetData>
    <row r="1" spans="1:22">
      <c r="M1" t="s">
        <v>551</v>
      </c>
    </row>
    <row r="3" spans="1:22" ht="24" customHeight="1">
      <c r="A3" s="237" t="s">
        <v>541</v>
      </c>
      <c r="B3" s="248"/>
      <c r="C3" s="239"/>
      <c r="D3" s="239"/>
      <c r="E3" s="239"/>
      <c r="F3" s="239"/>
      <c r="G3" s="239"/>
      <c r="H3" s="239"/>
      <c r="I3" s="239"/>
      <c r="J3" s="239"/>
    </row>
    <row r="4" spans="1:22" ht="24" customHeight="1">
      <c r="A4" s="240" t="s">
        <v>429</v>
      </c>
      <c r="B4" s="238"/>
      <c r="C4" s="239"/>
      <c r="D4" s="239"/>
      <c r="E4" s="239"/>
      <c r="F4" s="239"/>
      <c r="G4" s="239"/>
      <c r="H4" s="239"/>
      <c r="I4" s="239"/>
      <c r="J4" s="239"/>
    </row>
    <row r="5" spans="1:22" ht="18">
      <c r="A5" s="26"/>
    </row>
    <row r="6" spans="1:22">
      <c r="A6" s="121" t="s">
        <v>537</v>
      </c>
      <c r="B6" s="137"/>
      <c r="C6" s="244" t="s">
        <v>538</v>
      </c>
      <c r="D6" s="245"/>
      <c r="E6" s="245"/>
      <c r="F6" s="246"/>
      <c r="G6" s="244" t="s">
        <v>542</v>
      </c>
      <c r="H6" s="245"/>
      <c r="I6" s="245"/>
      <c r="J6" s="247"/>
      <c r="K6" s="244" t="s">
        <v>544</v>
      </c>
      <c r="L6" s="245"/>
      <c r="M6" s="245"/>
      <c r="N6" s="247"/>
      <c r="O6" s="241" t="s">
        <v>546</v>
      </c>
      <c r="P6" s="242"/>
      <c r="Q6" s="242"/>
      <c r="R6" s="249"/>
      <c r="S6" s="241" t="s">
        <v>547</v>
      </c>
      <c r="T6" s="242"/>
      <c r="U6" s="242"/>
      <c r="V6" s="249"/>
    </row>
    <row r="7" spans="1:22" ht="60">
      <c r="A7" s="122" t="s">
        <v>11</v>
      </c>
      <c r="B7" s="138" t="s">
        <v>5</v>
      </c>
      <c r="C7" s="28" t="s">
        <v>433</v>
      </c>
      <c r="D7" s="27" t="s">
        <v>434</v>
      </c>
      <c r="E7" s="27" t="s">
        <v>8</v>
      </c>
      <c r="F7" s="53" t="s">
        <v>2</v>
      </c>
      <c r="G7" s="28" t="s">
        <v>433</v>
      </c>
      <c r="H7" s="27" t="s">
        <v>434</v>
      </c>
      <c r="I7" s="27" t="s">
        <v>8</v>
      </c>
      <c r="J7" s="29" t="s">
        <v>2</v>
      </c>
      <c r="K7" s="28" t="s">
        <v>433</v>
      </c>
      <c r="L7" s="27" t="s">
        <v>434</v>
      </c>
      <c r="M7" s="27" t="s">
        <v>8</v>
      </c>
      <c r="N7" s="29" t="s">
        <v>2</v>
      </c>
      <c r="O7" s="188" t="s">
        <v>433</v>
      </c>
      <c r="P7" s="189" t="s">
        <v>434</v>
      </c>
      <c r="Q7" s="189" t="s">
        <v>8</v>
      </c>
      <c r="R7" s="216" t="s">
        <v>2</v>
      </c>
      <c r="S7" s="188" t="s">
        <v>433</v>
      </c>
      <c r="T7" s="189" t="s">
        <v>434</v>
      </c>
      <c r="U7" s="189" t="s">
        <v>8</v>
      </c>
      <c r="V7" s="216" t="s">
        <v>2</v>
      </c>
    </row>
    <row r="8" spans="1:22" ht="15" customHeight="1">
      <c r="A8" s="124" t="s">
        <v>182</v>
      </c>
      <c r="B8" s="152" t="s">
        <v>183</v>
      </c>
      <c r="C8" s="30">
        <v>7524</v>
      </c>
      <c r="D8" s="19"/>
      <c r="E8" s="19"/>
      <c r="F8" s="48">
        <v>7524</v>
      </c>
      <c r="G8" s="30">
        <v>7524</v>
      </c>
      <c r="H8" s="19"/>
      <c r="I8" s="19"/>
      <c r="J8" s="48">
        <v>7524</v>
      </c>
      <c r="K8" s="30">
        <v>7524</v>
      </c>
      <c r="L8" s="19"/>
      <c r="M8" s="19"/>
      <c r="N8" s="48">
        <v>7524</v>
      </c>
      <c r="O8" s="191">
        <v>7629</v>
      </c>
      <c r="P8" s="192"/>
      <c r="Q8" s="192"/>
      <c r="R8" s="208">
        <v>7629</v>
      </c>
      <c r="S8" s="191">
        <v>7629</v>
      </c>
      <c r="T8" s="192"/>
      <c r="U8" s="192"/>
      <c r="V8" s="208">
        <f>SUM(S8:U8)</f>
        <v>7629</v>
      </c>
    </row>
    <row r="9" spans="1:22" ht="15" customHeight="1">
      <c r="A9" s="125" t="s">
        <v>184</v>
      </c>
      <c r="B9" s="152" t="s">
        <v>185</v>
      </c>
      <c r="C9" s="30"/>
      <c r="D9" s="19"/>
      <c r="E9" s="19"/>
      <c r="F9" s="48"/>
      <c r="G9" s="30"/>
      <c r="H9" s="19"/>
      <c r="I9" s="19"/>
      <c r="J9" s="48"/>
      <c r="K9" s="30"/>
      <c r="L9" s="19"/>
      <c r="M9" s="19"/>
      <c r="N9" s="48"/>
      <c r="O9" s="191"/>
      <c r="P9" s="192"/>
      <c r="Q9" s="192"/>
      <c r="R9" s="208"/>
      <c r="S9" s="191"/>
      <c r="T9" s="192"/>
      <c r="U9" s="192"/>
      <c r="V9" s="208">
        <f t="shared" ref="V9:V19" si="0">SUM(S9:U9)</f>
        <v>0</v>
      </c>
    </row>
    <row r="10" spans="1:22" ht="15" customHeight="1">
      <c r="A10" s="125" t="s">
        <v>186</v>
      </c>
      <c r="B10" s="152" t="s">
        <v>187</v>
      </c>
      <c r="C10" s="30">
        <v>4435</v>
      </c>
      <c r="D10" s="19"/>
      <c r="E10" s="19"/>
      <c r="F10" s="48">
        <v>4435</v>
      </c>
      <c r="G10" s="30">
        <v>4435</v>
      </c>
      <c r="H10" s="19"/>
      <c r="I10" s="19"/>
      <c r="J10" s="48">
        <v>4435</v>
      </c>
      <c r="K10" s="30">
        <v>4485</v>
      </c>
      <c r="L10" s="19"/>
      <c r="M10" s="19"/>
      <c r="N10" s="48">
        <f>K10</f>
        <v>4485</v>
      </c>
      <c r="O10" s="191">
        <v>4534</v>
      </c>
      <c r="P10" s="192"/>
      <c r="Q10" s="192"/>
      <c r="R10" s="208">
        <f>O10</f>
        <v>4534</v>
      </c>
      <c r="S10" s="191">
        <v>4534</v>
      </c>
      <c r="T10" s="192"/>
      <c r="U10" s="192"/>
      <c r="V10" s="208">
        <f t="shared" si="0"/>
        <v>4534</v>
      </c>
    </row>
    <row r="11" spans="1:22" ht="15" customHeight="1">
      <c r="A11" s="125" t="s">
        <v>188</v>
      </c>
      <c r="B11" s="152" t="s">
        <v>189</v>
      </c>
      <c r="C11" s="30">
        <v>1200</v>
      </c>
      <c r="D11" s="19"/>
      <c r="E11" s="19"/>
      <c r="F11" s="48">
        <v>1200</v>
      </c>
      <c r="G11" s="30">
        <v>1200</v>
      </c>
      <c r="H11" s="19"/>
      <c r="I11" s="19"/>
      <c r="J11" s="48">
        <v>1200</v>
      </c>
      <c r="K11" s="30">
        <v>1200</v>
      </c>
      <c r="L11" s="19"/>
      <c r="M11" s="19"/>
      <c r="N11" s="48">
        <v>1200</v>
      </c>
      <c r="O11" s="191">
        <v>1200</v>
      </c>
      <c r="P11" s="192"/>
      <c r="Q11" s="192"/>
      <c r="R11" s="208">
        <v>1200</v>
      </c>
      <c r="S11" s="191">
        <v>1200</v>
      </c>
      <c r="T11" s="192"/>
      <c r="U11" s="192"/>
      <c r="V11" s="208">
        <f t="shared" si="0"/>
        <v>1200</v>
      </c>
    </row>
    <row r="12" spans="1:22" ht="15" customHeight="1">
      <c r="A12" s="125" t="s">
        <v>190</v>
      </c>
      <c r="B12" s="152" t="s">
        <v>191</v>
      </c>
      <c r="C12" s="30"/>
      <c r="D12" s="19"/>
      <c r="E12" s="19"/>
      <c r="F12" s="48"/>
      <c r="G12" s="30"/>
      <c r="H12" s="19"/>
      <c r="I12" s="19"/>
      <c r="J12" s="48"/>
      <c r="K12" s="30"/>
      <c r="L12" s="19"/>
      <c r="M12" s="19"/>
      <c r="N12" s="48"/>
      <c r="O12" s="191"/>
      <c r="P12" s="192"/>
      <c r="Q12" s="192"/>
      <c r="R12" s="208"/>
      <c r="S12" s="191"/>
      <c r="T12" s="192"/>
      <c r="U12" s="192"/>
      <c r="V12" s="208">
        <f t="shared" si="0"/>
        <v>0</v>
      </c>
    </row>
    <row r="13" spans="1:22" ht="15" customHeight="1">
      <c r="A13" s="125" t="s">
        <v>192</v>
      </c>
      <c r="B13" s="152" t="s">
        <v>193</v>
      </c>
      <c r="C13" s="30"/>
      <c r="D13" s="19"/>
      <c r="E13" s="19"/>
      <c r="F13" s="48"/>
      <c r="G13" s="30"/>
      <c r="H13" s="19"/>
      <c r="I13" s="19"/>
      <c r="J13" s="48"/>
      <c r="K13" s="30"/>
      <c r="L13" s="19"/>
      <c r="M13" s="19"/>
      <c r="N13" s="48"/>
      <c r="O13" s="191"/>
      <c r="P13" s="192"/>
      <c r="Q13" s="192"/>
      <c r="R13" s="208"/>
      <c r="S13" s="191"/>
      <c r="T13" s="192"/>
      <c r="U13" s="192"/>
      <c r="V13" s="208">
        <f t="shared" si="0"/>
        <v>0</v>
      </c>
    </row>
    <row r="14" spans="1:22" ht="15" customHeight="1">
      <c r="A14" s="117" t="s">
        <v>397</v>
      </c>
      <c r="B14" s="153" t="s">
        <v>194</v>
      </c>
      <c r="C14" s="38">
        <f>C8+C10+C11</f>
        <v>13159</v>
      </c>
      <c r="D14" s="19"/>
      <c r="E14" s="19"/>
      <c r="F14" s="49">
        <f>F8+F10+F11</f>
        <v>13159</v>
      </c>
      <c r="G14" s="38">
        <f>G8+G10+G11</f>
        <v>13159</v>
      </c>
      <c r="H14" s="19"/>
      <c r="I14" s="19"/>
      <c r="J14" s="49">
        <f>J8+J10+J11</f>
        <v>13159</v>
      </c>
      <c r="K14" s="38">
        <f>K8+K10+K11</f>
        <v>13209</v>
      </c>
      <c r="L14" s="19"/>
      <c r="M14" s="19"/>
      <c r="N14" s="49">
        <f>N8+N10+N11</f>
        <v>13209</v>
      </c>
      <c r="O14" s="199">
        <f>O8+O10+O11</f>
        <v>13363</v>
      </c>
      <c r="P14" s="192"/>
      <c r="Q14" s="192"/>
      <c r="R14" s="217">
        <f>R8+R10+R11</f>
        <v>13363</v>
      </c>
      <c r="S14" s="199">
        <f>S8+S10+S11</f>
        <v>13363</v>
      </c>
      <c r="T14" s="192"/>
      <c r="U14" s="192"/>
      <c r="V14" s="208">
        <f t="shared" si="0"/>
        <v>13363</v>
      </c>
    </row>
    <row r="15" spans="1:22" ht="15" customHeight="1">
      <c r="A15" s="125" t="s">
        <v>195</v>
      </c>
      <c r="B15" s="152" t="s">
        <v>196</v>
      </c>
      <c r="C15" s="30"/>
      <c r="D15" s="19"/>
      <c r="E15" s="19"/>
      <c r="F15" s="48"/>
      <c r="G15" s="30"/>
      <c r="H15" s="19"/>
      <c r="I15" s="19"/>
      <c r="J15" s="48"/>
      <c r="K15" s="30"/>
      <c r="L15" s="19"/>
      <c r="M15" s="19"/>
      <c r="N15" s="48"/>
      <c r="O15" s="191"/>
      <c r="P15" s="192"/>
      <c r="Q15" s="192"/>
      <c r="R15" s="208"/>
      <c r="S15" s="191"/>
      <c r="T15" s="192"/>
      <c r="U15" s="192"/>
      <c r="V15" s="208">
        <f t="shared" si="0"/>
        <v>0</v>
      </c>
    </row>
    <row r="16" spans="1:22" ht="15" customHeight="1">
      <c r="A16" s="125" t="s">
        <v>197</v>
      </c>
      <c r="B16" s="152" t="s">
        <v>198</v>
      </c>
      <c r="C16" s="30"/>
      <c r="D16" s="19"/>
      <c r="E16" s="19"/>
      <c r="F16" s="48"/>
      <c r="G16" s="30"/>
      <c r="H16" s="19"/>
      <c r="I16" s="19"/>
      <c r="J16" s="48"/>
      <c r="K16" s="30"/>
      <c r="L16" s="19"/>
      <c r="M16" s="19"/>
      <c r="N16" s="48"/>
      <c r="O16" s="191"/>
      <c r="P16" s="192"/>
      <c r="Q16" s="192"/>
      <c r="R16" s="208"/>
      <c r="S16" s="191"/>
      <c r="T16" s="192"/>
      <c r="U16" s="192"/>
      <c r="V16" s="208">
        <f t="shared" si="0"/>
        <v>0</v>
      </c>
    </row>
    <row r="17" spans="1:22" ht="15" customHeight="1">
      <c r="A17" s="125" t="s">
        <v>360</v>
      </c>
      <c r="B17" s="152" t="s">
        <v>199</v>
      </c>
      <c r="C17" s="30"/>
      <c r="D17" s="19"/>
      <c r="E17" s="19"/>
      <c r="F17" s="48"/>
      <c r="G17" s="30"/>
      <c r="H17" s="19"/>
      <c r="I17" s="19"/>
      <c r="J17" s="48"/>
      <c r="K17" s="30"/>
      <c r="L17" s="19"/>
      <c r="M17" s="19"/>
      <c r="N17" s="48"/>
      <c r="O17" s="191"/>
      <c r="P17" s="192"/>
      <c r="Q17" s="192"/>
      <c r="R17" s="208"/>
      <c r="S17" s="191"/>
      <c r="T17" s="192"/>
      <c r="U17" s="192"/>
      <c r="V17" s="208">
        <f t="shared" si="0"/>
        <v>0</v>
      </c>
    </row>
    <row r="18" spans="1:22" ht="15" customHeight="1">
      <c r="A18" s="125" t="s">
        <v>361</v>
      </c>
      <c r="B18" s="152" t="s">
        <v>200</v>
      </c>
      <c r="C18" s="30"/>
      <c r="D18" s="19"/>
      <c r="E18" s="19"/>
      <c r="F18" s="48"/>
      <c r="G18" s="30"/>
      <c r="H18" s="19"/>
      <c r="I18" s="19"/>
      <c r="J18" s="48"/>
      <c r="K18" s="30"/>
      <c r="L18" s="19"/>
      <c r="M18" s="19"/>
      <c r="N18" s="48"/>
      <c r="O18" s="191"/>
      <c r="P18" s="192"/>
      <c r="Q18" s="192"/>
      <c r="R18" s="208"/>
      <c r="S18" s="191"/>
      <c r="T18" s="192"/>
      <c r="U18" s="192"/>
      <c r="V18" s="208">
        <f t="shared" si="0"/>
        <v>0</v>
      </c>
    </row>
    <row r="19" spans="1:22" ht="15" customHeight="1">
      <c r="A19" s="125" t="s">
        <v>362</v>
      </c>
      <c r="B19" s="152" t="s">
        <v>201</v>
      </c>
      <c r="C19" s="30"/>
      <c r="D19" s="19"/>
      <c r="E19" s="19"/>
      <c r="F19" s="48"/>
      <c r="G19" s="30">
        <v>449</v>
      </c>
      <c r="H19" s="19"/>
      <c r="I19" s="19"/>
      <c r="J19" s="48">
        <v>449</v>
      </c>
      <c r="K19" s="30">
        <v>1258</v>
      </c>
      <c r="L19" s="19"/>
      <c r="M19" s="19"/>
      <c r="N19" s="48">
        <f>K19</f>
        <v>1258</v>
      </c>
      <c r="O19" s="191">
        <v>2170</v>
      </c>
      <c r="P19" s="192"/>
      <c r="Q19" s="192"/>
      <c r="R19" s="208">
        <f>O19</f>
        <v>2170</v>
      </c>
      <c r="S19" s="231">
        <v>3795</v>
      </c>
      <c r="T19" s="192"/>
      <c r="U19" s="192"/>
      <c r="V19" s="208">
        <f t="shared" si="0"/>
        <v>3795</v>
      </c>
    </row>
    <row r="20" spans="1:22" ht="15" customHeight="1">
      <c r="A20" s="119" t="s">
        <v>398</v>
      </c>
      <c r="B20" s="154" t="s">
        <v>202</v>
      </c>
      <c r="C20" s="45">
        <f>C14</f>
        <v>13159</v>
      </c>
      <c r="D20" s="21"/>
      <c r="E20" s="21"/>
      <c r="F20" s="50">
        <f>F14</f>
        <v>13159</v>
      </c>
      <c r="G20" s="45">
        <f>G14+G19</f>
        <v>13608</v>
      </c>
      <c r="H20" s="21"/>
      <c r="I20" s="21"/>
      <c r="J20" s="50">
        <f>G20</f>
        <v>13608</v>
      </c>
      <c r="K20" s="45">
        <f>K14+K19</f>
        <v>14467</v>
      </c>
      <c r="L20" s="21"/>
      <c r="M20" s="21"/>
      <c r="N20" s="50">
        <f>K20</f>
        <v>14467</v>
      </c>
      <c r="O20" s="201">
        <f>O14+O19</f>
        <v>15533</v>
      </c>
      <c r="P20" s="195"/>
      <c r="Q20" s="195"/>
      <c r="R20" s="218">
        <f>O20</f>
        <v>15533</v>
      </c>
      <c r="S20" s="201">
        <f>S14+S19</f>
        <v>17158</v>
      </c>
      <c r="T20" s="195"/>
      <c r="U20" s="195"/>
      <c r="V20" s="218">
        <f>S20</f>
        <v>17158</v>
      </c>
    </row>
    <row r="21" spans="1:22" ht="15" customHeight="1">
      <c r="A21" s="125" t="s">
        <v>366</v>
      </c>
      <c r="B21" s="152" t="s">
        <v>211</v>
      </c>
      <c r="C21" s="30"/>
      <c r="D21" s="19"/>
      <c r="E21" s="19"/>
      <c r="F21" s="48"/>
      <c r="G21" s="30"/>
      <c r="H21" s="19"/>
      <c r="I21" s="19"/>
      <c r="J21" s="48"/>
      <c r="K21" s="30"/>
      <c r="L21" s="19"/>
      <c r="M21" s="19"/>
      <c r="N21" s="48"/>
      <c r="O21" s="191"/>
      <c r="P21" s="192"/>
      <c r="Q21" s="192"/>
      <c r="R21" s="208"/>
      <c r="S21" s="191"/>
      <c r="T21" s="192"/>
      <c r="U21" s="192"/>
      <c r="V21" s="208"/>
    </row>
    <row r="22" spans="1:22" ht="15" customHeight="1">
      <c r="A22" s="125" t="s">
        <v>367</v>
      </c>
      <c r="B22" s="152" t="s">
        <v>212</v>
      </c>
      <c r="C22" s="30"/>
      <c r="D22" s="19"/>
      <c r="E22" s="19"/>
      <c r="F22" s="48"/>
      <c r="G22" s="30"/>
      <c r="H22" s="19"/>
      <c r="I22" s="19"/>
      <c r="J22" s="48"/>
      <c r="K22" s="30"/>
      <c r="L22" s="19"/>
      <c r="M22" s="19"/>
      <c r="N22" s="48"/>
      <c r="O22" s="191"/>
      <c r="P22" s="192"/>
      <c r="Q22" s="192"/>
      <c r="R22" s="208"/>
      <c r="S22" s="191"/>
      <c r="T22" s="192"/>
      <c r="U22" s="192"/>
      <c r="V22" s="208"/>
    </row>
    <row r="23" spans="1:22" ht="15" customHeight="1">
      <c r="A23" s="117" t="s">
        <v>400</v>
      </c>
      <c r="B23" s="153" t="s">
        <v>213</v>
      </c>
      <c r="C23" s="30"/>
      <c r="D23" s="19"/>
      <c r="E23" s="19"/>
      <c r="F23" s="48"/>
      <c r="G23" s="30"/>
      <c r="H23" s="19"/>
      <c r="I23" s="19"/>
      <c r="J23" s="48"/>
      <c r="K23" s="30"/>
      <c r="L23" s="19"/>
      <c r="M23" s="19"/>
      <c r="N23" s="48"/>
      <c r="O23" s="191"/>
      <c r="P23" s="192"/>
      <c r="Q23" s="192"/>
      <c r="R23" s="208"/>
      <c r="S23" s="191"/>
      <c r="T23" s="192"/>
      <c r="U23" s="192"/>
      <c r="V23" s="208"/>
    </row>
    <row r="24" spans="1:22" ht="15" customHeight="1">
      <c r="A24" s="125" t="s">
        <v>368</v>
      </c>
      <c r="B24" s="152" t="s">
        <v>214</v>
      </c>
      <c r="C24" s="30"/>
      <c r="D24" s="19"/>
      <c r="E24" s="19"/>
      <c r="F24" s="48"/>
      <c r="G24" s="30"/>
      <c r="H24" s="19"/>
      <c r="I24" s="19"/>
      <c r="J24" s="48"/>
      <c r="K24" s="30"/>
      <c r="L24" s="19"/>
      <c r="M24" s="19"/>
      <c r="N24" s="48"/>
      <c r="O24" s="191"/>
      <c r="P24" s="192"/>
      <c r="Q24" s="192"/>
      <c r="R24" s="208"/>
      <c r="S24" s="191"/>
      <c r="T24" s="192"/>
      <c r="U24" s="192"/>
      <c r="V24" s="208"/>
    </row>
    <row r="25" spans="1:22" ht="15" customHeight="1">
      <c r="A25" s="125" t="s">
        <v>369</v>
      </c>
      <c r="B25" s="152" t="s">
        <v>215</v>
      </c>
      <c r="C25" s="30"/>
      <c r="D25" s="19"/>
      <c r="E25" s="19"/>
      <c r="F25" s="48"/>
      <c r="G25" s="30"/>
      <c r="H25" s="19"/>
      <c r="I25" s="19"/>
      <c r="J25" s="48"/>
      <c r="K25" s="30"/>
      <c r="L25" s="19"/>
      <c r="M25" s="19"/>
      <c r="N25" s="48"/>
      <c r="O25" s="191"/>
      <c r="P25" s="192"/>
      <c r="Q25" s="192"/>
      <c r="R25" s="208"/>
      <c r="S25" s="191"/>
      <c r="T25" s="192"/>
      <c r="U25" s="192"/>
      <c r="V25" s="208"/>
    </row>
    <row r="26" spans="1:22" ht="15" customHeight="1">
      <c r="A26" s="125" t="s">
        <v>370</v>
      </c>
      <c r="B26" s="152" t="s">
        <v>216</v>
      </c>
      <c r="C26" s="30">
        <v>280</v>
      </c>
      <c r="D26" s="19"/>
      <c r="E26" s="19"/>
      <c r="F26" s="48">
        <v>280</v>
      </c>
      <c r="G26" s="30">
        <v>280</v>
      </c>
      <c r="H26" s="19"/>
      <c r="I26" s="19"/>
      <c r="J26" s="48">
        <v>280</v>
      </c>
      <c r="K26" s="30">
        <v>280</v>
      </c>
      <c r="L26" s="19"/>
      <c r="M26" s="19"/>
      <c r="N26" s="48">
        <v>280</v>
      </c>
      <c r="O26" s="191">
        <v>280</v>
      </c>
      <c r="P26" s="192"/>
      <c r="Q26" s="192"/>
      <c r="R26" s="208">
        <v>280</v>
      </c>
      <c r="S26" s="231">
        <v>254</v>
      </c>
      <c r="T26" s="192"/>
      <c r="U26" s="192"/>
      <c r="V26" s="208">
        <f>SUM(S26:U26)</f>
        <v>254</v>
      </c>
    </row>
    <row r="27" spans="1:22" ht="15" customHeight="1">
      <c r="A27" s="125" t="s">
        <v>371</v>
      </c>
      <c r="B27" s="152" t="s">
        <v>217</v>
      </c>
      <c r="C27" s="30">
        <v>3000</v>
      </c>
      <c r="D27" s="19"/>
      <c r="E27" s="19"/>
      <c r="F27" s="48">
        <v>3000</v>
      </c>
      <c r="G27" s="30">
        <v>3000</v>
      </c>
      <c r="H27" s="19"/>
      <c r="I27" s="19"/>
      <c r="J27" s="48">
        <v>3000</v>
      </c>
      <c r="K27" s="30">
        <v>3000</v>
      </c>
      <c r="L27" s="19"/>
      <c r="M27" s="19"/>
      <c r="N27" s="48">
        <v>3000</v>
      </c>
      <c r="O27" s="191">
        <v>3000</v>
      </c>
      <c r="P27" s="192"/>
      <c r="Q27" s="192"/>
      <c r="R27" s="208">
        <v>3000</v>
      </c>
      <c r="S27" s="231">
        <v>905</v>
      </c>
      <c r="T27" s="192"/>
      <c r="U27" s="192"/>
      <c r="V27" s="208">
        <f t="shared" ref="V27:V33" si="1">SUM(S27:U27)</f>
        <v>905</v>
      </c>
    </row>
    <row r="28" spans="1:22" ht="15" customHeight="1">
      <c r="A28" s="125" t="s">
        <v>372</v>
      </c>
      <c r="B28" s="152" t="s">
        <v>220</v>
      </c>
      <c r="C28" s="30"/>
      <c r="D28" s="19"/>
      <c r="E28" s="19"/>
      <c r="F28" s="48"/>
      <c r="G28" s="30"/>
      <c r="H28" s="19"/>
      <c r="I28" s="19"/>
      <c r="J28" s="48"/>
      <c r="K28" s="30"/>
      <c r="L28" s="19"/>
      <c r="M28" s="19"/>
      <c r="N28" s="48"/>
      <c r="O28" s="191"/>
      <c r="P28" s="192"/>
      <c r="Q28" s="192"/>
      <c r="R28" s="208"/>
      <c r="S28" s="191"/>
      <c r="T28" s="192"/>
      <c r="U28" s="192"/>
      <c r="V28" s="208"/>
    </row>
    <row r="29" spans="1:22" ht="15" customHeight="1">
      <c r="A29" s="125" t="s">
        <v>221</v>
      </c>
      <c r="B29" s="152" t="s">
        <v>222</v>
      </c>
      <c r="C29" s="30"/>
      <c r="D29" s="19"/>
      <c r="E29" s="19"/>
      <c r="F29" s="48"/>
      <c r="G29" s="30"/>
      <c r="H29" s="19"/>
      <c r="I29" s="19"/>
      <c r="J29" s="48"/>
      <c r="K29" s="30"/>
      <c r="L29" s="19"/>
      <c r="M29" s="19"/>
      <c r="N29" s="48"/>
      <c r="O29" s="191"/>
      <c r="P29" s="192"/>
      <c r="Q29" s="192"/>
      <c r="R29" s="208"/>
      <c r="S29" s="191"/>
      <c r="T29" s="192"/>
      <c r="U29" s="192"/>
      <c r="V29" s="208"/>
    </row>
    <row r="30" spans="1:22" ht="15" customHeight="1">
      <c r="A30" s="125" t="s">
        <v>373</v>
      </c>
      <c r="B30" s="152" t="s">
        <v>223</v>
      </c>
      <c r="C30" s="30">
        <v>500</v>
      </c>
      <c r="D30" s="19"/>
      <c r="E30" s="19"/>
      <c r="F30" s="48">
        <v>500</v>
      </c>
      <c r="G30" s="30">
        <v>500</v>
      </c>
      <c r="H30" s="19"/>
      <c r="I30" s="19"/>
      <c r="J30" s="48">
        <v>500</v>
      </c>
      <c r="K30" s="30">
        <v>500</v>
      </c>
      <c r="L30" s="19"/>
      <c r="M30" s="19"/>
      <c r="N30" s="48">
        <v>500</v>
      </c>
      <c r="O30" s="191">
        <v>500</v>
      </c>
      <c r="P30" s="192"/>
      <c r="Q30" s="192"/>
      <c r="R30" s="208">
        <v>500</v>
      </c>
      <c r="S30" s="231">
        <v>536</v>
      </c>
      <c r="T30" s="192"/>
      <c r="U30" s="192"/>
      <c r="V30" s="208">
        <f t="shared" si="1"/>
        <v>536</v>
      </c>
    </row>
    <row r="31" spans="1:22" ht="15" customHeight="1">
      <c r="A31" s="125" t="s">
        <v>374</v>
      </c>
      <c r="B31" s="152" t="s">
        <v>228</v>
      </c>
      <c r="C31" s="30">
        <v>32</v>
      </c>
      <c r="D31" s="19"/>
      <c r="E31" s="19"/>
      <c r="F31" s="48">
        <v>32</v>
      </c>
      <c r="G31" s="30">
        <v>32</v>
      </c>
      <c r="H31" s="19"/>
      <c r="I31" s="19"/>
      <c r="J31" s="48">
        <v>32</v>
      </c>
      <c r="K31" s="30">
        <v>32</v>
      </c>
      <c r="L31" s="19"/>
      <c r="M31" s="19"/>
      <c r="N31" s="48">
        <v>32</v>
      </c>
      <c r="O31" s="191">
        <v>32</v>
      </c>
      <c r="P31" s="192"/>
      <c r="Q31" s="192"/>
      <c r="R31" s="208">
        <v>32</v>
      </c>
      <c r="S31" s="231">
        <v>11</v>
      </c>
      <c r="T31" s="192"/>
      <c r="U31" s="192"/>
      <c r="V31" s="208">
        <f t="shared" si="1"/>
        <v>11</v>
      </c>
    </row>
    <row r="32" spans="1:22" ht="15" customHeight="1">
      <c r="A32" s="117" t="s">
        <v>401</v>
      </c>
      <c r="B32" s="153" t="s">
        <v>231</v>
      </c>
      <c r="C32" s="30">
        <f>C31+C30+C27</f>
        <v>3532</v>
      </c>
      <c r="D32" s="19"/>
      <c r="E32" s="19"/>
      <c r="F32" s="48">
        <f>F27+F30+F31</f>
        <v>3532</v>
      </c>
      <c r="G32" s="30">
        <f>G31+G30+G27</f>
        <v>3532</v>
      </c>
      <c r="H32" s="19"/>
      <c r="I32" s="19"/>
      <c r="J32" s="48">
        <f>J27+J30+J31</f>
        <v>3532</v>
      </c>
      <c r="K32" s="30">
        <f>K31+K30+K27</f>
        <v>3532</v>
      </c>
      <c r="L32" s="19"/>
      <c r="M32" s="19"/>
      <c r="N32" s="48">
        <f>N27+N30+N31</f>
        <v>3532</v>
      </c>
      <c r="O32" s="191">
        <f>O31+O30+O27</f>
        <v>3532</v>
      </c>
      <c r="P32" s="192"/>
      <c r="Q32" s="192"/>
      <c r="R32" s="208">
        <f>R27+R30+R31</f>
        <v>3532</v>
      </c>
      <c r="S32" s="191">
        <f>S31+S30+S27</f>
        <v>1452</v>
      </c>
      <c r="T32" s="192"/>
      <c r="U32" s="192"/>
      <c r="V32" s="208">
        <f t="shared" si="1"/>
        <v>1452</v>
      </c>
    </row>
    <row r="33" spans="1:22" ht="15" customHeight="1">
      <c r="A33" s="125" t="s">
        <v>375</v>
      </c>
      <c r="B33" s="152" t="s">
        <v>232</v>
      </c>
      <c r="C33" s="30">
        <v>28</v>
      </c>
      <c r="D33" s="19"/>
      <c r="E33" s="19"/>
      <c r="F33" s="48">
        <v>28</v>
      </c>
      <c r="G33" s="30">
        <v>28</v>
      </c>
      <c r="H33" s="19"/>
      <c r="I33" s="19"/>
      <c r="J33" s="48">
        <v>28</v>
      </c>
      <c r="K33" s="30">
        <v>28</v>
      </c>
      <c r="L33" s="19"/>
      <c r="M33" s="19"/>
      <c r="N33" s="48">
        <v>28</v>
      </c>
      <c r="O33" s="191">
        <v>28</v>
      </c>
      <c r="P33" s="192"/>
      <c r="Q33" s="192"/>
      <c r="R33" s="208">
        <v>28</v>
      </c>
      <c r="S33" s="231">
        <v>50</v>
      </c>
      <c r="T33" s="192"/>
      <c r="U33" s="192"/>
      <c r="V33" s="208">
        <f t="shared" si="1"/>
        <v>50</v>
      </c>
    </row>
    <row r="34" spans="1:22" ht="15" customHeight="1">
      <c r="A34" s="119" t="s">
        <v>402</v>
      </c>
      <c r="B34" s="154" t="s">
        <v>233</v>
      </c>
      <c r="C34" s="43">
        <f>C33+C32+C26</f>
        <v>3840</v>
      </c>
      <c r="D34" s="21"/>
      <c r="E34" s="21"/>
      <c r="F34" s="51">
        <f>F33+F32+F26</f>
        <v>3840</v>
      </c>
      <c r="G34" s="43">
        <f>G33+G32+G26</f>
        <v>3840</v>
      </c>
      <c r="H34" s="21"/>
      <c r="I34" s="21"/>
      <c r="J34" s="51">
        <f>J33+J32+J26</f>
        <v>3840</v>
      </c>
      <c r="K34" s="43">
        <f>K33+K32+K26</f>
        <v>3840</v>
      </c>
      <c r="L34" s="21"/>
      <c r="M34" s="21"/>
      <c r="N34" s="51">
        <f>N33+N32+N26</f>
        <v>3840</v>
      </c>
      <c r="O34" s="194">
        <f>O33+O32+O26</f>
        <v>3840</v>
      </c>
      <c r="P34" s="195"/>
      <c r="Q34" s="195"/>
      <c r="R34" s="219">
        <f>R33+R32+R26</f>
        <v>3840</v>
      </c>
      <c r="S34" s="194">
        <f>S33+S32+S26</f>
        <v>1756</v>
      </c>
      <c r="T34" s="195"/>
      <c r="U34" s="195"/>
      <c r="V34" s="219">
        <f>V33+V32+V26</f>
        <v>1756</v>
      </c>
    </row>
    <row r="35" spans="1:22" ht="15" customHeight="1">
      <c r="A35" s="98" t="s">
        <v>234</v>
      </c>
      <c r="B35" s="152" t="s">
        <v>235</v>
      </c>
      <c r="C35" s="30"/>
      <c r="D35" s="19"/>
      <c r="E35" s="19"/>
      <c r="F35" s="48"/>
      <c r="G35" s="30"/>
      <c r="H35" s="19"/>
      <c r="I35" s="19"/>
      <c r="J35" s="48"/>
      <c r="K35" s="30"/>
      <c r="L35" s="19"/>
      <c r="M35" s="19"/>
      <c r="N35" s="48"/>
      <c r="O35" s="191"/>
      <c r="P35" s="192"/>
      <c r="Q35" s="192"/>
      <c r="R35" s="208"/>
      <c r="S35" s="191"/>
      <c r="T35" s="192"/>
      <c r="U35" s="192"/>
      <c r="V35" s="208"/>
    </row>
    <row r="36" spans="1:22" ht="15" customHeight="1">
      <c r="A36" s="98" t="s">
        <v>376</v>
      </c>
      <c r="B36" s="152" t="s">
        <v>236</v>
      </c>
      <c r="C36" s="30">
        <v>0</v>
      </c>
      <c r="D36" s="19"/>
      <c r="E36" s="19"/>
      <c r="F36" s="48">
        <v>0</v>
      </c>
      <c r="G36" s="30">
        <v>0</v>
      </c>
      <c r="H36" s="19"/>
      <c r="I36" s="19"/>
      <c r="J36" s="48">
        <v>0</v>
      </c>
      <c r="K36" s="30">
        <v>0</v>
      </c>
      <c r="L36" s="19"/>
      <c r="M36" s="19"/>
      <c r="N36" s="48">
        <v>0</v>
      </c>
      <c r="O36" s="191">
        <v>0</v>
      </c>
      <c r="P36" s="192"/>
      <c r="Q36" s="192"/>
      <c r="R36" s="208">
        <v>0</v>
      </c>
      <c r="S36" s="231">
        <v>197</v>
      </c>
      <c r="T36" s="192"/>
      <c r="U36" s="192"/>
      <c r="V36" s="208">
        <f>SUM(S36:U36)</f>
        <v>197</v>
      </c>
    </row>
    <row r="37" spans="1:22" ht="15" customHeight="1">
      <c r="A37" s="98" t="s">
        <v>377</v>
      </c>
      <c r="B37" s="152" t="s">
        <v>237</v>
      </c>
      <c r="C37" s="30"/>
      <c r="D37" s="19"/>
      <c r="E37" s="19"/>
      <c r="F37" s="48"/>
      <c r="G37" s="30"/>
      <c r="H37" s="19"/>
      <c r="I37" s="19"/>
      <c r="J37" s="48"/>
      <c r="K37" s="30"/>
      <c r="L37" s="19"/>
      <c r="M37" s="19"/>
      <c r="N37" s="48"/>
      <c r="O37" s="191"/>
      <c r="P37" s="192"/>
      <c r="Q37" s="192"/>
      <c r="R37" s="208"/>
      <c r="S37" s="191"/>
      <c r="T37" s="192"/>
      <c r="U37" s="192"/>
      <c r="V37" s="208"/>
    </row>
    <row r="38" spans="1:22" ht="15" customHeight="1">
      <c r="A38" s="98" t="s">
        <v>378</v>
      </c>
      <c r="B38" s="152" t="s">
        <v>238</v>
      </c>
      <c r="C38" s="30">
        <v>500</v>
      </c>
      <c r="D38" s="19"/>
      <c r="E38" s="19"/>
      <c r="F38" s="48">
        <v>500</v>
      </c>
      <c r="G38" s="30">
        <v>500</v>
      </c>
      <c r="H38" s="19"/>
      <c r="I38" s="19"/>
      <c r="J38" s="48">
        <v>500</v>
      </c>
      <c r="K38" s="30">
        <v>500</v>
      </c>
      <c r="L38" s="19"/>
      <c r="M38" s="19"/>
      <c r="N38" s="48">
        <v>500</v>
      </c>
      <c r="O38" s="191">
        <v>500</v>
      </c>
      <c r="P38" s="192"/>
      <c r="Q38" s="192"/>
      <c r="R38" s="208">
        <v>500</v>
      </c>
      <c r="S38" s="231">
        <v>506</v>
      </c>
      <c r="T38" s="192"/>
      <c r="U38" s="192"/>
      <c r="V38" s="208">
        <f t="shared" ref="V38:V44" si="2">SUM(S38:U38)</f>
        <v>506</v>
      </c>
    </row>
    <row r="39" spans="1:22" ht="15" customHeight="1">
      <c r="A39" s="98" t="s">
        <v>239</v>
      </c>
      <c r="B39" s="152" t="s">
        <v>240</v>
      </c>
      <c r="C39" s="30"/>
      <c r="D39" s="19"/>
      <c r="E39" s="19"/>
      <c r="F39" s="48"/>
      <c r="G39" s="30"/>
      <c r="H39" s="19"/>
      <c r="I39" s="19"/>
      <c r="J39" s="48"/>
      <c r="K39" s="30"/>
      <c r="L39" s="19"/>
      <c r="M39" s="19"/>
      <c r="N39" s="48"/>
      <c r="O39" s="191"/>
      <c r="P39" s="192"/>
      <c r="Q39" s="192"/>
      <c r="R39" s="208"/>
      <c r="S39" s="191"/>
      <c r="T39" s="192"/>
      <c r="U39" s="192"/>
      <c r="V39" s="208"/>
    </row>
    <row r="40" spans="1:22" ht="15" customHeight="1">
      <c r="A40" s="98" t="s">
        <v>241</v>
      </c>
      <c r="B40" s="152" t="s">
        <v>242</v>
      </c>
      <c r="C40" s="30"/>
      <c r="D40" s="19"/>
      <c r="E40" s="19"/>
      <c r="F40" s="48"/>
      <c r="G40" s="30"/>
      <c r="H40" s="19"/>
      <c r="I40" s="19"/>
      <c r="J40" s="48"/>
      <c r="K40" s="30"/>
      <c r="L40" s="19"/>
      <c r="M40" s="19"/>
      <c r="N40" s="48"/>
      <c r="O40" s="191"/>
      <c r="P40" s="192"/>
      <c r="Q40" s="192"/>
      <c r="R40" s="208"/>
      <c r="S40" s="191"/>
      <c r="T40" s="192"/>
      <c r="U40" s="192"/>
      <c r="V40" s="208"/>
    </row>
    <row r="41" spans="1:22" ht="15" customHeight="1">
      <c r="A41" s="98" t="s">
        <v>243</v>
      </c>
      <c r="B41" s="152" t="s">
        <v>244</v>
      </c>
      <c r="C41" s="30"/>
      <c r="D41" s="19"/>
      <c r="E41" s="19"/>
      <c r="F41" s="48"/>
      <c r="G41" s="30"/>
      <c r="H41" s="19"/>
      <c r="I41" s="19"/>
      <c r="J41" s="48"/>
      <c r="K41" s="30"/>
      <c r="L41" s="19"/>
      <c r="M41" s="19"/>
      <c r="N41" s="48"/>
      <c r="O41" s="191"/>
      <c r="P41" s="192"/>
      <c r="Q41" s="192"/>
      <c r="R41" s="208"/>
      <c r="S41" s="191"/>
      <c r="T41" s="192"/>
      <c r="U41" s="192"/>
      <c r="V41" s="208"/>
    </row>
    <row r="42" spans="1:22" ht="15" customHeight="1">
      <c r="A42" s="98" t="s">
        <v>379</v>
      </c>
      <c r="B42" s="152" t="s">
        <v>245</v>
      </c>
      <c r="C42" s="30">
        <v>60</v>
      </c>
      <c r="D42" s="19"/>
      <c r="E42" s="19"/>
      <c r="F42" s="48">
        <v>60</v>
      </c>
      <c r="G42" s="30">
        <v>60</v>
      </c>
      <c r="H42" s="19"/>
      <c r="I42" s="19"/>
      <c r="J42" s="48">
        <v>60</v>
      </c>
      <c r="K42" s="30">
        <v>60</v>
      </c>
      <c r="L42" s="19"/>
      <c r="M42" s="19"/>
      <c r="N42" s="48">
        <v>60</v>
      </c>
      <c r="O42" s="191">
        <v>60</v>
      </c>
      <c r="P42" s="192"/>
      <c r="Q42" s="192"/>
      <c r="R42" s="208">
        <v>60</v>
      </c>
      <c r="S42" s="231">
        <v>34</v>
      </c>
      <c r="T42" s="192"/>
      <c r="U42" s="192"/>
      <c r="V42" s="208">
        <f t="shared" si="2"/>
        <v>34</v>
      </c>
    </row>
    <row r="43" spans="1:22" ht="15" customHeight="1">
      <c r="A43" s="98" t="s">
        <v>380</v>
      </c>
      <c r="B43" s="152" t="s">
        <v>246</v>
      </c>
      <c r="C43" s="30"/>
      <c r="D43" s="19"/>
      <c r="E43" s="19"/>
      <c r="F43" s="48"/>
      <c r="G43" s="30"/>
      <c r="H43" s="19"/>
      <c r="I43" s="19"/>
      <c r="J43" s="48"/>
      <c r="K43" s="30"/>
      <c r="L43" s="19"/>
      <c r="M43" s="19"/>
      <c r="N43" s="48"/>
      <c r="O43" s="191"/>
      <c r="P43" s="192"/>
      <c r="Q43" s="192"/>
      <c r="R43" s="208"/>
      <c r="S43" s="191"/>
      <c r="T43" s="192"/>
      <c r="U43" s="192"/>
      <c r="V43" s="208"/>
    </row>
    <row r="44" spans="1:22" ht="15" customHeight="1">
      <c r="A44" s="98" t="s">
        <v>381</v>
      </c>
      <c r="B44" s="152" t="s">
        <v>247</v>
      </c>
      <c r="C44" s="30">
        <v>346</v>
      </c>
      <c r="D44" s="19"/>
      <c r="E44" s="19"/>
      <c r="F44" s="48">
        <v>346</v>
      </c>
      <c r="G44" s="30">
        <v>346</v>
      </c>
      <c r="H44" s="19"/>
      <c r="I44" s="19"/>
      <c r="J44" s="48">
        <v>346</v>
      </c>
      <c r="K44" s="30">
        <v>346</v>
      </c>
      <c r="L44" s="19"/>
      <c r="M44" s="19"/>
      <c r="N44" s="48">
        <v>346</v>
      </c>
      <c r="O44" s="191">
        <v>346</v>
      </c>
      <c r="P44" s="192"/>
      <c r="Q44" s="192"/>
      <c r="R44" s="208">
        <v>346</v>
      </c>
      <c r="S44" s="231">
        <v>301</v>
      </c>
      <c r="T44" s="192"/>
      <c r="U44" s="192"/>
      <c r="V44" s="208">
        <f t="shared" si="2"/>
        <v>301</v>
      </c>
    </row>
    <row r="45" spans="1:22" ht="15" customHeight="1">
      <c r="A45" s="100" t="s">
        <v>403</v>
      </c>
      <c r="B45" s="154" t="s">
        <v>248</v>
      </c>
      <c r="C45" s="43">
        <f>C38+C42+C44</f>
        <v>906</v>
      </c>
      <c r="D45" s="21"/>
      <c r="E45" s="21"/>
      <c r="F45" s="51">
        <f>F38+F42+F44</f>
        <v>906</v>
      </c>
      <c r="G45" s="43">
        <f>G38+G42+G44</f>
        <v>906</v>
      </c>
      <c r="H45" s="21"/>
      <c r="I45" s="21"/>
      <c r="J45" s="51">
        <f>J38+J42+J44</f>
        <v>906</v>
      </c>
      <c r="K45" s="43">
        <f>K38+K42+K44</f>
        <v>906</v>
      </c>
      <c r="L45" s="21"/>
      <c r="M45" s="21"/>
      <c r="N45" s="51">
        <f>N38+N42+N44</f>
        <v>906</v>
      </c>
      <c r="O45" s="194">
        <f>O38+O42+O44</f>
        <v>906</v>
      </c>
      <c r="P45" s="195"/>
      <c r="Q45" s="195"/>
      <c r="R45" s="219">
        <f>R38+R42+R44</f>
        <v>906</v>
      </c>
      <c r="S45" s="194">
        <f>SUM(S35:S44)</f>
        <v>1038</v>
      </c>
      <c r="T45" s="195"/>
      <c r="U45" s="195"/>
      <c r="V45" s="219">
        <f>SUM(S45:U45)</f>
        <v>1038</v>
      </c>
    </row>
    <row r="46" spans="1:22" ht="15" customHeight="1">
      <c r="A46" s="98" t="s">
        <v>257</v>
      </c>
      <c r="B46" s="152" t="s">
        <v>258</v>
      </c>
      <c r="C46" s="30"/>
      <c r="D46" s="19"/>
      <c r="E46" s="19"/>
      <c r="F46" s="48"/>
      <c r="G46" s="30"/>
      <c r="H46" s="19"/>
      <c r="I46" s="19"/>
      <c r="J46" s="48"/>
      <c r="K46" s="30"/>
      <c r="L46" s="19"/>
      <c r="M46" s="19"/>
      <c r="N46" s="48"/>
      <c r="O46" s="191"/>
      <c r="P46" s="192"/>
      <c r="Q46" s="192"/>
      <c r="R46" s="208"/>
      <c r="S46" s="191"/>
      <c r="T46" s="192"/>
      <c r="U46" s="192"/>
      <c r="V46" s="208"/>
    </row>
    <row r="47" spans="1:22" ht="15" customHeight="1">
      <c r="A47" s="125" t="s">
        <v>385</v>
      </c>
      <c r="B47" s="152" t="s">
        <v>259</v>
      </c>
      <c r="C47" s="30"/>
      <c r="D47" s="19"/>
      <c r="E47" s="19"/>
      <c r="F47" s="48"/>
      <c r="G47" s="30"/>
      <c r="H47" s="19"/>
      <c r="I47" s="19"/>
      <c r="J47" s="48"/>
      <c r="K47" s="30"/>
      <c r="L47" s="19"/>
      <c r="M47" s="19"/>
      <c r="N47" s="48"/>
      <c r="O47" s="191"/>
      <c r="P47" s="192"/>
      <c r="Q47" s="192"/>
      <c r="R47" s="208"/>
      <c r="S47" s="191">
        <v>167</v>
      </c>
      <c r="T47" s="192"/>
      <c r="U47" s="192"/>
      <c r="V47" s="208">
        <f>SUM(S47:U47)</f>
        <v>167</v>
      </c>
    </row>
    <row r="48" spans="1:22" ht="15" customHeight="1">
      <c r="A48" s="98" t="s">
        <v>386</v>
      </c>
      <c r="B48" s="152" t="s">
        <v>260</v>
      </c>
      <c r="C48" s="30"/>
      <c r="D48" s="19"/>
      <c r="E48" s="19"/>
      <c r="F48" s="48"/>
      <c r="G48" s="30"/>
      <c r="H48" s="19"/>
      <c r="I48" s="19"/>
      <c r="J48" s="48"/>
      <c r="K48" s="30"/>
      <c r="L48" s="19"/>
      <c r="M48" s="19"/>
      <c r="N48" s="48"/>
      <c r="O48" s="191"/>
      <c r="P48" s="192"/>
      <c r="Q48" s="192"/>
      <c r="R48" s="208"/>
      <c r="S48" s="191"/>
      <c r="T48" s="192"/>
      <c r="U48" s="192"/>
      <c r="V48" s="208"/>
    </row>
    <row r="49" spans="1:22" s="232" customFormat="1" ht="15" customHeight="1">
      <c r="A49" s="119" t="s">
        <v>405</v>
      </c>
      <c r="B49" s="154" t="s">
        <v>261</v>
      </c>
      <c r="C49" s="43"/>
      <c r="D49" s="21"/>
      <c r="E49" s="21"/>
      <c r="F49" s="51"/>
      <c r="G49" s="43"/>
      <c r="H49" s="21"/>
      <c r="I49" s="21"/>
      <c r="J49" s="51"/>
      <c r="K49" s="43"/>
      <c r="L49" s="21"/>
      <c r="M49" s="21"/>
      <c r="N49" s="51"/>
      <c r="O49" s="194"/>
      <c r="P49" s="195"/>
      <c r="Q49" s="195"/>
      <c r="R49" s="219"/>
      <c r="S49" s="194">
        <f>SUM(S47:S48)</f>
        <v>167</v>
      </c>
      <c r="T49" s="195"/>
      <c r="U49" s="195"/>
      <c r="V49" s="219">
        <f>SUM(V47:V48)</f>
        <v>167</v>
      </c>
    </row>
    <row r="50" spans="1:22" ht="15" customHeight="1">
      <c r="A50" s="127" t="s">
        <v>432</v>
      </c>
      <c r="B50" s="155"/>
      <c r="C50" s="69">
        <f>C45+C34+C20</f>
        <v>17905</v>
      </c>
      <c r="D50" s="70">
        <f>D45+D34+D20</f>
        <v>0</v>
      </c>
      <c r="E50" s="70">
        <f>E45+E34+E20</f>
        <v>0</v>
      </c>
      <c r="F50" s="71">
        <f>F45+F34+F20</f>
        <v>17905</v>
      </c>
      <c r="G50" s="69">
        <f t="shared" ref="G50:N50" si="3">G20+G34+G45</f>
        <v>18354</v>
      </c>
      <c r="H50" s="70">
        <f t="shared" si="3"/>
        <v>0</v>
      </c>
      <c r="I50" s="70">
        <f t="shared" si="3"/>
        <v>0</v>
      </c>
      <c r="J50" s="71">
        <f t="shared" si="3"/>
        <v>18354</v>
      </c>
      <c r="K50" s="69">
        <f t="shared" si="3"/>
        <v>19213</v>
      </c>
      <c r="L50" s="70">
        <f t="shared" si="3"/>
        <v>0</v>
      </c>
      <c r="M50" s="70">
        <f t="shared" si="3"/>
        <v>0</v>
      </c>
      <c r="N50" s="71">
        <f t="shared" si="3"/>
        <v>19213</v>
      </c>
      <c r="O50" s="203">
        <f t="shared" ref="O50:R50" si="4">O20+O34+O45</f>
        <v>20279</v>
      </c>
      <c r="P50" s="204">
        <f t="shared" si="4"/>
        <v>0</v>
      </c>
      <c r="Q50" s="204">
        <f t="shared" si="4"/>
        <v>0</v>
      </c>
      <c r="R50" s="205">
        <f t="shared" si="4"/>
        <v>20279</v>
      </c>
      <c r="S50" s="203">
        <f>S20+S34+S45+S49</f>
        <v>20119</v>
      </c>
      <c r="T50" s="204">
        <f t="shared" ref="T50:U50" si="5">T20+T34+T45</f>
        <v>0</v>
      </c>
      <c r="U50" s="204">
        <f t="shared" si="5"/>
        <v>0</v>
      </c>
      <c r="V50" s="205">
        <f>V20+V34+V45+V49</f>
        <v>20119</v>
      </c>
    </row>
    <row r="51" spans="1:22" ht="15" customHeight="1">
      <c r="A51" s="125" t="s">
        <v>203</v>
      </c>
      <c r="B51" s="152" t="s">
        <v>204</v>
      </c>
      <c r="C51" s="30"/>
      <c r="D51" s="19"/>
      <c r="E51" s="19"/>
      <c r="F51" s="48"/>
      <c r="G51" s="30"/>
      <c r="H51" s="19"/>
      <c r="I51" s="19"/>
      <c r="J51" s="48"/>
      <c r="K51" s="30"/>
      <c r="L51" s="19"/>
      <c r="M51" s="19"/>
      <c r="N51" s="48"/>
      <c r="O51" s="191"/>
      <c r="P51" s="192"/>
      <c r="Q51" s="192"/>
      <c r="R51" s="208"/>
      <c r="S51" s="191"/>
      <c r="T51" s="192"/>
      <c r="U51" s="192"/>
      <c r="V51" s="208"/>
    </row>
    <row r="52" spans="1:22" ht="15" customHeight="1">
      <c r="A52" s="125" t="s">
        <v>205</v>
      </c>
      <c r="B52" s="152" t="s">
        <v>206</v>
      </c>
      <c r="C52" s="30"/>
      <c r="D52" s="19"/>
      <c r="E52" s="19"/>
      <c r="F52" s="48"/>
      <c r="G52" s="30"/>
      <c r="H52" s="19"/>
      <c r="I52" s="19"/>
      <c r="J52" s="48"/>
      <c r="K52" s="30"/>
      <c r="L52" s="19"/>
      <c r="M52" s="19"/>
      <c r="N52" s="48"/>
      <c r="O52" s="191"/>
      <c r="P52" s="192"/>
      <c r="Q52" s="192"/>
      <c r="R52" s="208"/>
      <c r="S52" s="191"/>
      <c r="T52" s="192"/>
      <c r="U52" s="192"/>
      <c r="V52" s="208"/>
    </row>
    <row r="53" spans="1:22" ht="15" customHeight="1">
      <c r="A53" s="125" t="s">
        <v>363</v>
      </c>
      <c r="B53" s="152" t="s">
        <v>207</v>
      </c>
      <c r="C53" s="30"/>
      <c r="D53" s="19"/>
      <c r="E53" s="19"/>
      <c r="F53" s="48"/>
      <c r="G53" s="30"/>
      <c r="H53" s="19"/>
      <c r="I53" s="19"/>
      <c r="J53" s="48"/>
      <c r="K53" s="30"/>
      <c r="L53" s="19"/>
      <c r="M53" s="19"/>
      <c r="N53" s="48"/>
      <c r="O53" s="191"/>
      <c r="P53" s="192"/>
      <c r="Q53" s="192"/>
      <c r="R53" s="208"/>
      <c r="S53" s="191"/>
      <c r="T53" s="192"/>
      <c r="U53" s="192"/>
      <c r="V53" s="208"/>
    </row>
    <row r="54" spans="1:22" ht="15" customHeight="1">
      <c r="A54" s="125" t="s">
        <v>364</v>
      </c>
      <c r="B54" s="152" t="s">
        <v>208</v>
      </c>
      <c r="C54" s="30"/>
      <c r="D54" s="19"/>
      <c r="E54" s="19"/>
      <c r="F54" s="48"/>
      <c r="G54" s="30"/>
      <c r="H54" s="19"/>
      <c r="I54" s="19"/>
      <c r="J54" s="48"/>
      <c r="K54" s="30"/>
      <c r="L54" s="19"/>
      <c r="M54" s="19"/>
      <c r="N54" s="48"/>
      <c r="O54" s="191"/>
      <c r="P54" s="192"/>
      <c r="Q54" s="192"/>
      <c r="R54" s="208"/>
      <c r="S54" s="191"/>
      <c r="T54" s="192"/>
      <c r="U54" s="192"/>
      <c r="V54" s="208"/>
    </row>
    <row r="55" spans="1:22" ht="15" customHeight="1">
      <c r="A55" s="125" t="s">
        <v>365</v>
      </c>
      <c r="B55" s="152" t="s">
        <v>209</v>
      </c>
      <c r="C55" s="30"/>
      <c r="D55" s="19"/>
      <c r="E55" s="19"/>
      <c r="F55" s="48"/>
      <c r="G55" s="30"/>
      <c r="H55" s="19"/>
      <c r="I55" s="19"/>
      <c r="J55" s="48"/>
      <c r="K55" s="30"/>
      <c r="L55" s="19"/>
      <c r="M55" s="19"/>
      <c r="N55" s="48"/>
      <c r="O55" s="191"/>
      <c r="P55" s="192"/>
      <c r="Q55" s="192"/>
      <c r="R55" s="208"/>
      <c r="S55" s="191"/>
      <c r="T55" s="192"/>
      <c r="U55" s="192"/>
      <c r="V55" s="208"/>
    </row>
    <row r="56" spans="1:22" ht="15" customHeight="1">
      <c r="A56" s="119" t="s">
        <v>399</v>
      </c>
      <c r="B56" s="154" t="s">
        <v>210</v>
      </c>
      <c r="C56" s="30"/>
      <c r="D56" s="19"/>
      <c r="E56" s="19"/>
      <c r="F56" s="48"/>
      <c r="G56" s="30"/>
      <c r="H56" s="19"/>
      <c r="I56" s="19"/>
      <c r="J56" s="48"/>
      <c r="K56" s="30"/>
      <c r="L56" s="19"/>
      <c r="M56" s="19"/>
      <c r="N56" s="48"/>
      <c r="O56" s="191"/>
      <c r="P56" s="192"/>
      <c r="Q56" s="192"/>
      <c r="R56" s="208"/>
      <c r="S56" s="191"/>
      <c r="T56" s="192"/>
      <c r="U56" s="192"/>
      <c r="V56" s="208"/>
    </row>
    <row r="57" spans="1:22" ht="15" customHeight="1">
      <c r="A57" s="98" t="s">
        <v>382</v>
      </c>
      <c r="B57" s="152" t="s">
        <v>249</v>
      </c>
      <c r="C57" s="30"/>
      <c r="D57" s="19"/>
      <c r="E57" s="19"/>
      <c r="F57" s="48"/>
      <c r="G57" s="30"/>
      <c r="H57" s="19"/>
      <c r="I57" s="19"/>
      <c r="J57" s="48"/>
      <c r="K57" s="30"/>
      <c r="L57" s="19"/>
      <c r="M57" s="19"/>
      <c r="N57" s="48"/>
      <c r="O57" s="191"/>
      <c r="P57" s="192"/>
      <c r="Q57" s="192"/>
      <c r="R57" s="208"/>
      <c r="S57" s="191"/>
      <c r="T57" s="192"/>
      <c r="U57" s="192"/>
      <c r="V57" s="208"/>
    </row>
    <row r="58" spans="1:22" ht="15" customHeight="1">
      <c r="A58" s="98" t="s">
        <v>383</v>
      </c>
      <c r="B58" s="152" t="s">
        <v>250</v>
      </c>
      <c r="C58" s="30"/>
      <c r="D58" s="19"/>
      <c r="E58" s="19"/>
      <c r="F58" s="48"/>
      <c r="G58" s="30"/>
      <c r="H58" s="19"/>
      <c r="I58" s="19"/>
      <c r="J58" s="48"/>
      <c r="K58" s="30"/>
      <c r="L58" s="19"/>
      <c r="M58" s="19"/>
      <c r="N58" s="48"/>
      <c r="O58" s="191"/>
      <c r="P58" s="192"/>
      <c r="Q58" s="192"/>
      <c r="R58" s="208"/>
      <c r="S58" s="231">
        <v>690</v>
      </c>
      <c r="T58" s="192"/>
      <c r="U58" s="192"/>
      <c r="V58" s="208">
        <f>SUM(S58:U58)</f>
        <v>690</v>
      </c>
    </row>
    <row r="59" spans="1:22" ht="15" customHeight="1">
      <c r="A59" s="98" t="s">
        <v>251</v>
      </c>
      <c r="B59" s="152" t="s">
        <v>252</v>
      </c>
      <c r="C59" s="30">
        <v>2000</v>
      </c>
      <c r="D59" s="19"/>
      <c r="E59" s="19"/>
      <c r="F59" s="48">
        <v>2000</v>
      </c>
      <c r="G59" s="30">
        <v>1800</v>
      </c>
      <c r="H59" s="19"/>
      <c r="I59" s="19"/>
      <c r="J59" s="48">
        <f>G59</f>
        <v>1800</v>
      </c>
      <c r="K59" s="30">
        <v>1800</v>
      </c>
      <c r="L59" s="19"/>
      <c r="M59" s="19"/>
      <c r="N59" s="48">
        <f>K59</f>
        <v>1800</v>
      </c>
      <c r="O59" s="191">
        <v>2000</v>
      </c>
      <c r="P59" s="192"/>
      <c r="Q59" s="192"/>
      <c r="R59" s="208">
        <f>O59</f>
        <v>2000</v>
      </c>
      <c r="S59" s="231">
        <v>1800</v>
      </c>
      <c r="T59" s="192"/>
      <c r="U59" s="192"/>
      <c r="V59" s="208">
        <f>SUM(S59:U59)</f>
        <v>1800</v>
      </c>
    </row>
    <row r="60" spans="1:22" ht="15" customHeight="1">
      <c r="A60" s="98" t="s">
        <v>384</v>
      </c>
      <c r="B60" s="152" t="s">
        <v>253</v>
      </c>
      <c r="C60" s="30"/>
      <c r="D60" s="19"/>
      <c r="E60" s="19"/>
      <c r="F60" s="48"/>
      <c r="G60" s="30"/>
      <c r="H60" s="19"/>
      <c r="I60" s="19"/>
      <c r="J60" s="48"/>
      <c r="K60" s="30"/>
      <c r="L60" s="19"/>
      <c r="M60" s="19"/>
      <c r="N60" s="48"/>
      <c r="O60" s="191"/>
      <c r="P60" s="192"/>
      <c r="Q60" s="192"/>
      <c r="R60" s="208"/>
      <c r="S60" s="191"/>
      <c r="T60" s="192"/>
      <c r="U60" s="192"/>
      <c r="V60" s="208"/>
    </row>
    <row r="61" spans="1:22" ht="15" customHeight="1">
      <c r="A61" s="98" t="s">
        <v>254</v>
      </c>
      <c r="B61" s="152" t="s">
        <v>255</v>
      </c>
      <c r="C61" s="30"/>
      <c r="D61" s="19"/>
      <c r="E61" s="19"/>
      <c r="F61" s="48"/>
      <c r="G61" s="30"/>
      <c r="H61" s="19"/>
      <c r="I61" s="19"/>
      <c r="J61" s="48"/>
      <c r="K61" s="30"/>
      <c r="L61" s="19"/>
      <c r="M61" s="19"/>
      <c r="N61" s="48"/>
      <c r="O61" s="191"/>
      <c r="P61" s="192"/>
      <c r="Q61" s="192"/>
      <c r="R61" s="208"/>
      <c r="S61" s="191"/>
      <c r="T61" s="192"/>
      <c r="U61" s="192"/>
      <c r="V61" s="208"/>
    </row>
    <row r="62" spans="1:22" ht="15" customHeight="1">
      <c r="A62" s="119" t="s">
        <v>404</v>
      </c>
      <c r="B62" s="154" t="s">
        <v>256</v>
      </c>
      <c r="C62" s="43">
        <v>2000</v>
      </c>
      <c r="D62" s="21"/>
      <c r="E62" s="21"/>
      <c r="F62" s="51">
        <v>2000</v>
      </c>
      <c r="G62" s="43">
        <f>G59</f>
        <v>1800</v>
      </c>
      <c r="H62" s="21"/>
      <c r="I62" s="21"/>
      <c r="J62" s="51">
        <f>G62</f>
        <v>1800</v>
      </c>
      <c r="K62" s="43">
        <f>K59</f>
        <v>1800</v>
      </c>
      <c r="L62" s="21"/>
      <c r="M62" s="21"/>
      <c r="N62" s="51">
        <f>K62</f>
        <v>1800</v>
      </c>
      <c r="O62" s="194">
        <f>O59</f>
        <v>2000</v>
      </c>
      <c r="P62" s="195"/>
      <c r="Q62" s="195"/>
      <c r="R62" s="219">
        <f>O62</f>
        <v>2000</v>
      </c>
      <c r="S62" s="194">
        <f>SUM(S51:S61)</f>
        <v>2490</v>
      </c>
      <c r="T62" s="195"/>
      <c r="U62" s="195"/>
      <c r="V62" s="219">
        <f>S62</f>
        <v>2490</v>
      </c>
    </row>
    <row r="63" spans="1:22" ht="15" customHeight="1">
      <c r="A63" s="98" t="s">
        <v>262</v>
      </c>
      <c r="B63" s="152" t="s">
        <v>263</v>
      </c>
      <c r="C63" s="30"/>
      <c r="D63" s="19"/>
      <c r="E63" s="19"/>
      <c r="F63" s="48"/>
      <c r="G63" s="30"/>
      <c r="H63" s="19"/>
      <c r="I63" s="19"/>
      <c r="J63" s="48"/>
      <c r="K63" s="30"/>
      <c r="L63" s="19"/>
      <c r="M63" s="19"/>
      <c r="N63" s="48"/>
      <c r="O63" s="191"/>
      <c r="P63" s="192"/>
      <c r="Q63" s="192"/>
      <c r="R63" s="208"/>
      <c r="S63" s="191"/>
      <c r="T63" s="192"/>
      <c r="U63" s="192"/>
      <c r="V63" s="208"/>
    </row>
    <row r="64" spans="1:22" ht="15" customHeight="1">
      <c r="A64" s="125" t="s">
        <v>387</v>
      </c>
      <c r="B64" s="152" t="s">
        <v>264</v>
      </c>
      <c r="C64" s="30"/>
      <c r="D64" s="19"/>
      <c r="E64" s="19"/>
      <c r="F64" s="48"/>
      <c r="G64" s="30"/>
      <c r="H64" s="19"/>
      <c r="I64" s="19"/>
      <c r="J64" s="48"/>
      <c r="K64" s="30"/>
      <c r="L64" s="19"/>
      <c r="M64" s="19"/>
      <c r="N64" s="48"/>
      <c r="O64" s="191"/>
      <c r="P64" s="192"/>
      <c r="Q64" s="192"/>
      <c r="R64" s="208"/>
      <c r="S64" s="191"/>
      <c r="T64" s="192"/>
      <c r="U64" s="192"/>
      <c r="V64" s="208"/>
    </row>
    <row r="65" spans="1:22" ht="15" customHeight="1">
      <c r="A65" s="98" t="s">
        <v>388</v>
      </c>
      <c r="B65" s="152" t="s">
        <v>265</v>
      </c>
      <c r="C65" s="30"/>
      <c r="D65" s="19"/>
      <c r="E65" s="19"/>
      <c r="F65" s="48"/>
      <c r="G65" s="30"/>
      <c r="H65" s="19"/>
      <c r="I65" s="19"/>
      <c r="J65" s="48"/>
      <c r="K65" s="30"/>
      <c r="L65" s="19"/>
      <c r="M65" s="19"/>
      <c r="N65" s="48"/>
      <c r="O65" s="191"/>
      <c r="P65" s="192"/>
      <c r="Q65" s="192"/>
      <c r="R65" s="208"/>
      <c r="S65" s="191"/>
      <c r="T65" s="192"/>
      <c r="U65" s="192"/>
      <c r="V65" s="208"/>
    </row>
    <row r="66" spans="1:22" ht="15" customHeight="1">
      <c r="A66" s="119" t="s">
        <v>407</v>
      </c>
      <c r="B66" s="154" t="s">
        <v>266</v>
      </c>
      <c r="C66" s="30"/>
      <c r="D66" s="19"/>
      <c r="E66" s="19"/>
      <c r="F66" s="48"/>
      <c r="G66" s="30"/>
      <c r="H66" s="19"/>
      <c r="I66" s="19"/>
      <c r="J66" s="48"/>
      <c r="K66" s="30"/>
      <c r="L66" s="19"/>
      <c r="M66" s="19"/>
      <c r="N66" s="48"/>
      <c r="O66" s="191"/>
      <c r="P66" s="192"/>
      <c r="Q66" s="192"/>
      <c r="R66" s="208"/>
      <c r="S66" s="191"/>
      <c r="T66" s="192"/>
      <c r="U66" s="192"/>
      <c r="V66" s="208"/>
    </row>
    <row r="67" spans="1:22" ht="15" customHeight="1">
      <c r="A67" s="127" t="s">
        <v>431</v>
      </c>
      <c r="B67" s="155"/>
      <c r="C67" s="54">
        <f>C62</f>
        <v>2000</v>
      </c>
      <c r="D67" s="55"/>
      <c r="E67" s="55"/>
      <c r="F67" s="56">
        <f>F62</f>
        <v>2000</v>
      </c>
      <c r="G67" s="54">
        <f>G62</f>
        <v>1800</v>
      </c>
      <c r="H67" s="55"/>
      <c r="I67" s="55"/>
      <c r="J67" s="56">
        <f>J62</f>
        <v>1800</v>
      </c>
      <c r="K67" s="54">
        <f>K62</f>
        <v>1800</v>
      </c>
      <c r="L67" s="55"/>
      <c r="M67" s="55"/>
      <c r="N67" s="56">
        <f>N62</f>
        <v>1800</v>
      </c>
      <c r="O67" s="220">
        <f>O62</f>
        <v>2000</v>
      </c>
      <c r="P67" s="209"/>
      <c r="Q67" s="209"/>
      <c r="R67" s="221">
        <f>R62</f>
        <v>2000</v>
      </c>
      <c r="S67" s="220">
        <f>S62</f>
        <v>2490</v>
      </c>
      <c r="T67" s="209"/>
      <c r="U67" s="209"/>
      <c r="V67" s="221">
        <f>V62</f>
        <v>2490</v>
      </c>
    </row>
    <row r="68" spans="1:22" ht="15.75">
      <c r="A68" s="150" t="s">
        <v>406</v>
      </c>
      <c r="B68" s="156" t="s">
        <v>267</v>
      </c>
      <c r="C68" s="57">
        <f>C66+C62+C56+C49+C45+C34+C20</f>
        <v>19905</v>
      </c>
      <c r="D68" s="58"/>
      <c r="E68" s="58"/>
      <c r="F68" s="59">
        <f>C68</f>
        <v>19905</v>
      </c>
      <c r="G68" s="57">
        <f>G66+G62+G56+G49+G45+G34+G20</f>
        <v>20154</v>
      </c>
      <c r="H68" s="58"/>
      <c r="I68" s="58"/>
      <c r="J68" s="59">
        <f>G68</f>
        <v>20154</v>
      </c>
      <c r="K68" s="57">
        <f>K66+K62+K56+K49+K45+K34+K20</f>
        <v>21013</v>
      </c>
      <c r="L68" s="58"/>
      <c r="M68" s="58"/>
      <c r="N68" s="59">
        <f>K68</f>
        <v>21013</v>
      </c>
      <c r="O68" s="210">
        <f>O66+O62+O56+O49+O45+O34+O20</f>
        <v>22279</v>
      </c>
      <c r="P68" s="211"/>
      <c r="Q68" s="211"/>
      <c r="R68" s="212">
        <f>O68</f>
        <v>22279</v>
      </c>
      <c r="S68" s="210">
        <f>S66+S62+S56+S49+S45+S34+S20</f>
        <v>22609</v>
      </c>
      <c r="T68" s="211"/>
      <c r="U68" s="211"/>
      <c r="V68" s="212">
        <f>S68</f>
        <v>22609</v>
      </c>
    </row>
    <row r="69" spans="1:22" ht="15.75">
      <c r="A69" s="151" t="s">
        <v>9</v>
      </c>
      <c r="B69" s="157"/>
      <c r="C69" s="60"/>
      <c r="D69" s="61"/>
      <c r="E69" s="61"/>
      <c r="F69" s="62"/>
      <c r="G69" s="60"/>
      <c r="H69" s="61"/>
      <c r="I69" s="61"/>
      <c r="J69" s="62"/>
      <c r="K69" s="60"/>
      <c r="L69" s="61"/>
      <c r="M69" s="61"/>
      <c r="N69" s="62"/>
      <c r="O69" s="222"/>
      <c r="P69" s="223"/>
      <c r="Q69" s="223"/>
      <c r="R69" s="224"/>
      <c r="S69" s="222"/>
      <c r="T69" s="223"/>
      <c r="U69" s="223"/>
      <c r="V69" s="224"/>
    </row>
    <row r="70" spans="1:22" ht="15.75">
      <c r="A70" s="151" t="s">
        <v>10</v>
      </c>
      <c r="B70" s="157"/>
      <c r="C70" s="60"/>
      <c r="D70" s="61"/>
      <c r="E70" s="61"/>
      <c r="F70" s="62"/>
      <c r="G70" s="60"/>
      <c r="H70" s="61"/>
      <c r="I70" s="61"/>
      <c r="J70" s="62"/>
      <c r="K70" s="60"/>
      <c r="L70" s="61"/>
      <c r="M70" s="61"/>
      <c r="N70" s="62"/>
      <c r="O70" s="222"/>
      <c r="P70" s="223"/>
      <c r="Q70" s="223"/>
      <c r="R70" s="224"/>
      <c r="S70" s="222"/>
      <c r="T70" s="223"/>
      <c r="U70" s="223"/>
      <c r="V70" s="224"/>
    </row>
    <row r="71" spans="1:22">
      <c r="A71" s="132" t="s">
        <v>389</v>
      </c>
      <c r="B71" s="145" t="s">
        <v>268</v>
      </c>
      <c r="C71" s="30"/>
      <c r="D71" s="19"/>
      <c r="E71" s="19"/>
      <c r="F71" s="48"/>
      <c r="G71" s="30"/>
      <c r="H71" s="19"/>
      <c r="I71" s="19"/>
      <c r="J71" s="48"/>
      <c r="K71" s="30"/>
      <c r="L71" s="19"/>
      <c r="M71" s="19"/>
      <c r="N71" s="48"/>
      <c r="O71" s="191"/>
      <c r="P71" s="192"/>
      <c r="Q71" s="192"/>
      <c r="R71" s="208"/>
      <c r="S71" s="191"/>
      <c r="T71" s="192"/>
      <c r="U71" s="192"/>
      <c r="V71" s="208"/>
    </row>
    <row r="72" spans="1:22">
      <c r="A72" s="98" t="s">
        <v>269</v>
      </c>
      <c r="B72" s="145" t="s">
        <v>270</v>
      </c>
      <c r="C72" s="30"/>
      <c r="D72" s="19"/>
      <c r="E72" s="19"/>
      <c r="F72" s="48"/>
      <c r="G72" s="30"/>
      <c r="H72" s="19"/>
      <c r="I72" s="19"/>
      <c r="J72" s="48"/>
      <c r="K72" s="30"/>
      <c r="L72" s="19"/>
      <c r="M72" s="19"/>
      <c r="N72" s="48"/>
      <c r="O72" s="191"/>
      <c r="P72" s="192"/>
      <c r="Q72" s="192"/>
      <c r="R72" s="208"/>
      <c r="S72" s="191"/>
      <c r="T72" s="192"/>
      <c r="U72" s="192"/>
      <c r="V72" s="208"/>
    </row>
    <row r="73" spans="1:22">
      <c r="A73" s="132" t="s">
        <v>390</v>
      </c>
      <c r="B73" s="145" t="s">
        <v>271</v>
      </c>
      <c r="C73" s="30"/>
      <c r="D73" s="19"/>
      <c r="E73" s="19"/>
      <c r="F73" s="48"/>
      <c r="G73" s="30"/>
      <c r="H73" s="19"/>
      <c r="I73" s="19"/>
      <c r="J73" s="48"/>
      <c r="K73" s="30"/>
      <c r="L73" s="19"/>
      <c r="M73" s="19"/>
      <c r="N73" s="48"/>
      <c r="O73" s="191"/>
      <c r="P73" s="192"/>
      <c r="Q73" s="192"/>
      <c r="R73" s="208"/>
      <c r="S73" s="191"/>
      <c r="T73" s="192"/>
      <c r="U73" s="192"/>
      <c r="V73" s="208"/>
    </row>
    <row r="74" spans="1:22">
      <c r="A74" s="131" t="s">
        <v>408</v>
      </c>
      <c r="B74" s="146" t="s">
        <v>272</v>
      </c>
      <c r="C74" s="30"/>
      <c r="D74" s="19"/>
      <c r="E74" s="19"/>
      <c r="F74" s="48"/>
      <c r="G74" s="30"/>
      <c r="H74" s="19"/>
      <c r="I74" s="19"/>
      <c r="J74" s="48"/>
      <c r="K74" s="30"/>
      <c r="L74" s="19"/>
      <c r="M74" s="19"/>
      <c r="N74" s="48"/>
      <c r="O74" s="191"/>
      <c r="P74" s="192"/>
      <c r="Q74" s="192"/>
      <c r="R74" s="208"/>
      <c r="S74" s="191"/>
      <c r="T74" s="192"/>
      <c r="U74" s="192"/>
      <c r="V74" s="208"/>
    </row>
    <row r="75" spans="1:22">
      <c r="A75" s="98" t="s">
        <v>391</v>
      </c>
      <c r="B75" s="145" t="s">
        <v>273</v>
      </c>
      <c r="C75" s="30"/>
      <c r="D75" s="19"/>
      <c r="E75" s="19"/>
      <c r="F75" s="48"/>
      <c r="G75" s="30"/>
      <c r="H75" s="19"/>
      <c r="I75" s="19"/>
      <c r="J75" s="48"/>
      <c r="K75" s="30"/>
      <c r="L75" s="19"/>
      <c r="M75" s="19"/>
      <c r="N75" s="48"/>
      <c r="O75" s="191"/>
      <c r="P75" s="192"/>
      <c r="Q75" s="192"/>
      <c r="R75" s="208"/>
      <c r="S75" s="191"/>
      <c r="T75" s="192"/>
      <c r="U75" s="192"/>
      <c r="V75" s="208"/>
    </row>
    <row r="76" spans="1:22">
      <c r="A76" s="132" t="s">
        <v>274</v>
      </c>
      <c r="B76" s="145" t="s">
        <v>275</v>
      </c>
      <c r="C76" s="30"/>
      <c r="D76" s="19"/>
      <c r="E76" s="19"/>
      <c r="F76" s="48"/>
      <c r="G76" s="30"/>
      <c r="H76" s="19"/>
      <c r="I76" s="19"/>
      <c r="J76" s="48"/>
      <c r="K76" s="30"/>
      <c r="L76" s="19"/>
      <c r="M76" s="19"/>
      <c r="N76" s="48"/>
      <c r="O76" s="191"/>
      <c r="P76" s="192"/>
      <c r="Q76" s="192"/>
      <c r="R76" s="208"/>
      <c r="S76" s="191"/>
      <c r="T76" s="192"/>
      <c r="U76" s="192"/>
      <c r="V76" s="208"/>
    </row>
    <row r="77" spans="1:22">
      <c r="A77" s="98" t="s">
        <v>392</v>
      </c>
      <c r="B77" s="145" t="s">
        <v>276</v>
      </c>
      <c r="C77" s="30"/>
      <c r="D77" s="19"/>
      <c r="E77" s="19"/>
      <c r="F77" s="48"/>
      <c r="G77" s="30"/>
      <c r="H77" s="19"/>
      <c r="I77" s="19"/>
      <c r="J77" s="48"/>
      <c r="K77" s="30"/>
      <c r="L77" s="19"/>
      <c r="M77" s="19"/>
      <c r="N77" s="48"/>
      <c r="O77" s="191"/>
      <c r="P77" s="192"/>
      <c r="Q77" s="192"/>
      <c r="R77" s="208"/>
      <c r="S77" s="191"/>
      <c r="T77" s="192"/>
      <c r="U77" s="192"/>
      <c r="V77" s="208"/>
    </row>
    <row r="78" spans="1:22">
      <c r="A78" s="132" t="s">
        <v>277</v>
      </c>
      <c r="B78" s="145" t="s">
        <v>278</v>
      </c>
      <c r="C78" s="30"/>
      <c r="D78" s="19"/>
      <c r="E78" s="19"/>
      <c r="F78" s="48"/>
      <c r="G78" s="30"/>
      <c r="H78" s="19"/>
      <c r="I78" s="19"/>
      <c r="J78" s="48"/>
      <c r="K78" s="30"/>
      <c r="L78" s="19"/>
      <c r="M78" s="19"/>
      <c r="N78" s="48"/>
      <c r="O78" s="191"/>
      <c r="P78" s="192"/>
      <c r="Q78" s="192"/>
      <c r="R78" s="208"/>
      <c r="S78" s="191"/>
      <c r="T78" s="192"/>
      <c r="U78" s="192"/>
      <c r="V78" s="208"/>
    </row>
    <row r="79" spans="1:22">
      <c r="A79" s="133" t="s">
        <v>409</v>
      </c>
      <c r="B79" s="146" t="s">
        <v>279</v>
      </c>
      <c r="C79" s="30"/>
      <c r="D79" s="19"/>
      <c r="E79" s="19"/>
      <c r="F79" s="48"/>
      <c r="G79" s="30"/>
      <c r="H79" s="19"/>
      <c r="I79" s="19"/>
      <c r="J79" s="48"/>
      <c r="K79" s="30"/>
      <c r="L79" s="19"/>
      <c r="M79" s="19"/>
      <c r="N79" s="48"/>
      <c r="O79" s="191"/>
      <c r="P79" s="192"/>
      <c r="Q79" s="192"/>
      <c r="R79" s="208"/>
      <c r="S79" s="191"/>
      <c r="T79" s="192"/>
      <c r="U79" s="192"/>
      <c r="V79" s="208"/>
    </row>
    <row r="80" spans="1:22">
      <c r="A80" s="125" t="s">
        <v>437</v>
      </c>
      <c r="B80" s="145" t="s">
        <v>280</v>
      </c>
      <c r="C80" s="30"/>
      <c r="D80" s="19"/>
      <c r="E80" s="19"/>
      <c r="F80" s="48"/>
      <c r="G80" s="30">
        <v>4165</v>
      </c>
      <c r="H80" s="19"/>
      <c r="I80" s="72"/>
      <c r="J80" s="48">
        <v>4165</v>
      </c>
      <c r="K80" s="30">
        <v>4165</v>
      </c>
      <c r="L80" s="19"/>
      <c r="M80" s="72"/>
      <c r="N80" s="48">
        <v>4165</v>
      </c>
      <c r="O80" s="191">
        <v>4165</v>
      </c>
      <c r="P80" s="192"/>
      <c r="Q80" s="225"/>
      <c r="R80" s="208">
        <v>4165</v>
      </c>
      <c r="S80" s="191">
        <v>4166</v>
      </c>
      <c r="T80" s="192"/>
      <c r="U80" s="225"/>
      <c r="V80" s="208">
        <v>4165</v>
      </c>
    </row>
    <row r="81" spans="1:22">
      <c r="A81" s="125" t="s">
        <v>438</v>
      </c>
      <c r="B81" s="145" t="s">
        <v>280</v>
      </c>
      <c r="C81" s="30"/>
      <c r="D81" s="19"/>
      <c r="E81" s="19"/>
      <c r="F81" s="48"/>
      <c r="G81" s="30"/>
      <c r="H81" s="19"/>
      <c r="I81" s="72"/>
      <c r="J81" s="48"/>
      <c r="K81" s="30"/>
      <c r="L81" s="19"/>
      <c r="M81" s="72"/>
      <c r="N81" s="48"/>
      <c r="O81" s="191"/>
      <c r="P81" s="192"/>
      <c r="Q81" s="225"/>
      <c r="R81" s="208"/>
      <c r="S81" s="191"/>
      <c r="T81" s="192"/>
      <c r="U81" s="225"/>
      <c r="V81" s="208"/>
    </row>
    <row r="82" spans="1:22">
      <c r="A82" s="125" t="s">
        <v>435</v>
      </c>
      <c r="B82" s="145" t="s">
        <v>281</v>
      </c>
      <c r="C82" s="30"/>
      <c r="D82" s="19"/>
      <c r="E82" s="19"/>
      <c r="F82" s="48"/>
      <c r="G82" s="30"/>
      <c r="H82" s="19"/>
      <c r="I82" s="72"/>
      <c r="J82" s="48"/>
      <c r="K82" s="30"/>
      <c r="L82" s="19"/>
      <c r="M82" s="72"/>
      <c r="N82" s="48"/>
      <c r="O82" s="191"/>
      <c r="P82" s="192"/>
      <c r="Q82" s="225"/>
      <c r="R82" s="208"/>
      <c r="S82" s="191"/>
      <c r="T82" s="192"/>
      <c r="U82" s="225"/>
      <c r="V82" s="208"/>
    </row>
    <row r="83" spans="1:22">
      <c r="A83" s="125" t="s">
        <v>436</v>
      </c>
      <c r="B83" s="145" t="s">
        <v>281</v>
      </c>
      <c r="C83" s="30"/>
      <c r="D83" s="19"/>
      <c r="E83" s="19"/>
      <c r="F83" s="48"/>
      <c r="G83" s="30"/>
      <c r="H83" s="19"/>
      <c r="I83" s="72"/>
      <c r="J83" s="48"/>
      <c r="K83" s="30"/>
      <c r="L83" s="19"/>
      <c r="M83" s="72"/>
      <c r="N83" s="48"/>
      <c r="O83" s="191"/>
      <c r="P83" s="192"/>
      <c r="Q83" s="225"/>
      <c r="R83" s="208"/>
      <c r="S83" s="191"/>
      <c r="T83" s="192"/>
      <c r="U83" s="225"/>
      <c r="V83" s="208"/>
    </row>
    <row r="84" spans="1:22" s="232" customFormat="1">
      <c r="A84" s="117" t="s">
        <v>410</v>
      </c>
      <c r="B84" s="146" t="s">
        <v>282</v>
      </c>
      <c r="C84" s="43"/>
      <c r="D84" s="21"/>
      <c r="E84" s="21"/>
      <c r="F84" s="51"/>
      <c r="G84" s="43">
        <v>4165</v>
      </c>
      <c r="H84" s="21"/>
      <c r="I84" s="121"/>
      <c r="J84" s="51">
        <v>4165</v>
      </c>
      <c r="K84" s="43">
        <v>4165</v>
      </c>
      <c r="L84" s="21"/>
      <c r="M84" s="121"/>
      <c r="N84" s="51">
        <v>4165</v>
      </c>
      <c r="O84" s="194">
        <v>4165</v>
      </c>
      <c r="P84" s="195"/>
      <c r="Q84" s="236"/>
      <c r="R84" s="219">
        <v>4165</v>
      </c>
      <c r="S84" s="194">
        <v>4166</v>
      </c>
      <c r="T84" s="195"/>
      <c r="U84" s="236"/>
      <c r="V84" s="219">
        <v>4165</v>
      </c>
    </row>
    <row r="85" spans="1:22">
      <c r="A85" s="132" t="s">
        <v>283</v>
      </c>
      <c r="B85" s="145" t="s">
        <v>284</v>
      </c>
      <c r="C85" s="30"/>
      <c r="D85" s="19"/>
      <c r="E85" s="19"/>
      <c r="F85" s="48"/>
      <c r="G85" s="30"/>
      <c r="H85" s="19"/>
      <c r="I85" s="19"/>
      <c r="J85" s="48"/>
      <c r="K85" s="30"/>
      <c r="L85" s="19"/>
      <c r="M85" s="19"/>
      <c r="N85" s="48"/>
      <c r="O85" s="191"/>
      <c r="P85" s="192"/>
      <c r="Q85" s="192"/>
      <c r="R85" s="208"/>
      <c r="S85" s="191">
        <v>643</v>
      </c>
      <c r="T85" s="192"/>
      <c r="U85" s="192"/>
      <c r="V85" s="208">
        <f>SUM(S85:U85)</f>
        <v>643</v>
      </c>
    </row>
    <row r="86" spans="1:22">
      <c r="A86" s="132" t="s">
        <v>285</v>
      </c>
      <c r="B86" s="145" t="s">
        <v>286</v>
      </c>
      <c r="C86" s="30"/>
      <c r="D86" s="19"/>
      <c r="E86" s="19"/>
      <c r="F86" s="48"/>
      <c r="G86" s="30"/>
      <c r="H86" s="19"/>
      <c r="I86" s="19"/>
      <c r="J86" s="48"/>
      <c r="K86" s="30"/>
      <c r="L86" s="19"/>
      <c r="M86" s="19"/>
      <c r="N86" s="48"/>
      <c r="O86" s="191"/>
      <c r="P86" s="192"/>
      <c r="Q86" s="192"/>
      <c r="R86" s="208"/>
      <c r="S86" s="191"/>
      <c r="T86" s="192"/>
      <c r="U86" s="192"/>
      <c r="V86" s="208"/>
    </row>
    <row r="87" spans="1:22">
      <c r="A87" s="132" t="s">
        <v>287</v>
      </c>
      <c r="B87" s="145" t="s">
        <v>288</v>
      </c>
      <c r="C87" s="30"/>
      <c r="D87" s="19"/>
      <c r="E87" s="19"/>
      <c r="F87" s="48"/>
      <c r="G87" s="30"/>
      <c r="H87" s="19"/>
      <c r="I87" s="19"/>
      <c r="J87" s="48"/>
      <c r="K87" s="30"/>
      <c r="L87" s="19"/>
      <c r="M87" s="19"/>
      <c r="N87" s="48"/>
      <c r="O87" s="191"/>
      <c r="P87" s="192"/>
      <c r="Q87" s="192"/>
      <c r="R87" s="208"/>
      <c r="S87" s="191"/>
      <c r="T87" s="192"/>
      <c r="U87" s="192"/>
      <c r="V87" s="208"/>
    </row>
    <row r="88" spans="1:22">
      <c r="A88" s="132" t="s">
        <v>289</v>
      </c>
      <c r="B88" s="145" t="s">
        <v>290</v>
      </c>
      <c r="C88" s="30"/>
      <c r="D88" s="19"/>
      <c r="E88" s="19"/>
      <c r="F88" s="48"/>
      <c r="G88" s="30"/>
      <c r="H88" s="19"/>
      <c r="I88" s="19"/>
      <c r="J88" s="48"/>
      <c r="K88" s="30"/>
      <c r="L88" s="19"/>
      <c r="M88" s="19"/>
      <c r="N88" s="48"/>
      <c r="O88" s="191"/>
      <c r="P88" s="192"/>
      <c r="Q88" s="192"/>
      <c r="R88" s="208"/>
      <c r="S88" s="191"/>
      <c r="T88" s="192"/>
      <c r="U88" s="192"/>
      <c r="V88" s="208"/>
    </row>
    <row r="89" spans="1:22">
      <c r="A89" s="98" t="s">
        <v>393</v>
      </c>
      <c r="B89" s="145" t="s">
        <v>291</v>
      </c>
      <c r="C89" s="30"/>
      <c r="D89" s="19"/>
      <c r="E89" s="19"/>
      <c r="F89" s="48"/>
      <c r="G89" s="30"/>
      <c r="H89" s="19"/>
      <c r="I89" s="19"/>
      <c r="J89" s="48"/>
      <c r="K89" s="30"/>
      <c r="L89" s="19"/>
      <c r="M89" s="19"/>
      <c r="N89" s="48"/>
      <c r="O89" s="191"/>
      <c r="P89" s="192"/>
      <c r="Q89" s="192"/>
      <c r="R89" s="208"/>
      <c r="S89" s="191"/>
      <c r="T89" s="192"/>
      <c r="U89" s="192"/>
      <c r="V89" s="208"/>
    </row>
    <row r="90" spans="1:22" s="232" customFormat="1">
      <c r="A90" s="131" t="s">
        <v>411</v>
      </c>
      <c r="B90" s="146" t="s">
        <v>292</v>
      </c>
      <c r="C90" s="43"/>
      <c r="D90" s="21"/>
      <c r="E90" s="21"/>
      <c r="F90" s="51"/>
      <c r="G90" s="43">
        <f>G84</f>
        <v>4165</v>
      </c>
      <c r="H90" s="21"/>
      <c r="I90" s="21"/>
      <c r="J90" s="51">
        <f>J84</f>
        <v>4165</v>
      </c>
      <c r="K90" s="43">
        <f>K84</f>
        <v>4165</v>
      </c>
      <c r="L90" s="21"/>
      <c r="M90" s="21"/>
      <c r="N90" s="51">
        <f>N84</f>
        <v>4165</v>
      </c>
      <c r="O90" s="194">
        <f>O84</f>
        <v>4165</v>
      </c>
      <c r="P90" s="195"/>
      <c r="Q90" s="195"/>
      <c r="R90" s="219">
        <f>R84</f>
        <v>4165</v>
      </c>
      <c r="S90" s="194">
        <f>S74+S79+S84+S85+S86+S87+S88+S89</f>
        <v>4809</v>
      </c>
      <c r="T90" s="195"/>
      <c r="U90" s="195"/>
      <c r="V90" s="219">
        <f>SUM(S90:U90)</f>
        <v>4809</v>
      </c>
    </row>
    <row r="91" spans="1:22">
      <c r="A91" s="98" t="s">
        <v>293</v>
      </c>
      <c r="B91" s="145" t="s">
        <v>294</v>
      </c>
      <c r="C91" s="30"/>
      <c r="D91" s="19"/>
      <c r="E91" s="19"/>
      <c r="F91" s="48"/>
      <c r="G91" s="30"/>
      <c r="H91" s="19"/>
      <c r="I91" s="19"/>
      <c r="J91" s="48"/>
      <c r="K91" s="30"/>
      <c r="L91" s="19"/>
      <c r="M91" s="19"/>
      <c r="N91" s="48"/>
      <c r="O91" s="191"/>
      <c r="P91" s="192"/>
      <c r="Q91" s="192"/>
      <c r="R91" s="208"/>
      <c r="S91" s="191"/>
      <c r="T91" s="192"/>
      <c r="U91" s="192"/>
      <c r="V91" s="208"/>
    </row>
    <row r="92" spans="1:22">
      <c r="A92" s="98" t="s">
        <v>295</v>
      </c>
      <c r="B92" s="145" t="s">
        <v>296</v>
      </c>
      <c r="C92" s="30"/>
      <c r="D92" s="19"/>
      <c r="E92" s="19"/>
      <c r="F92" s="48"/>
      <c r="G92" s="30"/>
      <c r="H92" s="19"/>
      <c r="I92" s="19"/>
      <c r="J92" s="48"/>
      <c r="K92" s="30"/>
      <c r="L92" s="19"/>
      <c r="M92" s="19"/>
      <c r="N92" s="48"/>
      <c r="O92" s="191"/>
      <c r="P92" s="192"/>
      <c r="Q92" s="192"/>
      <c r="R92" s="208"/>
      <c r="S92" s="191"/>
      <c r="T92" s="192"/>
      <c r="U92" s="192"/>
      <c r="V92" s="208"/>
    </row>
    <row r="93" spans="1:22">
      <c r="A93" s="132" t="s">
        <v>297</v>
      </c>
      <c r="B93" s="145" t="s">
        <v>298</v>
      </c>
      <c r="C93" s="30"/>
      <c r="D93" s="19"/>
      <c r="E93" s="19"/>
      <c r="F93" s="48"/>
      <c r="G93" s="30"/>
      <c r="H93" s="19"/>
      <c r="I93" s="19"/>
      <c r="J93" s="48"/>
      <c r="K93" s="30"/>
      <c r="L93" s="19"/>
      <c r="M93" s="19"/>
      <c r="N93" s="48"/>
      <c r="O93" s="191"/>
      <c r="P93" s="192"/>
      <c r="Q93" s="192"/>
      <c r="R93" s="208"/>
      <c r="S93" s="191"/>
      <c r="T93" s="192"/>
      <c r="U93" s="192"/>
      <c r="V93" s="208"/>
    </row>
    <row r="94" spans="1:22">
      <c r="A94" s="132" t="s">
        <v>394</v>
      </c>
      <c r="B94" s="145" t="s">
        <v>299</v>
      </c>
      <c r="C94" s="30"/>
      <c r="D94" s="19"/>
      <c r="E94" s="19"/>
      <c r="F94" s="48"/>
      <c r="G94" s="30"/>
      <c r="H94" s="19"/>
      <c r="I94" s="19"/>
      <c r="J94" s="48"/>
      <c r="K94" s="30"/>
      <c r="L94" s="19"/>
      <c r="M94" s="19"/>
      <c r="N94" s="48"/>
      <c r="O94" s="191"/>
      <c r="P94" s="192"/>
      <c r="Q94" s="192"/>
      <c r="R94" s="208"/>
      <c r="S94" s="191"/>
      <c r="T94" s="192"/>
      <c r="U94" s="192"/>
      <c r="V94" s="208"/>
    </row>
    <row r="95" spans="1:22">
      <c r="A95" s="133" t="s">
        <v>412</v>
      </c>
      <c r="B95" s="146" t="s">
        <v>300</v>
      </c>
      <c r="C95" s="30"/>
      <c r="D95" s="19"/>
      <c r="E95" s="19"/>
      <c r="F95" s="48"/>
      <c r="G95" s="30"/>
      <c r="H95" s="19"/>
      <c r="I95" s="19"/>
      <c r="J95" s="48"/>
      <c r="K95" s="30"/>
      <c r="L95" s="19"/>
      <c r="M95" s="19"/>
      <c r="N95" s="48"/>
      <c r="O95" s="191"/>
      <c r="P95" s="192"/>
      <c r="Q95" s="192"/>
      <c r="R95" s="208"/>
      <c r="S95" s="191"/>
      <c r="T95" s="192"/>
      <c r="U95" s="192"/>
      <c r="V95" s="208"/>
    </row>
    <row r="96" spans="1:22">
      <c r="A96" s="131" t="s">
        <v>301</v>
      </c>
      <c r="B96" s="146" t="s">
        <v>302</v>
      </c>
      <c r="C96" s="30"/>
      <c r="D96" s="19"/>
      <c r="E96" s="19"/>
      <c r="F96" s="48"/>
      <c r="G96" s="30"/>
      <c r="H96" s="19"/>
      <c r="I96" s="19"/>
      <c r="J96" s="48"/>
      <c r="K96" s="30"/>
      <c r="L96" s="19"/>
      <c r="M96" s="19"/>
      <c r="N96" s="48"/>
      <c r="O96" s="191"/>
      <c r="P96" s="192"/>
      <c r="Q96" s="192"/>
      <c r="R96" s="208"/>
      <c r="S96" s="191"/>
      <c r="T96" s="192"/>
      <c r="U96" s="192"/>
      <c r="V96" s="208"/>
    </row>
    <row r="97" spans="1:22" ht="15.75">
      <c r="A97" s="135" t="s">
        <v>413</v>
      </c>
      <c r="B97" s="148" t="s">
        <v>303</v>
      </c>
      <c r="C97" s="63">
        <v>0</v>
      </c>
      <c r="D97" s="64"/>
      <c r="E97" s="64"/>
      <c r="F97" s="65">
        <v>0</v>
      </c>
      <c r="G97" s="63">
        <f>G90</f>
        <v>4165</v>
      </c>
      <c r="H97" s="64"/>
      <c r="I97" s="64"/>
      <c r="J97" s="65">
        <f>J90</f>
        <v>4165</v>
      </c>
      <c r="K97" s="63">
        <f>K90</f>
        <v>4165</v>
      </c>
      <c r="L97" s="64"/>
      <c r="M97" s="64"/>
      <c r="N97" s="65">
        <f>N90</f>
        <v>4165</v>
      </c>
      <c r="O97" s="226">
        <f>O90</f>
        <v>4165</v>
      </c>
      <c r="P97" s="227"/>
      <c r="Q97" s="227"/>
      <c r="R97" s="228">
        <f>R90</f>
        <v>4165</v>
      </c>
      <c r="S97" s="226">
        <f>S90</f>
        <v>4809</v>
      </c>
      <c r="T97" s="227"/>
      <c r="U97" s="227"/>
      <c r="V97" s="228">
        <f>V90</f>
        <v>4809</v>
      </c>
    </row>
    <row r="98" spans="1:22" ht="15.75">
      <c r="A98" s="136" t="s">
        <v>396</v>
      </c>
      <c r="B98" s="149"/>
      <c r="C98" s="66">
        <f>C68+C97</f>
        <v>19905</v>
      </c>
      <c r="D98" s="67"/>
      <c r="E98" s="67"/>
      <c r="F98" s="68">
        <f>C98</f>
        <v>19905</v>
      </c>
      <c r="G98" s="66">
        <f>G68+G97</f>
        <v>24319</v>
      </c>
      <c r="H98" s="67"/>
      <c r="I98" s="67"/>
      <c r="J98" s="68">
        <f>G98</f>
        <v>24319</v>
      </c>
      <c r="K98" s="66">
        <f>K68+K97</f>
        <v>25178</v>
      </c>
      <c r="L98" s="67"/>
      <c r="M98" s="67"/>
      <c r="N98" s="68">
        <f>K98</f>
        <v>25178</v>
      </c>
      <c r="O98" s="213">
        <f>O68+O97</f>
        <v>26444</v>
      </c>
      <c r="P98" s="229"/>
      <c r="Q98" s="229"/>
      <c r="R98" s="230">
        <f>O98</f>
        <v>26444</v>
      </c>
      <c r="S98" s="213">
        <f>S68+S97</f>
        <v>27418</v>
      </c>
      <c r="T98" s="229"/>
      <c r="U98" s="229"/>
      <c r="V98" s="230">
        <f>S98</f>
        <v>27418</v>
      </c>
    </row>
  </sheetData>
  <mergeCells count="7">
    <mergeCell ref="A3:J3"/>
    <mergeCell ref="A4:J4"/>
    <mergeCell ref="S6:V6"/>
    <mergeCell ref="O6:R6"/>
    <mergeCell ref="K6:N6"/>
    <mergeCell ref="G6:J6"/>
    <mergeCell ref="C6:F6"/>
  </mergeCells>
  <phoneticPr fontId="22" type="noConversion"/>
  <pageMargins left="0.70866141732283472" right="0.70866141732283472" top="0.74803149606299213" bottom="0.74803149606299213" header="0.31496062992125984" footer="0.31496062992125984"/>
  <pageSetup paperSize="8" scale="45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C87"/>
  <sheetViews>
    <sheetView zoomScaleNormal="100" workbookViewId="0">
      <selection activeCell="A2" sqref="A2"/>
    </sheetView>
  </sheetViews>
  <sheetFormatPr defaultRowHeight="15"/>
  <cols>
    <col min="1" max="1" width="64.7109375" style="158" customWidth="1"/>
    <col min="2" max="2" width="9.42578125" style="158" customWidth="1"/>
    <col min="3" max="3" width="22.42578125" style="158" customWidth="1"/>
    <col min="4" max="16384" width="9.140625" style="158"/>
  </cols>
  <sheetData>
    <row r="1" spans="1:3" s="187" customFormat="1">
      <c r="A1" s="254" t="s">
        <v>552</v>
      </c>
      <c r="B1" s="255"/>
      <c r="C1" s="255"/>
    </row>
    <row r="3" spans="1:3" ht="21.75" customHeight="1">
      <c r="A3" s="250" t="s">
        <v>541</v>
      </c>
      <c r="B3" s="251"/>
      <c r="C3" s="251"/>
    </row>
    <row r="4" spans="1:3" ht="26.25" customHeight="1">
      <c r="A4" s="252" t="s">
        <v>0</v>
      </c>
      <c r="B4" s="253"/>
      <c r="C4" s="253"/>
    </row>
    <row r="5" spans="1:3" ht="26.25" customHeight="1">
      <c r="A5" s="159"/>
      <c r="B5" s="160"/>
      <c r="C5" s="160"/>
    </row>
    <row r="6" spans="1:3">
      <c r="A6" s="161" t="s">
        <v>537</v>
      </c>
    </row>
    <row r="7" spans="1:3" ht="25.5">
      <c r="A7" s="162" t="s">
        <v>11</v>
      </c>
      <c r="B7" s="163" t="s">
        <v>12</v>
      </c>
      <c r="C7" s="164" t="s">
        <v>539</v>
      </c>
    </row>
    <row r="8" spans="1:3">
      <c r="A8" s="165" t="s">
        <v>113</v>
      </c>
      <c r="B8" s="166" t="s">
        <v>114</v>
      </c>
      <c r="C8" s="167"/>
    </row>
    <row r="9" spans="1:3">
      <c r="A9" s="168"/>
      <c r="B9" s="166"/>
      <c r="C9" s="167"/>
    </row>
    <row r="10" spans="1:3">
      <c r="A10" s="168"/>
      <c r="B10" s="166"/>
      <c r="C10" s="167"/>
    </row>
    <row r="11" spans="1:3">
      <c r="A11" s="168"/>
      <c r="B11" s="166"/>
      <c r="C11" s="167"/>
    </row>
    <row r="12" spans="1:3">
      <c r="A12" s="168"/>
      <c r="B12" s="166"/>
      <c r="C12" s="167"/>
    </row>
    <row r="13" spans="1:3">
      <c r="A13" s="165" t="s">
        <v>316</v>
      </c>
      <c r="B13" s="166" t="s">
        <v>115</v>
      </c>
      <c r="C13" s="169">
        <v>549</v>
      </c>
    </row>
    <row r="14" spans="1:3">
      <c r="A14" s="168" t="s">
        <v>545</v>
      </c>
      <c r="B14" s="166"/>
      <c r="C14" s="167">
        <v>549</v>
      </c>
    </row>
    <row r="15" spans="1:3">
      <c r="A15" s="168"/>
      <c r="B15" s="166"/>
      <c r="C15" s="167"/>
    </row>
    <row r="16" spans="1:3">
      <c r="A16" s="168"/>
      <c r="B16" s="166"/>
      <c r="C16" s="167"/>
    </row>
    <row r="17" spans="1:3">
      <c r="A17" s="168"/>
      <c r="B17" s="166"/>
      <c r="C17" s="167"/>
    </row>
    <row r="18" spans="1:3">
      <c r="A18" s="170" t="s">
        <v>116</v>
      </c>
      <c r="B18" s="166" t="s">
        <v>117</v>
      </c>
      <c r="C18" s="169"/>
    </row>
    <row r="19" spans="1:3">
      <c r="A19" s="171"/>
      <c r="B19" s="166"/>
      <c r="C19" s="167"/>
    </row>
    <row r="20" spans="1:3">
      <c r="A20" s="171"/>
      <c r="B20" s="166"/>
      <c r="C20" s="167"/>
    </row>
    <row r="21" spans="1:3">
      <c r="A21" s="165" t="s">
        <v>118</v>
      </c>
      <c r="B21" s="166" t="s">
        <v>119</v>
      </c>
      <c r="C21" s="169">
        <v>530</v>
      </c>
    </row>
    <row r="22" spans="1:3">
      <c r="A22" s="168" t="s">
        <v>549</v>
      </c>
      <c r="B22" s="166"/>
      <c r="C22" s="167">
        <v>530</v>
      </c>
    </row>
    <row r="23" spans="1:3">
      <c r="A23" s="168"/>
      <c r="B23" s="166"/>
      <c r="C23" s="167"/>
    </row>
    <row r="24" spans="1:3">
      <c r="A24" s="171"/>
      <c r="B24" s="166"/>
      <c r="C24" s="167"/>
    </row>
    <row r="25" spans="1:3">
      <c r="A25" s="165" t="s">
        <v>120</v>
      </c>
      <c r="B25" s="166" t="s">
        <v>121</v>
      </c>
      <c r="C25" s="167"/>
    </row>
    <row r="26" spans="1:3">
      <c r="A26" s="168"/>
      <c r="B26" s="166"/>
      <c r="C26" s="167"/>
    </row>
    <row r="27" spans="1:3">
      <c r="A27" s="168"/>
      <c r="B27" s="166"/>
      <c r="C27" s="167"/>
    </row>
    <row r="28" spans="1:3">
      <c r="A28" s="170" t="s">
        <v>122</v>
      </c>
      <c r="B28" s="166" t="s">
        <v>123</v>
      </c>
      <c r="C28" s="167"/>
    </row>
    <row r="29" spans="1:3" ht="25.5">
      <c r="A29" s="170" t="s">
        <v>124</v>
      </c>
      <c r="B29" s="166" t="s">
        <v>125</v>
      </c>
      <c r="C29" s="172">
        <f>C21*0.27</f>
        <v>143.10000000000002</v>
      </c>
    </row>
    <row r="30" spans="1:3" ht="15.75">
      <c r="A30" s="173" t="s">
        <v>317</v>
      </c>
      <c r="B30" s="174" t="s">
        <v>126</v>
      </c>
      <c r="C30" s="175">
        <f>C18+C21+C29+C13</f>
        <v>1222.0999999999999</v>
      </c>
    </row>
    <row r="31" spans="1:3">
      <c r="A31" s="165" t="s">
        <v>127</v>
      </c>
      <c r="B31" s="166" t="s">
        <v>128</v>
      </c>
      <c r="C31" s="172">
        <v>0</v>
      </c>
    </row>
    <row r="32" spans="1:3">
      <c r="A32" s="168"/>
      <c r="B32" s="166"/>
      <c r="C32" s="176"/>
    </row>
    <row r="33" spans="1:3">
      <c r="A33" s="168"/>
      <c r="B33" s="166"/>
      <c r="C33" s="176"/>
    </row>
    <row r="34" spans="1:3">
      <c r="A34" s="168"/>
      <c r="B34" s="166"/>
      <c r="C34" s="176"/>
    </row>
    <row r="35" spans="1:3">
      <c r="A35" s="168"/>
      <c r="B35" s="166"/>
      <c r="C35" s="176"/>
    </row>
    <row r="36" spans="1:3">
      <c r="A36" s="165" t="s">
        <v>129</v>
      </c>
      <c r="B36" s="166" t="s">
        <v>130</v>
      </c>
      <c r="C36" s="176"/>
    </row>
    <row r="37" spans="1:3">
      <c r="A37" s="168"/>
      <c r="B37" s="166"/>
      <c r="C37" s="176"/>
    </row>
    <row r="38" spans="1:3">
      <c r="A38" s="168"/>
      <c r="B38" s="166"/>
      <c r="C38" s="176"/>
    </row>
    <row r="39" spans="1:3">
      <c r="A39" s="168"/>
      <c r="B39" s="166"/>
      <c r="C39" s="176"/>
    </row>
    <row r="40" spans="1:3">
      <c r="A40" s="168"/>
      <c r="B40" s="166"/>
      <c r="C40" s="176"/>
    </row>
    <row r="41" spans="1:3">
      <c r="A41" s="165" t="s">
        <v>131</v>
      </c>
      <c r="B41" s="166" t="s">
        <v>132</v>
      </c>
      <c r="C41" s="176"/>
    </row>
    <row r="42" spans="1:3">
      <c r="A42" s="165" t="s">
        <v>133</v>
      </c>
      <c r="B42" s="166" t="s">
        <v>134</v>
      </c>
      <c r="C42" s="172">
        <f>C31*0.27</f>
        <v>0</v>
      </c>
    </row>
    <row r="43" spans="1:3" ht="15.75">
      <c r="A43" s="173" t="s">
        <v>318</v>
      </c>
      <c r="B43" s="174" t="s">
        <v>135</v>
      </c>
      <c r="C43" s="175">
        <f>C42+C31</f>
        <v>0</v>
      </c>
    </row>
    <row r="46" spans="1:3">
      <c r="A46" s="177"/>
      <c r="B46" s="177"/>
      <c r="C46" s="177"/>
    </row>
    <row r="47" spans="1:3">
      <c r="A47" s="178"/>
      <c r="B47" s="178"/>
      <c r="C47" s="178"/>
    </row>
    <row r="48" spans="1:3">
      <c r="A48" s="178"/>
      <c r="B48" s="178"/>
      <c r="C48" s="178"/>
    </row>
    <row r="49" spans="1:3">
      <c r="A49" s="178"/>
      <c r="B49" s="178"/>
      <c r="C49" s="178"/>
    </row>
    <row r="50" spans="1:3">
      <c r="A50" s="178"/>
      <c r="B50" s="178"/>
      <c r="C50" s="178"/>
    </row>
    <row r="51" spans="1:3">
      <c r="A51" s="179"/>
      <c r="B51" s="180"/>
      <c r="C51" s="178"/>
    </row>
    <row r="52" spans="1:3">
      <c r="A52" s="179"/>
      <c r="B52" s="180"/>
      <c r="C52" s="178"/>
    </row>
    <row r="53" spans="1:3">
      <c r="A53" s="179"/>
      <c r="B53" s="180"/>
      <c r="C53" s="178"/>
    </row>
    <row r="54" spans="1:3">
      <c r="A54" s="179"/>
      <c r="B54" s="180"/>
      <c r="C54" s="178"/>
    </row>
    <row r="55" spans="1:3">
      <c r="A55" s="179"/>
      <c r="B55" s="180"/>
      <c r="C55" s="178"/>
    </row>
    <row r="56" spans="1:3">
      <c r="A56" s="179"/>
      <c r="B56" s="180"/>
      <c r="C56" s="178"/>
    </row>
    <row r="57" spans="1:3">
      <c r="A57" s="179"/>
      <c r="B57" s="180"/>
      <c r="C57" s="178"/>
    </row>
    <row r="58" spans="1:3">
      <c r="A58" s="179"/>
      <c r="B58" s="180"/>
      <c r="C58" s="178"/>
    </row>
    <row r="59" spans="1:3">
      <c r="A59" s="179"/>
      <c r="B59" s="180"/>
      <c r="C59" s="178"/>
    </row>
    <row r="60" spans="1:3">
      <c r="A60" s="179"/>
      <c r="B60" s="180"/>
      <c r="C60" s="178"/>
    </row>
    <row r="61" spans="1:3">
      <c r="A61" s="181"/>
      <c r="B61" s="180"/>
      <c r="C61" s="178"/>
    </row>
    <row r="62" spans="1:3">
      <c r="A62" s="181"/>
      <c r="B62" s="180"/>
      <c r="C62" s="178"/>
    </row>
    <row r="63" spans="1:3">
      <c r="A63" s="181"/>
      <c r="B63" s="180"/>
      <c r="C63" s="178"/>
    </row>
    <row r="64" spans="1:3">
      <c r="A64" s="179"/>
      <c r="B64" s="180"/>
      <c r="C64" s="178"/>
    </row>
    <row r="65" spans="1:3" ht="15.75">
      <c r="A65" s="182"/>
      <c r="B65" s="183"/>
      <c r="C65" s="178"/>
    </row>
    <row r="66" spans="1:3" ht="15.75">
      <c r="A66" s="182"/>
      <c r="B66" s="183"/>
      <c r="C66" s="178"/>
    </row>
    <row r="67" spans="1:3" ht="15.75">
      <c r="A67" s="182"/>
      <c r="B67" s="183"/>
      <c r="C67" s="178"/>
    </row>
    <row r="68" spans="1:3" ht="15.75">
      <c r="A68" s="182"/>
      <c r="B68" s="183"/>
      <c r="C68" s="178"/>
    </row>
    <row r="69" spans="1:3" ht="15.75">
      <c r="A69" s="182"/>
      <c r="B69" s="183"/>
      <c r="C69" s="178"/>
    </row>
    <row r="70" spans="1:3">
      <c r="A70" s="179"/>
      <c r="B70" s="180"/>
      <c r="C70" s="178"/>
    </row>
    <row r="71" spans="1:3">
      <c r="A71" s="179"/>
      <c r="B71" s="180"/>
      <c r="C71" s="178"/>
    </row>
    <row r="72" spans="1:3">
      <c r="A72" s="179"/>
      <c r="B72" s="180"/>
      <c r="C72" s="178"/>
    </row>
    <row r="73" spans="1:3">
      <c r="A73" s="179"/>
      <c r="B73" s="180"/>
      <c r="C73" s="178"/>
    </row>
    <row r="74" spans="1:3">
      <c r="A74" s="179"/>
      <c r="B74" s="180"/>
      <c r="C74" s="178"/>
    </row>
    <row r="75" spans="1:3">
      <c r="A75" s="179"/>
      <c r="B75" s="180"/>
      <c r="C75" s="178"/>
    </row>
    <row r="76" spans="1:3">
      <c r="A76" s="179"/>
      <c r="B76" s="180"/>
      <c r="C76" s="178"/>
    </row>
    <row r="77" spans="1:3">
      <c r="A77" s="179"/>
      <c r="B77" s="180"/>
      <c r="C77" s="178"/>
    </row>
    <row r="78" spans="1:3">
      <c r="A78" s="179"/>
      <c r="B78" s="180"/>
      <c r="C78" s="178"/>
    </row>
    <row r="79" spans="1:3">
      <c r="A79" s="179"/>
      <c r="B79" s="180"/>
      <c r="C79" s="178"/>
    </row>
    <row r="80" spans="1:3">
      <c r="A80" s="179"/>
      <c r="B80" s="180"/>
      <c r="C80" s="178"/>
    </row>
    <row r="81" spans="1:3" ht="15.75">
      <c r="A81" s="182"/>
      <c r="B81" s="183"/>
      <c r="C81" s="178"/>
    </row>
    <row r="82" spans="1:3">
      <c r="A82" s="184"/>
      <c r="B82" s="184"/>
      <c r="C82" s="184"/>
    </row>
    <row r="83" spans="1:3">
      <c r="A83" s="184"/>
      <c r="B83" s="184"/>
      <c r="C83" s="184"/>
    </row>
    <row r="84" spans="1:3">
      <c r="A84" s="184"/>
      <c r="B84" s="184"/>
      <c r="C84" s="184"/>
    </row>
    <row r="85" spans="1:3">
      <c r="A85" s="184"/>
      <c r="B85" s="184"/>
      <c r="C85" s="184"/>
    </row>
    <row r="86" spans="1:3">
      <c r="A86" s="184"/>
      <c r="B86" s="184"/>
      <c r="C86" s="184"/>
    </row>
    <row r="87" spans="1:3">
      <c r="A87" s="184"/>
      <c r="B87" s="184"/>
      <c r="C87" s="184"/>
    </row>
  </sheetData>
  <mergeCells count="3">
    <mergeCell ref="A3:C3"/>
    <mergeCell ref="A4:C4"/>
    <mergeCell ref="A1:C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9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H17"/>
  <sheetViews>
    <sheetView zoomScaleNormal="100" workbookViewId="0">
      <selection activeCell="B2" sqref="B2"/>
    </sheetView>
  </sheetViews>
  <sheetFormatPr defaultRowHeight="15"/>
  <cols>
    <col min="1" max="1" width="36.42578125" style="103" customWidth="1"/>
    <col min="2" max="2" width="10.140625" style="103" customWidth="1"/>
    <col min="3" max="3" width="18.85546875" style="103" customWidth="1"/>
    <col min="4" max="4" width="23" style="103" customWidth="1"/>
    <col min="5" max="5" width="17.5703125" style="103" customWidth="1"/>
    <col min="6" max="6" width="17.7109375" style="103" customWidth="1"/>
    <col min="7" max="7" width="17.140625" style="103" customWidth="1"/>
    <col min="8" max="8" width="17.7109375" style="103" customWidth="1"/>
    <col min="9" max="16384" width="9.140625" style="103"/>
  </cols>
  <sheetData>
    <row r="1" spans="1:8">
      <c r="B1" s="259" t="s">
        <v>553</v>
      </c>
      <c r="C1" s="239"/>
      <c r="D1" s="239"/>
    </row>
    <row r="3" spans="1:8" ht="30" customHeight="1">
      <c r="A3" s="256" t="s">
        <v>541</v>
      </c>
      <c r="B3" s="257"/>
      <c r="C3" s="257"/>
      <c r="D3" s="102"/>
      <c r="E3" s="102"/>
      <c r="F3" s="102"/>
      <c r="G3" s="102"/>
      <c r="H3" s="102"/>
    </row>
    <row r="4" spans="1:8" ht="23.25" customHeight="1">
      <c r="A4" s="258" t="s">
        <v>1</v>
      </c>
      <c r="B4" s="257"/>
      <c r="C4" s="257"/>
      <c r="D4" s="104"/>
      <c r="E4" s="104"/>
      <c r="F4" s="104"/>
      <c r="G4" s="104"/>
      <c r="H4" s="104"/>
    </row>
    <row r="5" spans="1:8" ht="18">
      <c r="A5" s="105"/>
    </row>
    <row r="6" spans="1:8">
      <c r="A6" s="106" t="s">
        <v>537</v>
      </c>
    </row>
    <row r="7" spans="1:8" ht="25.5">
      <c r="A7" s="107" t="s">
        <v>11</v>
      </c>
      <c r="B7" s="108" t="s">
        <v>12</v>
      </c>
      <c r="C7" s="109" t="s">
        <v>543</v>
      </c>
    </row>
    <row r="8" spans="1:8">
      <c r="A8" s="110"/>
      <c r="B8" s="110"/>
      <c r="C8" s="111"/>
    </row>
    <row r="9" spans="1:8">
      <c r="A9" s="110"/>
      <c r="B9" s="110"/>
      <c r="C9" s="111"/>
    </row>
    <row r="10" spans="1:8">
      <c r="A10" s="110"/>
      <c r="B10" s="110"/>
      <c r="C10" s="111"/>
    </row>
    <row r="11" spans="1:8">
      <c r="A11" s="110"/>
      <c r="B11" s="110"/>
      <c r="C11" s="111"/>
    </row>
    <row r="12" spans="1:8">
      <c r="A12" s="112" t="s">
        <v>442</v>
      </c>
      <c r="B12" s="113" t="s">
        <v>548</v>
      </c>
      <c r="C12" s="114">
        <v>7478</v>
      </c>
    </row>
    <row r="13" spans="1:8">
      <c r="A13" s="112"/>
      <c r="B13" s="113"/>
      <c r="C13" s="111"/>
    </row>
    <row r="14" spans="1:8">
      <c r="A14" s="112"/>
      <c r="B14" s="113"/>
      <c r="C14" s="111"/>
    </row>
    <row r="15" spans="1:8">
      <c r="A15" s="112"/>
      <c r="B15" s="113"/>
      <c r="C15" s="111"/>
    </row>
    <row r="16" spans="1:8">
      <c r="A16" s="112"/>
      <c r="B16" s="113"/>
      <c r="C16" s="111"/>
    </row>
    <row r="17" spans="1:3">
      <c r="A17" s="112" t="s">
        <v>441</v>
      </c>
      <c r="B17" s="113" t="s">
        <v>548</v>
      </c>
      <c r="C17" s="114">
        <v>7478</v>
      </c>
    </row>
  </sheetData>
  <mergeCells count="3">
    <mergeCell ref="A3:C3"/>
    <mergeCell ref="A4:C4"/>
    <mergeCell ref="B1:D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9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E117"/>
  <sheetViews>
    <sheetView zoomScaleNormal="100" workbookViewId="0">
      <selection activeCell="A2" sqref="A2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5">
      <c r="A1" s="255" t="s">
        <v>554</v>
      </c>
      <c r="B1" s="255"/>
      <c r="C1" s="255"/>
    </row>
    <row r="3" spans="1:5" ht="27" customHeight="1">
      <c r="A3" s="237" t="s">
        <v>541</v>
      </c>
      <c r="B3" s="238"/>
      <c r="C3" s="238"/>
      <c r="D3" s="52"/>
      <c r="E3" s="52"/>
    </row>
    <row r="4" spans="1:5" ht="27" customHeight="1">
      <c r="A4" s="240" t="s">
        <v>444</v>
      </c>
      <c r="B4" s="238"/>
      <c r="C4" s="238"/>
    </row>
    <row r="5" spans="1:5" ht="19.5" customHeight="1">
      <c r="A5" s="22"/>
      <c r="B5" s="16"/>
      <c r="C5" s="16"/>
    </row>
    <row r="6" spans="1:5">
      <c r="A6" s="20" t="s">
        <v>537</v>
      </c>
    </row>
    <row r="7" spans="1:5" ht="25.5">
      <c r="A7" s="21" t="s">
        <v>443</v>
      </c>
      <c r="B7" s="1" t="s">
        <v>12</v>
      </c>
      <c r="C7" s="23" t="s">
        <v>543</v>
      </c>
    </row>
    <row r="8" spans="1:5">
      <c r="A8" s="8" t="s">
        <v>445</v>
      </c>
      <c r="B8" s="3" t="s">
        <v>102</v>
      </c>
      <c r="C8" s="19"/>
    </row>
    <row r="9" spans="1:5">
      <c r="A9" s="8" t="s">
        <v>446</v>
      </c>
      <c r="B9" s="3" t="s">
        <v>102</v>
      </c>
      <c r="C9" s="19"/>
    </row>
    <row r="10" spans="1:5">
      <c r="A10" s="8" t="s">
        <v>447</v>
      </c>
      <c r="B10" s="3" t="s">
        <v>102</v>
      </c>
      <c r="C10" s="19"/>
    </row>
    <row r="11" spans="1:5">
      <c r="A11" s="8" t="s">
        <v>448</v>
      </c>
      <c r="B11" s="3" t="s">
        <v>102</v>
      </c>
      <c r="C11" s="19"/>
    </row>
    <row r="12" spans="1:5">
      <c r="A12" s="8" t="s">
        <v>449</v>
      </c>
      <c r="B12" s="3" t="s">
        <v>102</v>
      </c>
      <c r="C12" s="19"/>
    </row>
    <row r="13" spans="1:5">
      <c r="A13" s="8" t="s">
        <v>450</v>
      </c>
      <c r="B13" s="3" t="s">
        <v>102</v>
      </c>
      <c r="C13" s="19"/>
    </row>
    <row r="14" spans="1:5">
      <c r="A14" s="8" t="s">
        <v>451</v>
      </c>
      <c r="B14" s="3" t="s">
        <v>102</v>
      </c>
      <c r="C14" s="19"/>
    </row>
    <row r="15" spans="1:5">
      <c r="A15" s="8" t="s">
        <v>452</v>
      </c>
      <c r="B15" s="3" t="s">
        <v>102</v>
      </c>
      <c r="C15" s="19"/>
    </row>
    <row r="16" spans="1:5">
      <c r="A16" s="8" t="s">
        <v>453</v>
      </c>
      <c r="B16" s="3" t="s">
        <v>102</v>
      </c>
      <c r="C16" s="19"/>
    </row>
    <row r="17" spans="1:3">
      <c r="A17" s="8" t="s">
        <v>454</v>
      </c>
      <c r="B17" s="3" t="s">
        <v>102</v>
      </c>
      <c r="C17" s="19"/>
    </row>
    <row r="18" spans="1:3" ht="25.5">
      <c r="A18" s="6" t="s">
        <v>313</v>
      </c>
      <c r="B18" s="5" t="s">
        <v>102</v>
      </c>
      <c r="C18" s="19"/>
    </row>
    <row r="19" spans="1:3">
      <c r="A19" s="8" t="s">
        <v>445</v>
      </c>
      <c r="B19" s="3" t="s">
        <v>103</v>
      </c>
      <c r="C19" s="19"/>
    </row>
    <row r="20" spans="1:3">
      <c r="A20" s="8" t="s">
        <v>446</v>
      </c>
      <c r="B20" s="3" t="s">
        <v>103</v>
      </c>
      <c r="C20" s="19"/>
    </row>
    <row r="21" spans="1:3">
      <c r="A21" s="8" t="s">
        <v>447</v>
      </c>
      <c r="B21" s="3" t="s">
        <v>103</v>
      </c>
      <c r="C21" s="19"/>
    </row>
    <row r="22" spans="1:3">
      <c r="A22" s="8" t="s">
        <v>448</v>
      </c>
      <c r="B22" s="3" t="s">
        <v>103</v>
      </c>
      <c r="C22" s="19"/>
    </row>
    <row r="23" spans="1:3">
      <c r="A23" s="8" t="s">
        <v>449</v>
      </c>
      <c r="B23" s="3" t="s">
        <v>103</v>
      </c>
      <c r="C23" s="19"/>
    </row>
    <row r="24" spans="1:3">
      <c r="A24" s="8" t="s">
        <v>450</v>
      </c>
      <c r="B24" s="3" t="s">
        <v>103</v>
      </c>
      <c r="C24" s="19"/>
    </row>
    <row r="25" spans="1:3">
      <c r="A25" s="8" t="s">
        <v>451</v>
      </c>
      <c r="B25" s="3" t="s">
        <v>103</v>
      </c>
      <c r="C25" s="19"/>
    </row>
    <row r="26" spans="1:3">
      <c r="A26" s="8" t="s">
        <v>452</v>
      </c>
      <c r="B26" s="3" t="s">
        <v>103</v>
      </c>
      <c r="C26" s="19"/>
    </row>
    <row r="27" spans="1:3">
      <c r="A27" s="8" t="s">
        <v>453</v>
      </c>
      <c r="B27" s="3" t="s">
        <v>103</v>
      </c>
      <c r="C27" s="19"/>
    </row>
    <row r="28" spans="1:3">
      <c r="A28" s="8" t="s">
        <v>454</v>
      </c>
      <c r="B28" s="3" t="s">
        <v>103</v>
      </c>
      <c r="C28" s="19"/>
    </row>
    <row r="29" spans="1:3" ht="25.5">
      <c r="A29" s="6" t="s">
        <v>455</v>
      </c>
      <c r="B29" s="5" t="s">
        <v>103</v>
      </c>
      <c r="C29" s="19"/>
    </row>
    <row r="30" spans="1:3">
      <c r="A30" s="8" t="s">
        <v>445</v>
      </c>
      <c r="B30" s="3" t="s">
        <v>104</v>
      </c>
      <c r="C30" s="19"/>
    </row>
    <row r="31" spans="1:3">
      <c r="A31" s="8" t="s">
        <v>446</v>
      </c>
      <c r="B31" s="3" t="s">
        <v>104</v>
      </c>
      <c r="C31" s="19"/>
    </row>
    <row r="32" spans="1:3">
      <c r="A32" s="8" t="s">
        <v>447</v>
      </c>
      <c r="B32" s="3" t="s">
        <v>104</v>
      </c>
      <c r="C32" s="19"/>
    </row>
    <row r="33" spans="1:3">
      <c r="A33" s="8" t="s">
        <v>448</v>
      </c>
      <c r="B33" s="3" t="s">
        <v>104</v>
      </c>
      <c r="C33" s="19"/>
    </row>
    <row r="34" spans="1:3">
      <c r="A34" s="8" t="s">
        <v>449</v>
      </c>
      <c r="B34" s="3" t="s">
        <v>104</v>
      </c>
      <c r="C34" s="19"/>
    </row>
    <row r="35" spans="1:3">
      <c r="A35" s="8" t="s">
        <v>450</v>
      </c>
      <c r="B35" s="3" t="s">
        <v>104</v>
      </c>
      <c r="C35" s="19"/>
    </row>
    <row r="36" spans="1:3">
      <c r="A36" s="8" t="s">
        <v>451</v>
      </c>
      <c r="B36" s="3" t="s">
        <v>104</v>
      </c>
      <c r="C36" s="19">
        <v>706</v>
      </c>
    </row>
    <row r="37" spans="1:3">
      <c r="A37" s="8" t="s">
        <v>452</v>
      </c>
      <c r="B37" s="3" t="s">
        <v>104</v>
      </c>
      <c r="C37" s="19"/>
    </row>
    <row r="38" spans="1:3">
      <c r="A38" s="8" t="s">
        <v>453</v>
      </c>
      <c r="B38" s="3" t="s">
        <v>104</v>
      </c>
      <c r="C38" s="19"/>
    </row>
    <row r="39" spans="1:3">
      <c r="A39" s="8" t="s">
        <v>454</v>
      </c>
      <c r="B39" s="3" t="s">
        <v>104</v>
      </c>
      <c r="C39" s="19"/>
    </row>
    <row r="40" spans="1:3">
      <c r="A40" s="6" t="s">
        <v>314</v>
      </c>
      <c r="B40" s="5" t="s">
        <v>104</v>
      </c>
      <c r="C40" s="14">
        <f>SUM(C30:C39)</f>
        <v>706</v>
      </c>
    </row>
    <row r="41" spans="1:3">
      <c r="A41" s="8" t="s">
        <v>456</v>
      </c>
      <c r="B41" s="2" t="s">
        <v>106</v>
      </c>
      <c r="C41" s="19"/>
    </row>
    <row r="42" spans="1:3">
      <c r="A42" s="8" t="s">
        <v>457</v>
      </c>
      <c r="B42" s="2" t="s">
        <v>106</v>
      </c>
      <c r="C42" s="19"/>
    </row>
    <row r="43" spans="1:3">
      <c r="A43" s="8" t="s">
        <v>458</v>
      </c>
      <c r="B43" s="2" t="s">
        <v>106</v>
      </c>
      <c r="C43" s="19">
        <v>167</v>
      </c>
    </row>
    <row r="44" spans="1:3">
      <c r="A44" s="2" t="s">
        <v>459</v>
      </c>
      <c r="B44" s="2" t="s">
        <v>106</v>
      </c>
      <c r="C44" s="19"/>
    </row>
    <row r="45" spans="1:3">
      <c r="A45" s="2" t="s">
        <v>460</v>
      </c>
      <c r="B45" s="2" t="s">
        <v>106</v>
      </c>
      <c r="C45" s="19"/>
    </row>
    <row r="46" spans="1:3">
      <c r="A46" s="2" t="s">
        <v>461</v>
      </c>
      <c r="B46" s="2" t="s">
        <v>106</v>
      </c>
      <c r="C46" s="19"/>
    </row>
    <row r="47" spans="1:3">
      <c r="A47" s="8" t="s">
        <v>462</v>
      </c>
      <c r="B47" s="2" t="s">
        <v>106</v>
      </c>
      <c r="C47" s="19"/>
    </row>
    <row r="48" spans="1:3">
      <c r="A48" s="8" t="s">
        <v>463</v>
      </c>
      <c r="B48" s="2" t="s">
        <v>106</v>
      </c>
      <c r="C48" s="19"/>
    </row>
    <row r="49" spans="1:3">
      <c r="A49" s="8" t="s">
        <v>464</v>
      </c>
      <c r="B49" s="2" t="s">
        <v>106</v>
      </c>
      <c r="C49" s="19"/>
    </row>
    <row r="50" spans="1:3">
      <c r="A50" s="8" t="s">
        <v>465</v>
      </c>
      <c r="B50" s="2" t="s">
        <v>106</v>
      </c>
      <c r="C50" s="19"/>
    </row>
    <row r="51" spans="1:3" ht="25.5">
      <c r="A51" s="6" t="s">
        <v>466</v>
      </c>
      <c r="B51" s="5" t="s">
        <v>106</v>
      </c>
      <c r="C51" s="21">
        <v>167</v>
      </c>
    </row>
    <row r="52" spans="1:3">
      <c r="A52" s="8" t="s">
        <v>456</v>
      </c>
      <c r="B52" s="2" t="s">
        <v>111</v>
      </c>
      <c r="C52" s="19"/>
    </row>
    <row r="53" spans="1:3">
      <c r="A53" s="8" t="s">
        <v>457</v>
      </c>
      <c r="B53" s="2" t="s">
        <v>111</v>
      </c>
      <c r="C53" s="19">
        <v>5</v>
      </c>
    </row>
    <row r="54" spans="1:3">
      <c r="A54" s="8" t="s">
        <v>458</v>
      </c>
      <c r="B54" s="2" t="s">
        <v>111</v>
      </c>
      <c r="C54" s="19"/>
    </row>
    <row r="55" spans="1:3">
      <c r="A55" s="2" t="s">
        <v>459</v>
      </c>
      <c r="B55" s="2" t="s">
        <v>111</v>
      </c>
      <c r="C55" s="19"/>
    </row>
    <row r="56" spans="1:3">
      <c r="A56" s="2" t="s">
        <v>460</v>
      </c>
      <c r="B56" s="2" t="s">
        <v>111</v>
      </c>
      <c r="C56" s="19"/>
    </row>
    <row r="57" spans="1:3">
      <c r="A57" s="2" t="s">
        <v>461</v>
      </c>
      <c r="B57" s="2" t="s">
        <v>111</v>
      </c>
      <c r="C57" s="19"/>
    </row>
    <row r="58" spans="1:3">
      <c r="A58" s="8" t="s">
        <v>462</v>
      </c>
      <c r="B58" s="2" t="s">
        <v>111</v>
      </c>
      <c r="C58" s="19"/>
    </row>
    <row r="59" spans="1:3">
      <c r="A59" s="8" t="s">
        <v>467</v>
      </c>
      <c r="B59" s="2" t="s">
        <v>111</v>
      </c>
      <c r="C59" s="19"/>
    </row>
    <row r="60" spans="1:3">
      <c r="A60" s="8" t="s">
        <v>464</v>
      </c>
      <c r="B60" s="2" t="s">
        <v>111</v>
      </c>
      <c r="C60" s="19"/>
    </row>
    <row r="61" spans="1:3">
      <c r="A61" s="8" t="s">
        <v>465</v>
      </c>
      <c r="B61" s="2" t="s">
        <v>111</v>
      </c>
      <c r="C61" s="19"/>
    </row>
    <row r="62" spans="1:3">
      <c r="A62" s="10" t="s">
        <v>468</v>
      </c>
      <c r="B62" s="5" t="s">
        <v>111</v>
      </c>
      <c r="C62" s="14">
        <f>C53</f>
        <v>5</v>
      </c>
    </row>
    <row r="63" spans="1:3">
      <c r="A63" s="8" t="s">
        <v>445</v>
      </c>
      <c r="B63" s="3" t="s">
        <v>138</v>
      </c>
      <c r="C63" s="19"/>
    </row>
    <row r="64" spans="1:3">
      <c r="A64" s="8" t="s">
        <v>446</v>
      </c>
      <c r="B64" s="3" t="s">
        <v>138</v>
      </c>
      <c r="C64" s="19"/>
    </row>
    <row r="65" spans="1:3">
      <c r="A65" s="8" t="s">
        <v>447</v>
      </c>
      <c r="B65" s="3" t="s">
        <v>138</v>
      </c>
      <c r="C65" s="19"/>
    </row>
    <row r="66" spans="1:3">
      <c r="A66" s="8" t="s">
        <v>448</v>
      </c>
      <c r="B66" s="3" t="s">
        <v>138</v>
      </c>
      <c r="C66" s="19"/>
    </row>
    <row r="67" spans="1:3">
      <c r="A67" s="8" t="s">
        <v>449</v>
      </c>
      <c r="B67" s="3" t="s">
        <v>138</v>
      </c>
      <c r="C67" s="19"/>
    </row>
    <row r="68" spans="1:3">
      <c r="A68" s="8" t="s">
        <v>450</v>
      </c>
      <c r="B68" s="3" t="s">
        <v>138</v>
      </c>
      <c r="C68" s="19"/>
    </row>
    <row r="69" spans="1:3">
      <c r="A69" s="8" t="s">
        <v>451</v>
      </c>
      <c r="B69" s="3" t="s">
        <v>138</v>
      </c>
      <c r="C69" s="19"/>
    </row>
    <row r="70" spans="1:3">
      <c r="A70" s="8" t="s">
        <v>452</v>
      </c>
      <c r="B70" s="3" t="s">
        <v>138</v>
      </c>
      <c r="C70" s="19"/>
    </row>
    <row r="71" spans="1:3">
      <c r="A71" s="8" t="s">
        <v>453</v>
      </c>
      <c r="B71" s="3" t="s">
        <v>138</v>
      </c>
      <c r="C71" s="19"/>
    </row>
    <row r="72" spans="1:3">
      <c r="A72" s="8" t="s">
        <v>454</v>
      </c>
      <c r="B72" s="3" t="s">
        <v>138</v>
      </c>
      <c r="C72" s="19"/>
    </row>
    <row r="73" spans="1:3" ht="25.5">
      <c r="A73" s="6" t="s">
        <v>469</v>
      </c>
      <c r="B73" s="5" t="s">
        <v>138</v>
      </c>
      <c r="C73" s="19"/>
    </row>
    <row r="74" spans="1:3">
      <c r="A74" s="8" t="s">
        <v>445</v>
      </c>
      <c r="B74" s="3" t="s">
        <v>139</v>
      </c>
      <c r="C74" s="19"/>
    </row>
    <row r="75" spans="1:3">
      <c r="A75" s="8" t="s">
        <v>446</v>
      </c>
      <c r="B75" s="3" t="s">
        <v>139</v>
      </c>
      <c r="C75" s="19"/>
    </row>
    <row r="76" spans="1:3">
      <c r="A76" s="8" t="s">
        <v>447</v>
      </c>
      <c r="B76" s="3" t="s">
        <v>139</v>
      </c>
      <c r="C76" s="19"/>
    </row>
    <row r="77" spans="1:3">
      <c r="A77" s="8" t="s">
        <v>448</v>
      </c>
      <c r="B77" s="3" t="s">
        <v>139</v>
      </c>
      <c r="C77" s="19"/>
    </row>
    <row r="78" spans="1:3">
      <c r="A78" s="8" t="s">
        <v>449</v>
      </c>
      <c r="B78" s="3" t="s">
        <v>139</v>
      </c>
      <c r="C78" s="19"/>
    </row>
    <row r="79" spans="1:3">
      <c r="A79" s="8" t="s">
        <v>450</v>
      </c>
      <c r="B79" s="3" t="s">
        <v>139</v>
      </c>
      <c r="C79" s="19"/>
    </row>
    <row r="80" spans="1:3">
      <c r="A80" s="8" t="s">
        <v>451</v>
      </c>
      <c r="B80" s="3" t="s">
        <v>139</v>
      </c>
      <c r="C80" s="19"/>
    </row>
    <row r="81" spans="1:3">
      <c r="A81" s="8" t="s">
        <v>452</v>
      </c>
      <c r="B81" s="3" t="s">
        <v>139</v>
      </c>
      <c r="C81" s="19"/>
    </row>
    <row r="82" spans="1:3">
      <c r="A82" s="8" t="s">
        <v>453</v>
      </c>
      <c r="B82" s="3" t="s">
        <v>139</v>
      </c>
      <c r="C82" s="19"/>
    </row>
    <row r="83" spans="1:3">
      <c r="A83" s="8" t="s">
        <v>454</v>
      </c>
      <c r="B83" s="3" t="s">
        <v>139</v>
      </c>
      <c r="C83" s="19"/>
    </row>
    <row r="84" spans="1:3" ht="25.5">
      <c r="A84" s="6" t="s">
        <v>470</v>
      </c>
      <c r="B84" s="5" t="s">
        <v>139</v>
      </c>
      <c r="C84" s="19"/>
    </row>
    <row r="85" spans="1:3">
      <c r="A85" s="8" t="s">
        <v>445</v>
      </c>
      <c r="B85" s="3" t="s">
        <v>140</v>
      </c>
      <c r="C85" s="19"/>
    </row>
    <row r="86" spans="1:3">
      <c r="A86" s="8" t="s">
        <v>446</v>
      </c>
      <c r="B86" s="3" t="s">
        <v>140</v>
      </c>
      <c r="C86" s="19"/>
    </row>
    <row r="87" spans="1:3">
      <c r="A87" s="8" t="s">
        <v>447</v>
      </c>
      <c r="B87" s="3" t="s">
        <v>140</v>
      </c>
      <c r="C87" s="19"/>
    </row>
    <row r="88" spans="1:3">
      <c r="A88" s="8" t="s">
        <v>448</v>
      </c>
      <c r="B88" s="3" t="s">
        <v>140</v>
      </c>
      <c r="C88" s="19"/>
    </row>
    <row r="89" spans="1:3">
      <c r="A89" s="8" t="s">
        <v>449</v>
      </c>
      <c r="B89" s="3" t="s">
        <v>140</v>
      </c>
      <c r="C89" s="19"/>
    </row>
    <row r="90" spans="1:3">
      <c r="A90" s="8" t="s">
        <v>450</v>
      </c>
      <c r="B90" s="3" t="s">
        <v>140</v>
      </c>
      <c r="C90" s="19"/>
    </row>
    <row r="91" spans="1:3">
      <c r="A91" s="8" t="s">
        <v>451</v>
      </c>
      <c r="B91" s="3" t="s">
        <v>140</v>
      </c>
      <c r="C91" s="19"/>
    </row>
    <row r="92" spans="1:3">
      <c r="A92" s="8" t="s">
        <v>452</v>
      </c>
      <c r="B92" s="3" t="s">
        <v>140</v>
      </c>
      <c r="C92" s="19"/>
    </row>
    <row r="93" spans="1:3">
      <c r="A93" s="8" t="s">
        <v>453</v>
      </c>
      <c r="B93" s="3" t="s">
        <v>140</v>
      </c>
      <c r="C93" s="19"/>
    </row>
    <row r="94" spans="1:3">
      <c r="A94" s="8" t="s">
        <v>454</v>
      </c>
      <c r="B94" s="3" t="s">
        <v>140</v>
      </c>
      <c r="C94" s="19"/>
    </row>
    <row r="95" spans="1:3">
      <c r="A95" s="6" t="s">
        <v>471</v>
      </c>
      <c r="B95" s="5" t="s">
        <v>140</v>
      </c>
      <c r="C95" s="19"/>
    </row>
    <row r="96" spans="1:3">
      <c r="A96" s="8" t="s">
        <v>456</v>
      </c>
      <c r="B96" s="2" t="s">
        <v>142</v>
      </c>
      <c r="C96" s="19"/>
    </row>
    <row r="97" spans="1:3">
      <c r="A97" s="8" t="s">
        <v>457</v>
      </c>
      <c r="B97" s="3" t="s">
        <v>142</v>
      </c>
      <c r="C97" s="19"/>
    </row>
    <row r="98" spans="1:3">
      <c r="A98" s="8" t="s">
        <v>458</v>
      </c>
      <c r="B98" s="2" t="s">
        <v>142</v>
      </c>
      <c r="C98" s="19"/>
    </row>
    <row r="99" spans="1:3">
      <c r="A99" s="2" t="s">
        <v>459</v>
      </c>
      <c r="B99" s="3" t="s">
        <v>142</v>
      </c>
      <c r="C99" s="19"/>
    </row>
    <row r="100" spans="1:3">
      <c r="A100" s="2" t="s">
        <v>460</v>
      </c>
      <c r="B100" s="2" t="s">
        <v>142</v>
      </c>
      <c r="C100" s="19"/>
    </row>
    <row r="101" spans="1:3">
      <c r="A101" s="2" t="s">
        <v>461</v>
      </c>
      <c r="B101" s="3" t="s">
        <v>142</v>
      </c>
      <c r="C101" s="19"/>
    </row>
    <row r="102" spans="1:3">
      <c r="A102" s="8" t="s">
        <v>462</v>
      </c>
      <c r="B102" s="2" t="s">
        <v>142</v>
      </c>
      <c r="C102" s="19"/>
    </row>
    <row r="103" spans="1:3">
      <c r="A103" s="8" t="s">
        <v>467</v>
      </c>
      <c r="B103" s="3" t="s">
        <v>142</v>
      </c>
      <c r="C103" s="19"/>
    </row>
    <row r="104" spans="1:3">
      <c r="A104" s="8" t="s">
        <v>464</v>
      </c>
      <c r="B104" s="2" t="s">
        <v>142</v>
      </c>
      <c r="C104" s="19"/>
    </row>
    <row r="105" spans="1:3">
      <c r="A105" s="8" t="s">
        <v>465</v>
      </c>
      <c r="B105" s="3" t="s">
        <v>142</v>
      </c>
      <c r="C105" s="19"/>
    </row>
    <row r="106" spans="1:3" ht="25.5">
      <c r="A106" s="6" t="s">
        <v>472</v>
      </c>
      <c r="B106" s="5" t="s">
        <v>142</v>
      </c>
      <c r="C106" s="19"/>
    </row>
    <row r="107" spans="1:3">
      <c r="A107" s="8" t="s">
        <v>456</v>
      </c>
      <c r="B107" s="2" t="s">
        <v>145</v>
      </c>
      <c r="C107" s="19"/>
    </row>
    <row r="108" spans="1:3">
      <c r="A108" s="8" t="s">
        <v>457</v>
      </c>
      <c r="B108" s="2" t="s">
        <v>145</v>
      </c>
      <c r="C108" s="19"/>
    </row>
    <row r="109" spans="1:3">
      <c r="A109" s="8" t="s">
        <v>458</v>
      </c>
      <c r="B109" s="2" t="s">
        <v>145</v>
      </c>
      <c r="C109" s="19"/>
    </row>
    <row r="110" spans="1:3">
      <c r="A110" s="2" t="s">
        <v>459</v>
      </c>
      <c r="B110" s="2" t="s">
        <v>145</v>
      </c>
      <c r="C110" s="19"/>
    </row>
    <row r="111" spans="1:3">
      <c r="A111" s="2" t="s">
        <v>460</v>
      </c>
      <c r="B111" s="2" t="s">
        <v>145</v>
      </c>
      <c r="C111" s="19"/>
    </row>
    <row r="112" spans="1:3">
      <c r="A112" s="2" t="s">
        <v>461</v>
      </c>
      <c r="B112" s="2" t="s">
        <v>145</v>
      </c>
      <c r="C112" s="19"/>
    </row>
    <row r="113" spans="1:3">
      <c r="A113" s="8" t="s">
        <v>462</v>
      </c>
      <c r="B113" s="2" t="s">
        <v>145</v>
      </c>
      <c r="C113" s="19"/>
    </row>
    <row r="114" spans="1:3">
      <c r="A114" s="8" t="s">
        <v>467</v>
      </c>
      <c r="B114" s="2" t="s">
        <v>145</v>
      </c>
      <c r="C114" s="19"/>
    </row>
    <row r="115" spans="1:3">
      <c r="A115" s="8" t="s">
        <v>464</v>
      </c>
      <c r="B115" s="2" t="s">
        <v>145</v>
      </c>
      <c r="C115" s="19"/>
    </row>
    <row r="116" spans="1:3">
      <c r="A116" s="8" t="s">
        <v>465</v>
      </c>
      <c r="B116" s="2" t="s">
        <v>145</v>
      </c>
      <c r="C116" s="19"/>
    </row>
    <row r="117" spans="1:3">
      <c r="A117" s="10" t="s">
        <v>350</v>
      </c>
      <c r="B117" s="5" t="s">
        <v>145</v>
      </c>
      <c r="C117" s="19"/>
    </row>
  </sheetData>
  <mergeCells count="3">
    <mergeCell ref="A4:C4"/>
    <mergeCell ref="A3:C3"/>
    <mergeCell ref="A1:C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40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E117"/>
  <sheetViews>
    <sheetView zoomScaleNormal="100" workbookViewId="0">
      <selection activeCell="A2" sqref="A2"/>
    </sheetView>
  </sheetViews>
  <sheetFormatPr defaultRowHeight="15"/>
  <cols>
    <col min="1" max="1" width="82.5703125" customWidth="1"/>
    <col min="3" max="3" width="16.28515625" customWidth="1"/>
  </cols>
  <sheetData>
    <row r="1" spans="1:5">
      <c r="A1" s="255" t="s">
        <v>555</v>
      </c>
      <c r="B1" s="255"/>
      <c r="C1" s="255"/>
    </row>
    <row r="3" spans="1:5" ht="27" customHeight="1">
      <c r="A3" s="237" t="s">
        <v>541</v>
      </c>
      <c r="B3" s="238"/>
      <c r="C3" s="238"/>
      <c r="D3" s="52"/>
      <c r="E3" s="52"/>
    </row>
    <row r="4" spans="1:5" ht="25.5" customHeight="1">
      <c r="A4" s="240" t="s">
        <v>473</v>
      </c>
      <c r="B4" s="238"/>
      <c r="C4" s="238"/>
    </row>
    <row r="5" spans="1:5" ht="15.75" customHeight="1">
      <c r="A5" s="22"/>
      <c r="B5" s="16"/>
      <c r="C5" s="16"/>
    </row>
    <row r="6" spans="1:5" ht="21" customHeight="1">
      <c r="A6" s="20" t="s">
        <v>537</v>
      </c>
    </row>
    <row r="7" spans="1:5" ht="25.5">
      <c r="A7" s="21" t="s">
        <v>443</v>
      </c>
      <c r="B7" s="1" t="s">
        <v>12</v>
      </c>
      <c r="C7" s="23" t="s">
        <v>543</v>
      </c>
    </row>
    <row r="8" spans="1:5">
      <c r="A8" s="8" t="s">
        <v>474</v>
      </c>
      <c r="B8" s="3" t="s">
        <v>199</v>
      </c>
      <c r="C8" s="19"/>
    </row>
    <row r="9" spans="1:5">
      <c r="A9" s="8" t="s">
        <v>475</v>
      </c>
      <c r="B9" s="3" t="s">
        <v>199</v>
      </c>
      <c r="C9" s="19"/>
    </row>
    <row r="10" spans="1:5" ht="30">
      <c r="A10" s="8" t="s">
        <v>476</v>
      </c>
      <c r="B10" s="3" t="s">
        <v>199</v>
      </c>
      <c r="C10" s="19"/>
    </row>
    <row r="11" spans="1:5">
      <c r="A11" s="8" t="s">
        <v>477</v>
      </c>
      <c r="B11" s="3" t="s">
        <v>199</v>
      </c>
      <c r="C11" s="19"/>
    </row>
    <row r="12" spans="1:5">
      <c r="A12" s="8" t="s">
        <v>478</v>
      </c>
      <c r="B12" s="3" t="s">
        <v>199</v>
      </c>
      <c r="C12" s="19"/>
    </row>
    <row r="13" spans="1:5">
      <c r="A13" s="8" t="s">
        <v>479</v>
      </c>
      <c r="B13" s="3" t="s">
        <v>199</v>
      </c>
      <c r="C13" s="19"/>
    </row>
    <row r="14" spans="1:5">
      <c r="A14" s="8" t="s">
        <v>480</v>
      </c>
      <c r="B14" s="3" t="s">
        <v>199</v>
      </c>
      <c r="C14" s="19"/>
    </row>
    <row r="15" spans="1:5">
      <c r="A15" s="8" t="s">
        <v>481</v>
      </c>
      <c r="B15" s="3" t="s">
        <v>199</v>
      </c>
      <c r="C15" s="19"/>
    </row>
    <row r="16" spans="1:5">
      <c r="A16" s="8" t="s">
        <v>482</v>
      </c>
      <c r="B16" s="3" t="s">
        <v>199</v>
      </c>
      <c r="C16" s="19"/>
    </row>
    <row r="17" spans="1:3">
      <c r="A17" s="8" t="s">
        <v>483</v>
      </c>
      <c r="B17" s="3" t="s">
        <v>199</v>
      </c>
      <c r="C17" s="19"/>
    </row>
    <row r="18" spans="1:3" ht="25.5">
      <c r="A18" s="4" t="s">
        <v>360</v>
      </c>
      <c r="B18" s="5" t="s">
        <v>199</v>
      </c>
      <c r="C18" s="19"/>
    </row>
    <row r="19" spans="1:3">
      <c r="A19" s="8" t="s">
        <v>474</v>
      </c>
      <c r="B19" s="3" t="s">
        <v>200</v>
      </c>
      <c r="C19" s="19"/>
    </row>
    <row r="20" spans="1:3">
      <c r="A20" s="8" t="s">
        <v>475</v>
      </c>
      <c r="B20" s="3" t="s">
        <v>200</v>
      </c>
      <c r="C20" s="19"/>
    </row>
    <row r="21" spans="1:3" ht="30">
      <c r="A21" s="8" t="s">
        <v>476</v>
      </c>
      <c r="B21" s="3" t="s">
        <v>200</v>
      </c>
      <c r="C21" s="19"/>
    </row>
    <row r="22" spans="1:3">
      <c r="A22" s="8" t="s">
        <v>477</v>
      </c>
      <c r="B22" s="3" t="s">
        <v>200</v>
      </c>
      <c r="C22" s="19"/>
    </row>
    <row r="23" spans="1:3">
      <c r="A23" s="8" t="s">
        <v>478</v>
      </c>
      <c r="B23" s="3" t="s">
        <v>200</v>
      </c>
      <c r="C23" s="19"/>
    </row>
    <row r="24" spans="1:3">
      <c r="A24" s="8" t="s">
        <v>479</v>
      </c>
      <c r="B24" s="3" t="s">
        <v>200</v>
      </c>
      <c r="C24" s="19"/>
    </row>
    <row r="25" spans="1:3">
      <c r="A25" s="8" t="s">
        <v>480</v>
      </c>
      <c r="B25" s="3" t="s">
        <v>200</v>
      </c>
      <c r="C25" s="19"/>
    </row>
    <row r="26" spans="1:3">
      <c r="A26" s="8" t="s">
        <v>481</v>
      </c>
      <c r="B26" s="3" t="s">
        <v>200</v>
      </c>
      <c r="C26" s="19"/>
    </row>
    <row r="27" spans="1:3">
      <c r="A27" s="8" t="s">
        <v>482</v>
      </c>
      <c r="B27" s="3" t="s">
        <v>200</v>
      </c>
      <c r="C27" s="19"/>
    </row>
    <row r="28" spans="1:3">
      <c r="A28" s="8" t="s">
        <v>483</v>
      </c>
      <c r="B28" s="3" t="s">
        <v>200</v>
      </c>
      <c r="C28" s="19"/>
    </row>
    <row r="29" spans="1:3" ht="25.5">
      <c r="A29" s="4" t="s">
        <v>484</v>
      </c>
      <c r="B29" s="5" t="s">
        <v>200</v>
      </c>
      <c r="C29" s="19"/>
    </row>
    <row r="30" spans="1:3">
      <c r="A30" s="8" t="s">
        <v>474</v>
      </c>
      <c r="B30" s="3" t="s">
        <v>201</v>
      </c>
      <c r="C30" s="19"/>
    </row>
    <row r="31" spans="1:3">
      <c r="A31" s="8" t="s">
        <v>475</v>
      </c>
      <c r="B31" s="3" t="s">
        <v>201</v>
      </c>
      <c r="C31" s="19"/>
    </row>
    <row r="32" spans="1:3" ht="30">
      <c r="A32" s="8" t="s">
        <v>476</v>
      </c>
      <c r="B32" s="3" t="s">
        <v>201</v>
      </c>
      <c r="C32" s="19"/>
    </row>
    <row r="33" spans="1:3">
      <c r="A33" s="8" t="s">
        <v>477</v>
      </c>
      <c r="B33" s="3" t="s">
        <v>201</v>
      </c>
      <c r="C33" s="19"/>
    </row>
    <row r="34" spans="1:3">
      <c r="A34" s="8" t="s">
        <v>478</v>
      </c>
      <c r="B34" s="3" t="s">
        <v>201</v>
      </c>
      <c r="C34" s="19"/>
    </row>
    <row r="35" spans="1:3">
      <c r="A35" s="8" t="s">
        <v>479</v>
      </c>
      <c r="B35" s="3" t="s">
        <v>201</v>
      </c>
      <c r="C35" s="192">
        <v>3795</v>
      </c>
    </row>
    <row r="36" spans="1:3">
      <c r="A36" s="8" t="s">
        <v>480</v>
      </c>
      <c r="B36" s="3" t="s">
        <v>201</v>
      </c>
      <c r="C36" s="19"/>
    </row>
    <row r="37" spans="1:3">
      <c r="A37" s="8" t="s">
        <v>481</v>
      </c>
      <c r="B37" s="3" t="s">
        <v>201</v>
      </c>
      <c r="C37" s="19">
        <v>0</v>
      </c>
    </row>
    <row r="38" spans="1:3">
      <c r="A38" s="8" t="s">
        <v>482</v>
      </c>
      <c r="B38" s="3" t="s">
        <v>201</v>
      </c>
      <c r="C38" s="19"/>
    </row>
    <row r="39" spans="1:3">
      <c r="A39" s="8" t="s">
        <v>483</v>
      </c>
      <c r="B39" s="3" t="s">
        <v>201</v>
      </c>
      <c r="C39" s="19"/>
    </row>
    <row r="40" spans="1:3">
      <c r="A40" s="4" t="s">
        <v>485</v>
      </c>
      <c r="B40" s="5" t="s">
        <v>201</v>
      </c>
      <c r="C40" s="14">
        <f>SUM(C30:C39)</f>
        <v>3795</v>
      </c>
    </row>
    <row r="41" spans="1:3">
      <c r="A41" s="8" t="s">
        <v>474</v>
      </c>
      <c r="B41" s="3" t="s">
        <v>207</v>
      </c>
      <c r="C41" s="19"/>
    </row>
    <row r="42" spans="1:3">
      <c r="A42" s="8" t="s">
        <v>475</v>
      </c>
      <c r="B42" s="3" t="s">
        <v>207</v>
      </c>
      <c r="C42" s="19"/>
    </row>
    <row r="43" spans="1:3" ht="30">
      <c r="A43" s="8" t="s">
        <v>476</v>
      </c>
      <c r="B43" s="3" t="s">
        <v>207</v>
      </c>
      <c r="C43" s="19"/>
    </row>
    <row r="44" spans="1:3">
      <c r="A44" s="8" t="s">
        <v>477</v>
      </c>
      <c r="B44" s="3" t="s">
        <v>207</v>
      </c>
      <c r="C44" s="19"/>
    </row>
    <row r="45" spans="1:3">
      <c r="A45" s="8" t="s">
        <v>478</v>
      </c>
      <c r="B45" s="3" t="s">
        <v>207</v>
      </c>
      <c r="C45" s="19"/>
    </row>
    <row r="46" spans="1:3">
      <c r="A46" s="8" t="s">
        <v>479</v>
      </c>
      <c r="B46" s="3" t="s">
        <v>207</v>
      </c>
      <c r="C46" s="19"/>
    </row>
    <row r="47" spans="1:3">
      <c r="A47" s="8" t="s">
        <v>480</v>
      </c>
      <c r="B47" s="3" t="s">
        <v>207</v>
      </c>
      <c r="C47" s="19"/>
    </row>
    <row r="48" spans="1:3">
      <c r="A48" s="8" t="s">
        <v>481</v>
      </c>
      <c r="B48" s="3" t="s">
        <v>207</v>
      </c>
      <c r="C48" s="19"/>
    </row>
    <row r="49" spans="1:3">
      <c r="A49" s="8" t="s">
        <v>482</v>
      </c>
      <c r="B49" s="3" t="s">
        <v>207</v>
      </c>
      <c r="C49" s="19"/>
    </row>
    <row r="50" spans="1:3">
      <c r="A50" s="8" t="s">
        <v>483</v>
      </c>
      <c r="B50" s="3" t="s">
        <v>207</v>
      </c>
      <c r="C50" s="19"/>
    </row>
    <row r="51" spans="1:3" ht="25.5">
      <c r="A51" s="4" t="s">
        <v>486</v>
      </c>
      <c r="B51" s="5" t="s">
        <v>207</v>
      </c>
      <c r="C51" s="19"/>
    </row>
    <row r="52" spans="1:3">
      <c r="A52" s="8" t="s">
        <v>487</v>
      </c>
      <c r="B52" s="3" t="s">
        <v>208</v>
      </c>
      <c r="C52" s="19"/>
    </row>
    <row r="53" spans="1:3">
      <c r="A53" s="8" t="s">
        <v>475</v>
      </c>
      <c r="B53" s="3" t="s">
        <v>208</v>
      </c>
      <c r="C53" s="19"/>
    </row>
    <row r="54" spans="1:3" ht="30">
      <c r="A54" s="8" t="s">
        <v>476</v>
      </c>
      <c r="B54" s="3" t="s">
        <v>208</v>
      </c>
      <c r="C54" s="19"/>
    </row>
    <row r="55" spans="1:3">
      <c r="A55" s="8" t="s">
        <v>477</v>
      </c>
      <c r="B55" s="3" t="s">
        <v>208</v>
      </c>
      <c r="C55" s="19"/>
    </row>
    <row r="56" spans="1:3">
      <c r="A56" s="8" t="s">
        <v>478</v>
      </c>
      <c r="B56" s="3" t="s">
        <v>208</v>
      </c>
      <c r="C56" s="19"/>
    </row>
    <row r="57" spans="1:3">
      <c r="A57" s="8" t="s">
        <v>479</v>
      </c>
      <c r="B57" s="3" t="s">
        <v>208</v>
      </c>
      <c r="C57" s="19"/>
    </row>
    <row r="58" spans="1:3">
      <c r="A58" s="8" t="s">
        <v>480</v>
      </c>
      <c r="B58" s="3" t="s">
        <v>208</v>
      </c>
      <c r="C58" s="19"/>
    </row>
    <row r="59" spans="1:3">
      <c r="A59" s="8" t="s">
        <v>481</v>
      </c>
      <c r="B59" s="3" t="s">
        <v>208</v>
      </c>
      <c r="C59" s="19"/>
    </row>
    <row r="60" spans="1:3">
      <c r="A60" s="8" t="s">
        <v>482</v>
      </c>
      <c r="B60" s="3" t="s">
        <v>208</v>
      </c>
      <c r="C60" s="19"/>
    </row>
    <row r="61" spans="1:3">
      <c r="A61" s="8" t="s">
        <v>483</v>
      </c>
      <c r="B61" s="3" t="s">
        <v>208</v>
      </c>
      <c r="C61" s="19"/>
    </row>
    <row r="62" spans="1:3" ht="25.5">
      <c r="A62" s="4" t="s">
        <v>488</v>
      </c>
      <c r="B62" s="5" t="s">
        <v>208</v>
      </c>
      <c r="C62" s="19"/>
    </row>
    <row r="63" spans="1:3">
      <c r="A63" s="8" t="s">
        <v>474</v>
      </c>
      <c r="B63" s="3" t="s">
        <v>209</v>
      </c>
      <c r="C63" s="19"/>
    </row>
    <row r="64" spans="1:3">
      <c r="A64" s="8" t="s">
        <v>475</v>
      </c>
      <c r="B64" s="3" t="s">
        <v>209</v>
      </c>
      <c r="C64" s="19"/>
    </row>
    <row r="65" spans="1:3" ht="30">
      <c r="A65" s="8" t="s">
        <v>476</v>
      </c>
      <c r="B65" s="3" t="s">
        <v>209</v>
      </c>
      <c r="C65" s="19"/>
    </row>
    <row r="66" spans="1:3">
      <c r="A66" s="8" t="s">
        <v>477</v>
      </c>
      <c r="B66" s="3" t="s">
        <v>209</v>
      </c>
      <c r="C66" s="19"/>
    </row>
    <row r="67" spans="1:3">
      <c r="A67" s="8" t="s">
        <v>478</v>
      </c>
      <c r="B67" s="3" t="s">
        <v>209</v>
      </c>
      <c r="C67" s="19"/>
    </row>
    <row r="68" spans="1:3">
      <c r="A68" s="8" t="s">
        <v>479</v>
      </c>
      <c r="B68" s="3" t="s">
        <v>209</v>
      </c>
      <c r="C68" s="19"/>
    </row>
    <row r="69" spans="1:3">
      <c r="A69" s="8" t="s">
        <v>480</v>
      </c>
      <c r="B69" s="3" t="s">
        <v>209</v>
      </c>
      <c r="C69" s="19"/>
    </row>
    <row r="70" spans="1:3">
      <c r="A70" s="8" t="s">
        <v>481</v>
      </c>
      <c r="B70" s="3" t="s">
        <v>209</v>
      </c>
      <c r="C70" s="19"/>
    </row>
    <row r="71" spans="1:3">
      <c r="A71" s="8" t="s">
        <v>482</v>
      </c>
      <c r="B71" s="3" t="s">
        <v>209</v>
      </c>
      <c r="C71" s="19"/>
    </row>
    <row r="72" spans="1:3">
      <c r="A72" s="8" t="s">
        <v>483</v>
      </c>
      <c r="B72" s="3" t="s">
        <v>209</v>
      </c>
      <c r="C72" s="19"/>
    </row>
    <row r="73" spans="1:3">
      <c r="A73" s="4" t="s">
        <v>365</v>
      </c>
      <c r="B73" s="5" t="s">
        <v>209</v>
      </c>
      <c r="C73" s="19"/>
    </row>
    <row r="74" spans="1:3">
      <c r="A74" s="8" t="s">
        <v>489</v>
      </c>
      <c r="B74" s="2" t="s">
        <v>259</v>
      </c>
      <c r="C74" s="19"/>
    </row>
    <row r="75" spans="1:3">
      <c r="A75" s="8" t="s">
        <v>490</v>
      </c>
      <c r="B75" s="2" t="s">
        <v>259</v>
      </c>
      <c r="C75" s="19"/>
    </row>
    <row r="76" spans="1:3">
      <c r="A76" s="8" t="s">
        <v>491</v>
      </c>
      <c r="B76" s="2" t="s">
        <v>259</v>
      </c>
      <c r="C76" s="19">
        <v>167</v>
      </c>
    </row>
    <row r="77" spans="1:3">
      <c r="A77" s="2" t="s">
        <v>492</v>
      </c>
      <c r="B77" s="2" t="s">
        <v>259</v>
      </c>
      <c r="C77" s="19"/>
    </row>
    <row r="78" spans="1:3">
      <c r="A78" s="2" t="s">
        <v>493</v>
      </c>
      <c r="B78" s="2" t="s">
        <v>259</v>
      </c>
      <c r="C78" s="19"/>
    </row>
    <row r="79" spans="1:3">
      <c r="A79" s="2" t="s">
        <v>494</v>
      </c>
      <c r="B79" s="2" t="s">
        <v>259</v>
      </c>
      <c r="C79" s="19"/>
    </row>
    <row r="80" spans="1:3">
      <c r="A80" s="8" t="s">
        <v>495</v>
      </c>
      <c r="B80" s="2" t="s">
        <v>259</v>
      </c>
      <c r="C80" s="19"/>
    </row>
    <row r="81" spans="1:3">
      <c r="A81" s="8" t="s">
        <v>496</v>
      </c>
      <c r="B81" s="2" t="s">
        <v>259</v>
      </c>
      <c r="C81" s="19"/>
    </row>
    <row r="82" spans="1:3">
      <c r="A82" s="8" t="s">
        <v>497</v>
      </c>
      <c r="B82" s="2" t="s">
        <v>259</v>
      </c>
      <c r="C82" s="19"/>
    </row>
    <row r="83" spans="1:3">
      <c r="A83" s="8" t="s">
        <v>498</v>
      </c>
      <c r="B83" s="2" t="s">
        <v>259</v>
      </c>
      <c r="C83" s="19"/>
    </row>
    <row r="84" spans="1:3" ht="25.5">
      <c r="A84" s="4" t="s">
        <v>499</v>
      </c>
      <c r="B84" s="5" t="s">
        <v>259</v>
      </c>
      <c r="C84" s="21">
        <v>167</v>
      </c>
    </row>
    <row r="85" spans="1:3">
      <c r="A85" s="8" t="s">
        <v>489</v>
      </c>
      <c r="B85" s="2" t="s">
        <v>260</v>
      </c>
      <c r="C85" s="19"/>
    </row>
    <row r="86" spans="1:3">
      <c r="A86" s="8" t="s">
        <v>490</v>
      </c>
      <c r="B86" s="2" t="s">
        <v>260</v>
      </c>
      <c r="C86" s="19"/>
    </row>
    <row r="87" spans="1:3">
      <c r="A87" s="8" t="s">
        <v>491</v>
      </c>
      <c r="B87" s="2" t="s">
        <v>260</v>
      </c>
      <c r="C87" s="19"/>
    </row>
    <row r="88" spans="1:3">
      <c r="A88" s="2" t="s">
        <v>492</v>
      </c>
      <c r="B88" s="2" t="s">
        <v>260</v>
      </c>
      <c r="C88" s="19"/>
    </row>
    <row r="89" spans="1:3">
      <c r="A89" s="2" t="s">
        <v>493</v>
      </c>
      <c r="B89" s="2" t="s">
        <v>260</v>
      </c>
      <c r="C89" s="19"/>
    </row>
    <row r="90" spans="1:3">
      <c r="A90" s="2" t="s">
        <v>494</v>
      </c>
      <c r="B90" s="2" t="s">
        <v>260</v>
      </c>
      <c r="C90" s="19"/>
    </row>
    <row r="91" spans="1:3">
      <c r="A91" s="8" t="s">
        <v>495</v>
      </c>
      <c r="B91" s="2" t="s">
        <v>260</v>
      </c>
      <c r="C91" s="19"/>
    </row>
    <row r="92" spans="1:3">
      <c r="A92" s="8" t="s">
        <v>500</v>
      </c>
      <c r="B92" s="2" t="s">
        <v>260</v>
      </c>
      <c r="C92" s="19"/>
    </row>
    <row r="93" spans="1:3">
      <c r="A93" s="8" t="s">
        <v>497</v>
      </c>
      <c r="B93" s="2" t="s">
        <v>260</v>
      </c>
      <c r="C93" s="19"/>
    </row>
    <row r="94" spans="1:3">
      <c r="A94" s="8" t="s">
        <v>498</v>
      </c>
      <c r="B94" s="2" t="s">
        <v>260</v>
      </c>
      <c r="C94" s="19"/>
    </row>
    <row r="95" spans="1:3">
      <c r="A95" s="10" t="s">
        <v>501</v>
      </c>
      <c r="B95" s="5" t="s">
        <v>260</v>
      </c>
      <c r="C95" s="19"/>
    </row>
    <row r="96" spans="1:3">
      <c r="A96" s="8" t="s">
        <v>489</v>
      </c>
      <c r="B96" s="2" t="s">
        <v>264</v>
      </c>
      <c r="C96" s="19"/>
    </row>
    <row r="97" spans="1:3">
      <c r="A97" s="8" t="s">
        <v>490</v>
      </c>
      <c r="B97" s="2" t="s">
        <v>264</v>
      </c>
      <c r="C97" s="19"/>
    </row>
    <row r="98" spans="1:3">
      <c r="A98" s="8" t="s">
        <v>491</v>
      </c>
      <c r="B98" s="2" t="s">
        <v>264</v>
      </c>
      <c r="C98" s="19"/>
    </row>
    <row r="99" spans="1:3">
      <c r="A99" s="2" t="s">
        <v>492</v>
      </c>
      <c r="B99" s="2" t="s">
        <v>264</v>
      </c>
      <c r="C99" s="19"/>
    </row>
    <row r="100" spans="1:3">
      <c r="A100" s="2" t="s">
        <v>493</v>
      </c>
      <c r="B100" s="2" t="s">
        <v>264</v>
      </c>
      <c r="C100" s="19"/>
    </row>
    <row r="101" spans="1:3">
      <c r="A101" s="2" t="s">
        <v>494</v>
      </c>
      <c r="B101" s="2" t="s">
        <v>264</v>
      </c>
      <c r="C101" s="19"/>
    </row>
    <row r="102" spans="1:3">
      <c r="A102" s="8" t="s">
        <v>495</v>
      </c>
      <c r="B102" s="2" t="s">
        <v>264</v>
      </c>
      <c r="C102" s="19"/>
    </row>
    <row r="103" spans="1:3">
      <c r="A103" s="8" t="s">
        <v>496</v>
      </c>
      <c r="B103" s="2" t="s">
        <v>264</v>
      </c>
      <c r="C103" s="19"/>
    </row>
    <row r="104" spans="1:3">
      <c r="A104" s="8" t="s">
        <v>497</v>
      </c>
      <c r="B104" s="2" t="s">
        <v>264</v>
      </c>
      <c r="C104" s="19"/>
    </row>
    <row r="105" spans="1:3">
      <c r="A105" s="8" t="s">
        <v>498</v>
      </c>
      <c r="B105" s="2" t="s">
        <v>264</v>
      </c>
      <c r="C105" s="19"/>
    </row>
    <row r="106" spans="1:3" ht="25.5">
      <c r="A106" s="4" t="s">
        <v>502</v>
      </c>
      <c r="B106" s="5" t="s">
        <v>264</v>
      </c>
      <c r="C106" s="19"/>
    </row>
    <row r="107" spans="1:3">
      <c r="A107" s="8" t="s">
        <v>489</v>
      </c>
      <c r="B107" s="2" t="s">
        <v>265</v>
      </c>
      <c r="C107" s="19"/>
    </row>
    <row r="108" spans="1:3">
      <c r="A108" s="8" t="s">
        <v>490</v>
      </c>
      <c r="B108" s="2" t="s">
        <v>265</v>
      </c>
      <c r="C108" s="19"/>
    </row>
    <row r="109" spans="1:3">
      <c r="A109" s="8" t="s">
        <v>491</v>
      </c>
      <c r="B109" s="2" t="s">
        <v>265</v>
      </c>
      <c r="C109" s="19"/>
    </row>
    <row r="110" spans="1:3">
      <c r="A110" s="2" t="s">
        <v>492</v>
      </c>
      <c r="B110" s="2" t="s">
        <v>265</v>
      </c>
      <c r="C110" s="19"/>
    </row>
    <row r="111" spans="1:3">
      <c r="A111" s="2" t="s">
        <v>493</v>
      </c>
      <c r="B111" s="2" t="s">
        <v>265</v>
      </c>
      <c r="C111" s="19"/>
    </row>
    <row r="112" spans="1:3">
      <c r="A112" s="2" t="s">
        <v>494</v>
      </c>
      <c r="B112" s="2" t="s">
        <v>265</v>
      </c>
      <c r="C112" s="19"/>
    </row>
    <row r="113" spans="1:3">
      <c r="A113" s="8" t="s">
        <v>495</v>
      </c>
      <c r="B113" s="2" t="s">
        <v>265</v>
      </c>
      <c r="C113" s="19"/>
    </row>
    <row r="114" spans="1:3">
      <c r="A114" s="8" t="s">
        <v>500</v>
      </c>
      <c r="B114" s="2" t="s">
        <v>265</v>
      </c>
      <c r="C114" s="19"/>
    </row>
    <row r="115" spans="1:3">
      <c r="A115" s="8" t="s">
        <v>497</v>
      </c>
      <c r="B115" s="2" t="s">
        <v>265</v>
      </c>
      <c r="C115" s="19"/>
    </row>
    <row r="116" spans="1:3">
      <c r="A116" s="8" t="s">
        <v>498</v>
      </c>
      <c r="B116" s="2" t="s">
        <v>265</v>
      </c>
      <c r="C116" s="19"/>
    </row>
    <row r="117" spans="1:3">
      <c r="A117" s="10" t="s">
        <v>503</v>
      </c>
      <c r="B117" s="5" t="s">
        <v>265</v>
      </c>
      <c r="C117" s="19"/>
    </row>
  </sheetData>
  <mergeCells count="3">
    <mergeCell ref="A4:C4"/>
    <mergeCell ref="A3:C3"/>
    <mergeCell ref="A1:C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3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E40"/>
  <sheetViews>
    <sheetView zoomScaleNormal="100" workbookViewId="0">
      <selection activeCell="A2" sqref="A2"/>
    </sheetView>
  </sheetViews>
  <sheetFormatPr defaultRowHeight="15"/>
  <cols>
    <col min="1" max="1" width="100" customWidth="1"/>
    <col min="3" max="3" width="17" customWidth="1"/>
  </cols>
  <sheetData>
    <row r="1" spans="1:5">
      <c r="A1" s="255" t="s">
        <v>556</v>
      </c>
      <c r="B1" s="255"/>
      <c r="C1" s="255"/>
    </row>
    <row r="3" spans="1:5" ht="28.5" customHeight="1">
      <c r="A3" s="237" t="s">
        <v>541</v>
      </c>
      <c r="B3" s="238"/>
      <c r="C3" s="238"/>
      <c r="D3" s="52"/>
      <c r="E3" s="52"/>
    </row>
    <row r="4" spans="1:5" ht="26.25" customHeight="1">
      <c r="A4" s="240" t="s">
        <v>504</v>
      </c>
      <c r="B4" s="240"/>
      <c r="C4" s="240"/>
    </row>
    <row r="5" spans="1:5" ht="18.75" customHeight="1">
      <c r="A5" s="18"/>
      <c r="B5" s="24"/>
      <c r="C5" s="24"/>
    </row>
    <row r="6" spans="1:5" ht="23.25" customHeight="1">
      <c r="A6" s="20" t="s">
        <v>537</v>
      </c>
    </row>
    <row r="7" spans="1:5" ht="25.5">
      <c r="A7" s="21" t="s">
        <v>443</v>
      </c>
      <c r="B7" s="1" t="s">
        <v>12</v>
      </c>
      <c r="C7" s="23" t="s">
        <v>543</v>
      </c>
    </row>
    <row r="8" spans="1:5">
      <c r="A8" s="7" t="s">
        <v>505</v>
      </c>
      <c r="B8" s="3" t="s">
        <v>91</v>
      </c>
      <c r="C8" s="19"/>
    </row>
    <row r="9" spans="1:5">
      <c r="A9" s="7" t="s">
        <v>506</v>
      </c>
      <c r="B9" s="3" t="s">
        <v>91</v>
      </c>
      <c r="C9" s="19"/>
    </row>
    <row r="10" spans="1:5">
      <c r="A10" s="7" t="s">
        <v>507</v>
      </c>
      <c r="B10" s="3" t="s">
        <v>91</v>
      </c>
      <c r="C10" s="19"/>
    </row>
    <row r="11" spans="1:5">
      <c r="A11" s="7" t="s">
        <v>508</v>
      </c>
      <c r="B11" s="3" t="s">
        <v>91</v>
      </c>
      <c r="C11" s="19"/>
    </row>
    <row r="12" spans="1:5">
      <c r="A12" s="8" t="s">
        <v>509</v>
      </c>
      <c r="B12" s="3" t="s">
        <v>91</v>
      </c>
      <c r="C12" s="19"/>
    </row>
    <row r="13" spans="1:5">
      <c r="A13" s="8" t="s">
        <v>510</v>
      </c>
      <c r="B13" s="3" t="s">
        <v>91</v>
      </c>
      <c r="C13" s="19"/>
    </row>
    <row r="14" spans="1:5">
      <c r="A14" s="10" t="s">
        <v>511</v>
      </c>
      <c r="B14" s="9" t="s">
        <v>91</v>
      </c>
      <c r="C14" s="19"/>
    </row>
    <row r="15" spans="1:5">
      <c r="A15" s="7" t="s">
        <v>512</v>
      </c>
      <c r="B15" s="3" t="s">
        <v>92</v>
      </c>
      <c r="C15" s="19">
        <v>0</v>
      </c>
    </row>
    <row r="16" spans="1:5">
      <c r="A16" s="25" t="s">
        <v>513</v>
      </c>
      <c r="B16" s="9" t="s">
        <v>92</v>
      </c>
      <c r="C16" s="19">
        <f>SUM(C15)</f>
        <v>0</v>
      </c>
    </row>
    <row r="17" spans="1:3">
      <c r="A17" s="7" t="s">
        <v>514</v>
      </c>
      <c r="B17" s="3" t="s">
        <v>93</v>
      </c>
      <c r="C17" s="19"/>
    </row>
    <row r="18" spans="1:3">
      <c r="A18" s="7" t="s">
        <v>515</v>
      </c>
      <c r="B18" s="3" t="s">
        <v>93</v>
      </c>
      <c r="C18" s="19"/>
    </row>
    <row r="19" spans="1:3">
      <c r="A19" s="8" t="s">
        <v>516</v>
      </c>
      <c r="B19" s="3" t="s">
        <v>93</v>
      </c>
      <c r="C19" s="19">
        <v>0</v>
      </c>
    </row>
    <row r="20" spans="1:3">
      <c r="A20" s="8" t="s">
        <v>517</v>
      </c>
      <c r="B20" s="3" t="s">
        <v>93</v>
      </c>
      <c r="C20" s="19"/>
    </row>
    <row r="21" spans="1:3">
      <c r="A21" s="8" t="s">
        <v>518</v>
      </c>
      <c r="B21" s="3" t="s">
        <v>93</v>
      </c>
      <c r="C21" s="19"/>
    </row>
    <row r="22" spans="1:3" ht="30">
      <c r="A22" s="11" t="s">
        <v>519</v>
      </c>
      <c r="B22" s="3" t="s">
        <v>93</v>
      </c>
      <c r="C22" s="19"/>
    </row>
    <row r="23" spans="1:3">
      <c r="A23" s="6" t="s">
        <v>520</v>
      </c>
      <c r="B23" s="9" t="s">
        <v>93</v>
      </c>
      <c r="C23" s="19">
        <f>SUM(C17:C22)</f>
        <v>0</v>
      </c>
    </row>
    <row r="24" spans="1:3">
      <c r="A24" s="7" t="s">
        <v>521</v>
      </c>
      <c r="B24" s="3" t="s">
        <v>94</v>
      </c>
      <c r="C24" s="19"/>
    </row>
    <row r="25" spans="1:3">
      <c r="A25" s="7" t="s">
        <v>522</v>
      </c>
      <c r="B25" s="3" t="s">
        <v>94</v>
      </c>
      <c r="C25" s="19">
        <v>30</v>
      </c>
    </row>
    <row r="26" spans="1:3">
      <c r="A26" s="6" t="s">
        <v>523</v>
      </c>
      <c r="B26" s="5" t="s">
        <v>94</v>
      </c>
      <c r="C26" s="21">
        <f>C25</f>
        <v>30</v>
      </c>
    </row>
    <row r="27" spans="1:3">
      <c r="A27" s="7" t="s">
        <v>524</v>
      </c>
      <c r="B27" s="3" t="s">
        <v>95</v>
      </c>
      <c r="C27" s="19"/>
    </row>
    <row r="28" spans="1:3">
      <c r="A28" s="7" t="s">
        <v>525</v>
      </c>
      <c r="B28" s="3" t="s">
        <v>95</v>
      </c>
      <c r="C28" s="19"/>
    </row>
    <row r="29" spans="1:3">
      <c r="A29" s="8" t="s">
        <v>526</v>
      </c>
      <c r="B29" s="3" t="s">
        <v>95</v>
      </c>
      <c r="C29" s="19"/>
    </row>
    <row r="30" spans="1:3">
      <c r="A30" s="8" t="s">
        <v>527</v>
      </c>
      <c r="B30" s="3" t="s">
        <v>95</v>
      </c>
      <c r="C30" s="19"/>
    </row>
    <row r="31" spans="1:3">
      <c r="A31" s="8" t="s">
        <v>528</v>
      </c>
      <c r="B31" s="3" t="s">
        <v>95</v>
      </c>
      <c r="C31" s="19"/>
    </row>
    <row r="32" spans="1:3">
      <c r="A32" s="8" t="s">
        <v>529</v>
      </c>
      <c r="B32" s="3" t="s">
        <v>95</v>
      </c>
      <c r="C32" s="19"/>
    </row>
    <row r="33" spans="1:3">
      <c r="A33" s="8" t="s">
        <v>530</v>
      </c>
      <c r="B33" s="3" t="s">
        <v>95</v>
      </c>
      <c r="C33" s="19"/>
    </row>
    <row r="34" spans="1:3">
      <c r="A34" s="8" t="s">
        <v>531</v>
      </c>
      <c r="B34" s="3" t="s">
        <v>95</v>
      </c>
      <c r="C34" s="19"/>
    </row>
    <row r="35" spans="1:3">
      <c r="A35" s="8" t="s">
        <v>532</v>
      </c>
      <c r="B35" s="3" t="s">
        <v>95</v>
      </c>
      <c r="C35" s="19"/>
    </row>
    <row r="36" spans="1:3">
      <c r="A36" s="8" t="s">
        <v>533</v>
      </c>
      <c r="B36" s="3" t="s">
        <v>95</v>
      </c>
      <c r="C36" s="19"/>
    </row>
    <row r="37" spans="1:3" ht="30">
      <c r="A37" s="8" t="s">
        <v>534</v>
      </c>
      <c r="B37" s="3" t="s">
        <v>95</v>
      </c>
      <c r="C37" s="19">
        <v>1880</v>
      </c>
    </row>
    <row r="38" spans="1:3" ht="30">
      <c r="A38" s="8" t="s">
        <v>535</v>
      </c>
      <c r="B38" s="3" t="s">
        <v>95</v>
      </c>
      <c r="C38" s="19"/>
    </row>
    <row r="39" spans="1:3">
      <c r="A39" s="6" t="s">
        <v>536</v>
      </c>
      <c r="B39" s="9" t="s">
        <v>95</v>
      </c>
      <c r="C39" s="21">
        <f>C37</f>
        <v>1880</v>
      </c>
    </row>
    <row r="40" spans="1:3" ht="15.75">
      <c r="A40" s="95" t="s">
        <v>312</v>
      </c>
      <c r="B40" s="96" t="s">
        <v>96</v>
      </c>
      <c r="C40" s="97">
        <v>1933</v>
      </c>
    </row>
  </sheetData>
  <mergeCells count="3">
    <mergeCell ref="A4:C4"/>
    <mergeCell ref="A3:C3"/>
    <mergeCell ref="A1:C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6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C36"/>
  <sheetViews>
    <sheetView tabSelected="1" zoomScaleNormal="100" workbookViewId="0">
      <selection activeCell="H13" sqref="H13"/>
    </sheetView>
  </sheetViews>
  <sheetFormatPr defaultRowHeight="15"/>
  <cols>
    <col min="1" max="1" width="65" customWidth="1"/>
    <col min="3" max="3" width="16.85546875" customWidth="1"/>
  </cols>
  <sheetData>
    <row r="1" spans="1:3">
      <c r="A1" s="255" t="s">
        <v>557</v>
      </c>
      <c r="B1" s="255"/>
      <c r="C1" s="255"/>
    </row>
    <row r="3" spans="1:3" ht="24" customHeight="1">
      <c r="A3" s="237" t="s">
        <v>541</v>
      </c>
      <c r="B3" s="238"/>
      <c r="C3" s="238"/>
    </row>
    <row r="4" spans="1:3" ht="26.25" customHeight="1">
      <c r="A4" s="260" t="s">
        <v>4</v>
      </c>
      <c r="B4" s="238"/>
      <c r="C4" s="238"/>
    </row>
    <row r="6" spans="1:3">
      <c r="A6" s="20" t="s">
        <v>537</v>
      </c>
    </row>
    <row r="7" spans="1:3" ht="25.5">
      <c r="A7" s="14" t="s">
        <v>443</v>
      </c>
      <c r="B7" s="1" t="s">
        <v>12</v>
      </c>
      <c r="C7" s="17" t="s">
        <v>3</v>
      </c>
    </row>
    <row r="8" spans="1:3">
      <c r="A8" s="2" t="s">
        <v>414</v>
      </c>
      <c r="B8" s="2" t="s">
        <v>216</v>
      </c>
      <c r="C8" s="19"/>
    </row>
    <row r="9" spans="1:3">
      <c r="A9" s="2" t="s">
        <v>415</v>
      </c>
      <c r="B9" s="2" t="s">
        <v>216</v>
      </c>
      <c r="C9" s="19"/>
    </row>
    <row r="10" spans="1:3">
      <c r="A10" s="2" t="s">
        <v>416</v>
      </c>
      <c r="B10" s="2" t="s">
        <v>216</v>
      </c>
      <c r="C10" s="19">
        <v>254</v>
      </c>
    </row>
    <row r="11" spans="1:3">
      <c r="A11" s="2" t="s">
        <v>417</v>
      </c>
      <c r="B11" s="2" t="s">
        <v>216</v>
      </c>
      <c r="C11" s="19"/>
    </row>
    <row r="12" spans="1:3">
      <c r="A12" s="4" t="s">
        <v>370</v>
      </c>
      <c r="B12" s="5" t="s">
        <v>216</v>
      </c>
      <c r="C12" s="14">
        <f>SUM(C8:C11)</f>
        <v>254</v>
      </c>
    </row>
    <row r="13" spans="1:3">
      <c r="A13" s="2" t="s">
        <v>371</v>
      </c>
      <c r="B13" s="3" t="s">
        <v>217</v>
      </c>
      <c r="C13" s="19">
        <v>905</v>
      </c>
    </row>
    <row r="14" spans="1:3" ht="27">
      <c r="A14" s="15" t="s">
        <v>218</v>
      </c>
      <c r="B14" s="15" t="s">
        <v>217</v>
      </c>
      <c r="C14" s="19">
        <v>905</v>
      </c>
    </row>
    <row r="15" spans="1:3" ht="27">
      <c r="A15" s="15" t="s">
        <v>219</v>
      </c>
      <c r="B15" s="15" t="s">
        <v>217</v>
      </c>
      <c r="C15" s="19"/>
    </row>
    <row r="16" spans="1:3">
      <c r="A16" s="2" t="s">
        <v>373</v>
      </c>
      <c r="B16" s="3" t="s">
        <v>223</v>
      </c>
      <c r="C16" s="19">
        <v>536</v>
      </c>
    </row>
    <row r="17" spans="1:3" ht="27">
      <c r="A17" s="15" t="s">
        <v>224</v>
      </c>
      <c r="B17" s="15" t="s">
        <v>223</v>
      </c>
      <c r="C17" s="19">
        <v>0</v>
      </c>
    </row>
    <row r="18" spans="1:3" ht="27">
      <c r="A18" s="15" t="s">
        <v>225</v>
      </c>
      <c r="B18" s="15" t="s">
        <v>223</v>
      </c>
      <c r="C18" s="19">
        <v>536</v>
      </c>
    </row>
    <row r="19" spans="1:3">
      <c r="A19" s="15" t="s">
        <v>226</v>
      </c>
      <c r="B19" s="15" t="s">
        <v>223</v>
      </c>
      <c r="C19" s="19"/>
    </row>
    <row r="20" spans="1:3">
      <c r="A20" s="15" t="s">
        <v>227</v>
      </c>
      <c r="B20" s="15" t="s">
        <v>223</v>
      </c>
      <c r="C20" s="19"/>
    </row>
    <row r="21" spans="1:3">
      <c r="A21" s="2" t="s">
        <v>418</v>
      </c>
      <c r="B21" s="3" t="s">
        <v>228</v>
      </c>
      <c r="C21" s="19">
        <v>11</v>
      </c>
    </row>
    <row r="22" spans="1:3">
      <c r="A22" s="15" t="s">
        <v>229</v>
      </c>
      <c r="B22" s="15" t="s">
        <v>228</v>
      </c>
      <c r="C22" s="19"/>
    </row>
    <row r="23" spans="1:3">
      <c r="A23" s="15" t="s">
        <v>230</v>
      </c>
      <c r="B23" s="15" t="s">
        <v>228</v>
      </c>
      <c r="C23" s="19">
        <v>11</v>
      </c>
    </row>
    <row r="24" spans="1:3">
      <c r="A24" s="4" t="s">
        <v>401</v>
      </c>
      <c r="B24" s="5" t="s">
        <v>231</v>
      </c>
      <c r="C24" s="14">
        <f>C13+C18+C21</f>
        <v>1452</v>
      </c>
    </row>
    <row r="25" spans="1:3">
      <c r="A25" s="2" t="s">
        <v>419</v>
      </c>
      <c r="B25" s="2" t="s">
        <v>232</v>
      </c>
      <c r="C25" s="19"/>
    </row>
    <row r="26" spans="1:3">
      <c r="A26" s="2" t="s">
        <v>420</v>
      </c>
      <c r="B26" s="2" t="s">
        <v>232</v>
      </c>
      <c r="C26" s="19"/>
    </row>
    <row r="27" spans="1:3">
      <c r="A27" s="2" t="s">
        <v>540</v>
      </c>
      <c r="B27" s="2" t="s">
        <v>232</v>
      </c>
      <c r="C27" s="19">
        <v>50</v>
      </c>
    </row>
    <row r="28" spans="1:3">
      <c r="A28" s="2" t="s">
        <v>421</v>
      </c>
      <c r="B28" s="2" t="s">
        <v>232</v>
      </c>
      <c r="C28" s="19"/>
    </row>
    <row r="29" spans="1:3">
      <c r="A29" s="2" t="s">
        <v>422</v>
      </c>
      <c r="B29" s="2" t="s">
        <v>232</v>
      </c>
      <c r="C29" s="19"/>
    </row>
    <row r="30" spans="1:3">
      <c r="A30" s="2" t="s">
        <v>423</v>
      </c>
      <c r="B30" s="2" t="s">
        <v>232</v>
      </c>
      <c r="C30" s="19"/>
    </row>
    <row r="31" spans="1:3">
      <c r="A31" s="2" t="s">
        <v>424</v>
      </c>
      <c r="B31" s="2" t="s">
        <v>232</v>
      </c>
      <c r="C31" s="19"/>
    </row>
    <row r="32" spans="1:3">
      <c r="A32" s="2" t="s">
        <v>425</v>
      </c>
      <c r="B32" s="2" t="s">
        <v>232</v>
      </c>
      <c r="C32" s="19"/>
    </row>
    <row r="33" spans="1:3">
      <c r="A33" s="2" t="s">
        <v>426</v>
      </c>
      <c r="B33" s="2" t="s">
        <v>232</v>
      </c>
      <c r="C33" s="19"/>
    </row>
    <row r="34" spans="1:3" ht="45">
      <c r="A34" s="2" t="s">
        <v>427</v>
      </c>
      <c r="B34" s="2" t="s">
        <v>232</v>
      </c>
      <c r="C34" s="19"/>
    </row>
    <row r="35" spans="1:3">
      <c r="A35" s="2" t="s">
        <v>428</v>
      </c>
      <c r="B35" s="2" t="s">
        <v>232</v>
      </c>
      <c r="C35" s="19"/>
    </row>
    <row r="36" spans="1:3">
      <c r="A36" s="4" t="s">
        <v>375</v>
      </c>
      <c r="B36" s="5" t="s">
        <v>232</v>
      </c>
      <c r="C36" s="14">
        <f>SUM(C25:C35)</f>
        <v>50</v>
      </c>
    </row>
  </sheetData>
  <mergeCells count="3">
    <mergeCell ref="A3:C3"/>
    <mergeCell ref="A4:C4"/>
    <mergeCell ref="A1:C1"/>
  </mergeCells>
  <phoneticPr fontId="22" type="noConversion"/>
  <pageMargins left="0.7" right="0.7" top="0.75" bottom="0.75" header="0.3" footer="0.3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2017-05-15T09:34:03Z</cp:lastPrinted>
  <dcterms:created xsi:type="dcterms:W3CDTF">2014-01-03T21:48:14Z</dcterms:created>
  <dcterms:modified xsi:type="dcterms:W3CDTF">2017-05-23T07:55:55Z</dcterms:modified>
</cp:coreProperties>
</file>