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Gabi\SynologyDrive\Drive\Jegyzőkönyvek\RENDELET\12-2020.(X.29.) 2020. évi költségvetés I. módosítása\"/>
    </mc:Choice>
  </mc:AlternateContent>
  <xr:revisionPtr revIDLastSave="0" documentId="8_{56C6C5A5-13CE-449B-8FB7-B2D4C15B063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2" i="1" l="1"/>
  <c r="C101" i="1"/>
  <c r="C100" i="1"/>
  <c r="E97" i="1"/>
  <c r="D97" i="1"/>
  <c r="C96" i="1"/>
  <c r="C95" i="1"/>
  <c r="C94" i="1"/>
  <c r="C93" i="1"/>
  <c r="C92" i="1"/>
  <c r="C91" i="1"/>
  <c r="C90" i="1"/>
  <c r="C89" i="1"/>
  <c r="C88" i="1"/>
  <c r="E87" i="1"/>
  <c r="D87" i="1"/>
  <c r="C86" i="1"/>
  <c r="C85" i="1"/>
  <c r="C84" i="1"/>
  <c r="C83" i="1"/>
  <c r="E82" i="1"/>
  <c r="D82" i="1"/>
  <c r="C81" i="1"/>
  <c r="C80" i="1"/>
  <c r="C79" i="1"/>
  <c r="C78" i="1"/>
  <c r="C77" i="1"/>
  <c r="C76" i="1"/>
  <c r="C75" i="1"/>
  <c r="E74" i="1"/>
  <c r="D74" i="1"/>
  <c r="C73" i="1"/>
  <c r="C72" i="1"/>
  <c r="C71" i="1"/>
  <c r="C70" i="1"/>
  <c r="C69" i="1"/>
  <c r="C68" i="1"/>
  <c r="C67" i="1"/>
  <c r="C66" i="1"/>
  <c r="C65" i="1"/>
  <c r="C64" i="1"/>
  <c r="C63" i="1"/>
  <c r="E62" i="1"/>
  <c r="D62" i="1"/>
  <c r="C61" i="1"/>
  <c r="C60" i="1"/>
  <c r="C59" i="1"/>
  <c r="C58" i="1"/>
  <c r="E57" i="1"/>
  <c r="D57" i="1"/>
  <c r="C56" i="1"/>
  <c r="C55" i="1"/>
  <c r="C54" i="1"/>
  <c r="C53" i="1"/>
  <c r="C52" i="1"/>
  <c r="C51" i="1"/>
  <c r="C50" i="1"/>
  <c r="C49" i="1"/>
  <c r="E47" i="1"/>
  <c r="D47" i="1"/>
  <c r="C46" i="1"/>
  <c r="C45" i="1"/>
  <c r="C44" i="1"/>
  <c r="C43" i="1"/>
  <c r="C42" i="1"/>
  <c r="E41" i="1"/>
  <c r="D41" i="1"/>
  <c r="C40" i="1"/>
  <c r="C39" i="1"/>
  <c r="E38" i="1"/>
  <c r="D38" i="1"/>
  <c r="C37" i="1"/>
  <c r="C36" i="1"/>
  <c r="C35" i="1"/>
  <c r="C34" i="1"/>
  <c r="C33" i="1"/>
  <c r="C32" i="1"/>
  <c r="C31" i="1"/>
  <c r="E30" i="1"/>
  <c r="D30" i="1"/>
  <c r="C29" i="1"/>
  <c r="C28" i="1"/>
  <c r="C30" i="1" s="1"/>
  <c r="E27" i="1"/>
  <c r="D27" i="1"/>
  <c r="C26" i="1"/>
  <c r="C25" i="1"/>
  <c r="C24" i="1"/>
  <c r="E23" i="1"/>
  <c r="D23" i="1"/>
  <c r="E21" i="1"/>
  <c r="D21" i="1"/>
  <c r="C20" i="1"/>
  <c r="C19" i="1"/>
  <c r="C18" i="1"/>
  <c r="C21" i="1" s="1"/>
  <c r="C16" i="1"/>
  <c r="C15" i="1"/>
  <c r="C14" i="1"/>
  <c r="C13" i="1"/>
  <c r="C12" i="1"/>
  <c r="C11" i="1"/>
  <c r="C10" i="1"/>
  <c r="C9" i="1"/>
  <c r="C8" i="1"/>
  <c r="C7" i="1"/>
  <c r="C6" i="1"/>
  <c r="C5" i="1"/>
  <c r="E4" i="1"/>
  <c r="E17" i="1" s="1"/>
  <c r="D4" i="1"/>
  <c r="D17" i="1" s="1"/>
  <c r="C41" i="1" l="1"/>
  <c r="C23" i="1"/>
  <c r="C4" i="1"/>
  <c r="C17" i="1" s="1"/>
  <c r="C22" i="1" s="1"/>
  <c r="C57" i="1"/>
  <c r="C47" i="1"/>
  <c r="C74" i="1"/>
  <c r="C62" i="1"/>
  <c r="C27" i="1"/>
  <c r="E48" i="1"/>
  <c r="D22" i="1"/>
  <c r="C97" i="1"/>
  <c r="C38" i="1"/>
  <c r="E22" i="1"/>
  <c r="D48" i="1"/>
  <c r="C82" i="1"/>
  <c r="C87" i="1"/>
  <c r="D98" i="1" l="1"/>
  <c r="E98" i="1"/>
  <c r="C48" i="1"/>
  <c r="C98" i="1" s="1"/>
  <c r="C99" i="1" s="1"/>
  <c r="C103" i="1" s="1"/>
</calcChain>
</file>

<file path=xl/sharedStrings.xml><?xml version="1.0" encoding="utf-8"?>
<sst xmlns="http://schemas.openxmlformats.org/spreadsheetml/2006/main" count="106" uniqueCount="106">
  <si>
    <t>Sorszám</t>
  </si>
  <si>
    <t>Összesen</t>
  </si>
  <si>
    <t>011130 Önkormányzatok és önkormányzati hivatalok jogalkotó és általános igazgatási tevékenysége Csávoly</t>
  </si>
  <si>
    <t>011130 Önkormányzatok és önkormányzati hivatalok jogalkotó és általános igazgatási tevékenysége Felsőszentiván</t>
  </si>
  <si>
    <t>Törvény szerinti illetmények, munkabérek  K1101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</si>
  <si>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</si>
  <si>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</si>
  <si>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</si>
  <si>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</si>
  <si>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</si>
  <si>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   K1107</t>
  </si>
  <si>
    <t>Ruházati költségtérítés   K1108</t>
  </si>
  <si>
    <t>Közlekedési költségtérítés   K1109</t>
  </si>
  <si>
    <t>Egyéb költségtérítések    K1110</t>
  </si>
  <si>
    <t>Lakhatási támogatások</t>
  </si>
  <si>
    <t>Szociális támogatások</t>
  </si>
  <si>
    <t>Foglalkoztatottak egyéb személyi juttatásai</t>
  </si>
  <si>
    <t>Foglalkoztatottak személyi juttatásai (=01+…+13)  K11</t>
  </si>
  <si>
    <t>Választott tisztségviselők juttatásai</t>
  </si>
  <si>
    <t>Munkavégzésre irányuló egyéb jogviszonyban nem saját foglalkoztatottnak fizetett juttatások  K122</t>
  </si>
  <si>
    <t>Egyéb külső személyi juttatások</t>
  </si>
  <si>
    <t>Külső személyi juttatások (=15+16+17)   K12</t>
  </si>
  <si>
    <t xml:space="preserve">  Személyi juttatások (=14+18)   K1</t>
  </si>
  <si>
    <t xml:space="preserve">Munkaadókat terhelő járulékok és szociális hozzájárulási adó      K2                                                                        </t>
  </si>
  <si>
    <t>Szakmai anyagok beszerzése</t>
  </si>
  <si>
    <t>Üzemeltetési anyagok beszerzése  K312</t>
  </si>
  <si>
    <t>Árubeszerzés</t>
  </si>
  <si>
    <t>Készletbeszerzés (=21+22+23)  K31</t>
  </si>
  <si>
    <t>Informatikai szolgáltatások igénybevétele</t>
  </si>
  <si>
    <t>Egyéb kommunikációs szolgáltatások   K322</t>
  </si>
  <si>
    <t>Kommunikációs szolgáltatások (=25+26)   K32</t>
  </si>
  <si>
    <t>Közüzemi díjak  K331</t>
  </si>
  <si>
    <t>Vásárolt élelmezés</t>
  </si>
  <si>
    <t>Bérleti és lízing díjak</t>
  </si>
  <si>
    <t>Karbantartási, kisjavítási szolgáltatások   K334</t>
  </si>
  <si>
    <t>Közvetített szolgáltatások</t>
  </si>
  <si>
    <t>Szakmai tevékenységet segítő szolgáltatások   K336</t>
  </si>
  <si>
    <t>Egyéb szolgáltatások   K337</t>
  </si>
  <si>
    <t>Szolgáltatási kiadások (=28+…+34)   K33</t>
  </si>
  <si>
    <t>Kiküldetések kiadásai  K341</t>
  </si>
  <si>
    <t>Reklám- és propagandakiadások</t>
  </si>
  <si>
    <t>Kiküldetések, reklám- és propagandakiadások (=36+37)   K34</t>
  </si>
  <si>
    <t>Működési célú előzetesen felszámított általános forgalmi adó   K351</t>
  </si>
  <si>
    <t xml:space="preserve">Fizetendő általános forgalmi adó </t>
  </si>
  <si>
    <t xml:space="preserve">Kamatkiadások </t>
  </si>
  <si>
    <t>Egyéb pénzügyi műveletek kiadásai</t>
  </si>
  <si>
    <t>Egyéb dologi kiadások   K355</t>
  </si>
  <si>
    <t>Különféle befizetések és egyéb dologi kiadások (=39+…+43)   K35</t>
  </si>
  <si>
    <t>Dologi kiadások (=24+27+35+38+44)   K3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</si>
  <si>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</si>
  <si>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</si>
  <si>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</si>
  <si>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</si>
  <si>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</si>
  <si>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</si>
  <si>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</si>
  <si>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</si>
  <si>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Ellátottak pénzbeli juttatásai (=46+...+53)</t>
  </si>
  <si>
    <t>Nemzetközi kötelezettségek</t>
  </si>
  <si>
    <t>A helyi önkormányzatok előző évi elszámolásából származó kiadások</t>
  </si>
  <si>
    <t>A helyi önkormányzatok törvényi előíráson alapuló befizetései</t>
  </si>
  <si>
    <t>Egyéb elvonások, befizetések</t>
  </si>
  <si>
    <t>Elvonások és befizetések (=56+57+58)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</si>
  <si>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</si>
  <si>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</si>
  <si>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</si>
  <si>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   K506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</si>
  <si>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</si>
  <si>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</si>
  <si>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</si>
  <si>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</si>
  <si>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Működési célú támogatások az Európai Uniónak</t>
  </si>
  <si>
    <t>Egyéb működési célú támogatások államháztartáson kívülre</t>
  </si>
  <si>
    <t>Tartalékok</t>
  </si>
  <si>
    <t>Egyéb működési célú kiadások (=55+59+…+70)   K5</t>
  </si>
  <si>
    <t>Immateriális javak beszerzése, létesítése</t>
  </si>
  <si>
    <t>Ingatlanok beszerzése, létesítése</t>
  </si>
  <si>
    <t>Informatikai eszközök beszerzése, létesítése (K63)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</si>
  <si>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</si>
  <si>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</si>
  <si>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</si>
  <si>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 (K67)</t>
  </si>
  <si>
    <t>Beruházások (=72+…+78)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</si>
  <si>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</si>
  <si>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</si>
  <si>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</si>
  <si>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</si>
  <si>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Felújítások (=80+...+83)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</si>
  <si>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</si>
  <si>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</si>
  <si>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</si>
  <si>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</si>
  <si>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</si>
  <si>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</si>
  <si>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</si>
  <si>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Felhalmozási célú támogatások az Európai Uniónak</t>
  </si>
  <si>
    <t xml:space="preserve">Egyéb felhalmozási célú támogatások államháztartáson kívülre </t>
  </si>
  <si>
    <t>Egyéb felhalmozási célú kiadások (=85+…+93)</t>
  </si>
  <si>
    <t>Költségvetési kiadások (=19+20+45+54+71+79+84+94)   K1-K8</t>
  </si>
  <si>
    <t>1. űrlap egyenlege KIADÁS</t>
  </si>
  <si>
    <t>2. űrlap egyenlege BEVÉTEL</t>
  </si>
  <si>
    <t>3. űrlap egyenlege KIADÁS</t>
  </si>
  <si>
    <t>4. űrlap egyenlege BEVÉTEL</t>
  </si>
  <si>
    <t>Megnevezés Felsőszentiváni Közös Önkormányzati Hivatal Költségvetési  KIADÁSOK</t>
  </si>
  <si>
    <t xml:space="preserve">  "12-1. melléklet a 4/2020.(II.28.) önkormányzati rendelethez"</t>
  </si>
  <si>
    <t xml:space="preserve">  5-1. melléklet a 12/2020.(X.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</si>
</sst>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6" x14ac:knownFonts="1">
    <font>
      <sz val="11"/>
      <color theme="1"/>
      <name val="Calibri"/>
      <family val="2"/>
      <scheme val="minor"/>
    </font>
    <font>
      <b/>
      <sz val="11"/>
      <name val="Calibri Light"/>
      <family val="2"/>
      <charset val="238"/>
    </font>
    <font>
      <sz val="11"/>
      <name val="Calibri Light"/>
      <family val="2"/>
      <charset val="238"/>
    </font>
    <font>
      <sz val="10"/>
      <name val="Tahoma"/>
    </font>
    <font>
      <b/>
      <sz val="12"/>
      <name val="Calibri Light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0" borderId="3" xfId="0" applyFont="1" applyBorder="1"/>
    <xf numFmtId="0" fontId="2" fillId="0" borderId="4" xfId="0" applyFont="1" applyBorder="1"/>
    <xf numFmtId="164" fontId="2" fillId="3" borderId="5" xfId="0" applyNumberFormat="1" applyFont="1" applyFill="1" applyBorder="1"/>
    <xf numFmtId="164" fontId="2" fillId="0" borderId="4" xfId="0" applyNumberFormat="1" applyFont="1" applyBorder="1"/>
    <xf numFmtId="0" fontId="2" fillId="0" borderId="6" xfId="0" applyFont="1" applyBorder="1"/>
    <xf numFmtId="0" fontId="2" fillId="0" borderId="7" xfId="0" applyFont="1" applyBorder="1"/>
    <xf numFmtId="164" fontId="2" fillId="3" borderId="8" xfId="0" applyNumberFormat="1" applyFont="1" applyFill="1" applyBorder="1"/>
    <xf numFmtId="164" fontId="2" fillId="0" borderId="7" xfId="0" applyNumberFormat="1" applyFont="1" applyBorder="1"/>
    <xf numFmtId="0" fontId="1" fillId="0" borderId="6" xfId="0" applyFont="1" applyBorder="1"/>
    <xf numFmtId="0" fontId="1" fillId="4" borderId="7" xfId="0" applyFont="1" applyFill="1" applyBorder="1"/>
    <xf numFmtId="164" fontId="1" fillId="4" borderId="8" xfId="0" applyNumberFormat="1" applyFont="1" applyFill="1" applyBorder="1"/>
    <xf numFmtId="164" fontId="1" fillId="4" borderId="7" xfId="0" applyNumberFormat="1" applyFont="1" applyFill="1" applyBorder="1"/>
    <xf numFmtId="0" fontId="1" fillId="5" borderId="7" xfId="0" applyFont="1" applyFill="1" applyBorder="1"/>
    <xf numFmtId="164" fontId="1" fillId="5" borderId="8" xfId="0" applyNumberFormat="1" applyFont="1" applyFill="1" applyBorder="1"/>
    <xf numFmtId="164" fontId="1" fillId="5" borderId="7" xfId="0" applyNumberFormat="1" applyFont="1" applyFill="1" applyBorder="1"/>
    <xf numFmtId="0" fontId="1" fillId="6" borderId="7" xfId="0" applyFont="1" applyFill="1" applyBorder="1"/>
    <xf numFmtId="164" fontId="1" fillId="6" borderId="8" xfId="0" applyNumberFormat="1" applyFont="1" applyFill="1" applyBorder="1"/>
    <xf numFmtId="164" fontId="1" fillId="6" borderId="7" xfId="0" applyNumberFormat="1" applyFont="1" applyFill="1" applyBorder="1"/>
    <xf numFmtId="0" fontId="1" fillId="0" borderId="9" xfId="0" applyFont="1" applyBorder="1"/>
    <xf numFmtId="0" fontId="1" fillId="4" borderId="10" xfId="0" applyFont="1" applyFill="1" applyBorder="1"/>
    <xf numFmtId="164" fontId="1" fillId="4" borderId="11" xfId="0" applyNumberFormat="1" applyFont="1" applyFill="1" applyBorder="1"/>
    <xf numFmtId="164" fontId="1" fillId="4" borderId="10" xfId="0" applyNumberFormat="1" applyFont="1" applyFill="1" applyBorder="1"/>
    <xf numFmtId="164" fontId="2" fillId="4" borderId="0" xfId="0" applyNumberFormat="1" applyFont="1" applyFill="1"/>
    <xf numFmtId="0" fontId="5" fillId="0" borderId="0" xfId="0" applyFont="1"/>
    <xf numFmtId="0" fontId="1" fillId="0" borderId="12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ISZTIAN/CloudStation/Jegyz&#337;k&#246;nyvek/el&#337;terjeszt&#233;sek/2020/20201027/3_A_K&#214;H%202b%20mell&#233;klet%20II%20v&#225;ltozat%20bon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8"/>
      <sheetName val="09"/>
    </sheetNames>
    <sheetDataSet>
      <sheetData sheetId="0"/>
      <sheetData sheetId="1">
        <row r="70">
          <cell r="C70">
            <v>9261894</v>
          </cell>
        </row>
      </sheetData>
      <sheetData sheetId="2">
        <row r="32">
          <cell r="C32">
            <v>0</v>
          </cell>
        </row>
      </sheetData>
      <sheetData sheetId="3">
        <row r="32">
          <cell r="C32">
            <v>61141264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"/>
  <sheetViews>
    <sheetView tabSelected="1" view="pageBreakPreview" zoomScale="60" zoomScaleNormal="100" workbookViewId="0">
      <selection activeCell="D1" sqref="D1"/>
    </sheetView>
  </sheetViews>
  <sheetFormatPr defaultRowHeight="14.5" x14ac:dyDescent="0.35"/>
  <cols>
    <col min="1" max="1" width="8.90625" style="5"/>
    <col min="2" max="2" width="93.453125" style="5" customWidth="1"/>
    <col min="3" max="3" width="16.08984375" style="5" customWidth="1"/>
    <col min="4" max="4" width="25.81640625" style="5" customWidth="1"/>
    <col min="5" max="5" width="27.54296875" style="5" customWidth="1"/>
  </cols>
  <sheetData>
    <row r="1" spans="1:5" x14ac:dyDescent="0.35">
      <c r="D1" t="s">
        <v>105</v>
      </c>
    </row>
    <row r="2" spans="1:5" ht="15" thickBot="1" x14ac:dyDescent="0.4">
      <c r="D2" s="32" t="s">
        <v>104</v>
      </c>
    </row>
    <row r="3" spans="1:5" ht="84.5" customHeight="1" thickBot="1" x14ac:dyDescent="0.4">
      <c r="A3" s="6" t="s">
        <v>0</v>
      </c>
      <c r="B3" s="7" t="s">
        <v>103</v>
      </c>
      <c r="C3" s="8" t="s">
        <v>1</v>
      </c>
      <c r="D3" s="7" t="s">
        <v>2</v>
      </c>
      <c r="E3" s="33" t="s">
        <v>3</v>
      </c>
    </row>
    <row r="4" spans="1:5" x14ac:dyDescent="0.35">
      <c r="A4" s="9">
        <v>1</v>
      </c>
      <c r="B4" s="10" t="s">
        <v>4</v>
      </c>
      <c r="C4" s="11">
        <f t="shared" ref="C4:C16" si="0">SUM(D4:E4)</f>
        <v>48623116</v>
      </c>
      <c r="D4" s="12">
        <f>22560800+101745</f>
        <v>22662545</v>
      </c>
      <c r="E4" s="12">
        <f>25836216+124355</f>
        <v>25960571</v>
      </c>
    </row>
    <row r="5" spans="1:5" x14ac:dyDescent="0.35">
      <c r="A5" s="13">
        <v>2</v>
      </c>
      <c r="B5" s="14" t="s">
        <v>5</v>
      </c>
      <c r="C5" s="15">
        <f t="shared" si="0"/>
        <v>0</v>
      </c>
      <c r="D5" s="16">
        <v>0</v>
      </c>
      <c r="E5" s="16">
        <v>0</v>
      </c>
    </row>
    <row r="6" spans="1:5" x14ac:dyDescent="0.35">
      <c r="A6" s="13">
        <v>3</v>
      </c>
      <c r="B6" s="14" t="s">
        <v>6</v>
      </c>
      <c r="C6" s="15">
        <f t="shared" si="0"/>
        <v>0</v>
      </c>
      <c r="D6" s="16">
        <v>0</v>
      </c>
      <c r="E6" s="16">
        <v>0</v>
      </c>
    </row>
    <row r="7" spans="1:5" x14ac:dyDescent="0.35">
      <c r="A7" s="13">
        <v>4</v>
      </c>
      <c r="B7" s="14" t="s">
        <v>7</v>
      </c>
      <c r="C7" s="15">
        <f t="shared" si="0"/>
        <v>0</v>
      </c>
      <c r="D7" s="16">
        <v>0</v>
      </c>
      <c r="E7" s="16">
        <v>0</v>
      </c>
    </row>
    <row r="8" spans="1:5" x14ac:dyDescent="0.35">
      <c r="A8" s="13">
        <v>5</v>
      </c>
      <c r="B8" s="14" t="s">
        <v>8</v>
      </c>
      <c r="C8" s="15">
        <f t="shared" si="0"/>
        <v>0</v>
      </c>
      <c r="D8" s="16">
        <v>0</v>
      </c>
      <c r="E8" s="16">
        <v>0</v>
      </c>
    </row>
    <row r="9" spans="1:5" x14ac:dyDescent="0.35">
      <c r="A9" s="13">
        <v>6</v>
      </c>
      <c r="B9" s="14" t="s">
        <v>9</v>
      </c>
      <c r="C9" s="15">
        <f t="shared" si="0"/>
        <v>115950</v>
      </c>
      <c r="D9" s="16">
        <v>0</v>
      </c>
      <c r="E9" s="16">
        <v>115950</v>
      </c>
    </row>
    <row r="10" spans="1:5" x14ac:dyDescent="0.35">
      <c r="A10" s="13">
        <v>7</v>
      </c>
      <c r="B10" s="14" t="s">
        <v>10</v>
      </c>
      <c r="C10" s="15">
        <f t="shared" si="0"/>
        <v>2676000</v>
      </c>
      <c r="D10" s="16">
        <v>1226500</v>
      </c>
      <c r="E10" s="16">
        <v>1449500</v>
      </c>
    </row>
    <row r="11" spans="1:5" x14ac:dyDescent="0.35">
      <c r="A11" s="13">
        <v>8</v>
      </c>
      <c r="B11" s="14" t="s">
        <v>11</v>
      </c>
      <c r="C11" s="15">
        <f t="shared" si="0"/>
        <v>371040</v>
      </c>
      <c r="D11" s="16">
        <v>185520</v>
      </c>
      <c r="E11" s="16">
        <v>185520</v>
      </c>
    </row>
    <row r="12" spans="1:5" x14ac:dyDescent="0.35">
      <c r="A12" s="13">
        <v>9</v>
      </c>
      <c r="B12" s="14" t="s">
        <v>12</v>
      </c>
      <c r="C12" s="15">
        <f t="shared" si="0"/>
        <v>1360000</v>
      </c>
      <c r="D12" s="16">
        <v>580000</v>
      </c>
      <c r="E12" s="16">
        <v>780000</v>
      </c>
    </row>
    <row r="13" spans="1:5" x14ac:dyDescent="0.35">
      <c r="A13" s="13">
        <v>10</v>
      </c>
      <c r="B13" s="14" t="s">
        <v>13</v>
      </c>
      <c r="C13" s="15">
        <f t="shared" si="0"/>
        <v>1800000</v>
      </c>
      <c r="D13" s="16">
        <v>825000</v>
      </c>
      <c r="E13" s="16">
        <v>975000</v>
      </c>
    </row>
    <row r="14" spans="1:5" x14ac:dyDescent="0.35">
      <c r="A14" s="13">
        <v>11</v>
      </c>
      <c r="B14" s="14" t="s">
        <v>14</v>
      </c>
      <c r="C14" s="15">
        <f t="shared" si="0"/>
        <v>0</v>
      </c>
      <c r="D14" s="16">
        <v>0</v>
      </c>
      <c r="E14" s="16">
        <v>0</v>
      </c>
    </row>
    <row r="15" spans="1:5" x14ac:dyDescent="0.35">
      <c r="A15" s="13">
        <v>12</v>
      </c>
      <c r="B15" s="14" t="s">
        <v>15</v>
      </c>
      <c r="C15" s="15">
        <f t="shared" si="0"/>
        <v>0</v>
      </c>
      <c r="D15" s="16">
        <v>0</v>
      </c>
      <c r="E15" s="16">
        <v>0</v>
      </c>
    </row>
    <row r="16" spans="1:5" x14ac:dyDescent="0.35">
      <c r="A16" s="13">
        <v>13</v>
      </c>
      <c r="B16" s="14" t="s">
        <v>16</v>
      </c>
      <c r="C16" s="15">
        <f t="shared" si="0"/>
        <v>0</v>
      </c>
      <c r="D16" s="16">
        <v>0</v>
      </c>
      <c r="E16" s="16">
        <v>0</v>
      </c>
    </row>
    <row r="17" spans="1:5" x14ac:dyDescent="0.35">
      <c r="A17" s="17">
        <v>14</v>
      </c>
      <c r="B17" s="18" t="s">
        <v>17</v>
      </c>
      <c r="C17" s="19">
        <f>SUM(C4:C16)</f>
        <v>54946106</v>
      </c>
      <c r="D17" s="20">
        <f>SUM(D4:D16)</f>
        <v>25479565</v>
      </c>
      <c r="E17" s="20">
        <f>SUM(E4:E16)</f>
        <v>29466541</v>
      </c>
    </row>
    <row r="18" spans="1:5" x14ac:dyDescent="0.35">
      <c r="A18" s="13">
        <v>15</v>
      </c>
      <c r="B18" s="14" t="s">
        <v>18</v>
      </c>
      <c r="C18" s="15">
        <f>SUM(D18:E18)</f>
        <v>0</v>
      </c>
      <c r="D18" s="16">
        <v>0</v>
      </c>
      <c r="E18" s="16">
        <v>0</v>
      </c>
    </row>
    <row r="19" spans="1:5" x14ac:dyDescent="0.35">
      <c r="A19" s="13">
        <v>16</v>
      </c>
      <c r="B19" s="14" t="s">
        <v>19</v>
      </c>
      <c r="C19" s="15">
        <f>SUM(D19:E19)</f>
        <v>210000</v>
      </c>
      <c r="D19" s="16"/>
      <c r="E19" s="16">
        <v>210000</v>
      </c>
    </row>
    <row r="20" spans="1:5" x14ac:dyDescent="0.35">
      <c r="A20" s="13">
        <v>17</v>
      </c>
      <c r="B20" s="14" t="s">
        <v>20</v>
      </c>
      <c r="C20" s="15">
        <f>SUM(D20:E20)</f>
        <v>0</v>
      </c>
      <c r="D20" s="16">
        <v>0</v>
      </c>
      <c r="E20" s="16">
        <v>0</v>
      </c>
    </row>
    <row r="21" spans="1:5" x14ac:dyDescent="0.35">
      <c r="A21" s="17">
        <v>18</v>
      </c>
      <c r="B21" s="18" t="s">
        <v>21</v>
      </c>
      <c r="C21" s="19">
        <f>SUM(C18:C20)</f>
        <v>210000</v>
      </c>
      <c r="D21" s="20">
        <f>SUM(D18:D20)</f>
        <v>0</v>
      </c>
      <c r="E21" s="20">
        <f>SUM(E18:E20)</f>
        <v>210000</v>
      </c>
    </row>
    <row r="22" spans="1:5" x14ac:dyDescent="0.35">
      <c r="A22" s="17">
        <v>19</v>
      </c>
      <c r="B22" s="21" t="s">
        <v>22</v>
      </c>
      <c r="C22" s="22">
        <f>SUM(C21+C17)</f>
        <v>55156106</v>
      </c>
      <c r="D22" s="23">
        <f>SUM(D21+D17)</f>
        <v>25479565</v>
      </c>
      <c r="E22" s="23">
        <f>SUM(E21+E17)</f>
        <v>29676541</v>
      </c>
    </row>
    <row r="23" spans="1:5" x14ac:dyDescent="0.35">
      <c r="A23" s="13">
        <v>20</v>
      </c>
      <c r="B23" s="21" t="s">
        <v>23</v>
      </c>
      <c r="C23" s="22">
        <f>SUM(D23:E23)</f>
        <v>10054052</v>
      </c>
      <c r="D23" s="23">
        <f>4625094+17955</f>
        <v>4643049</v>
      </c>
      <c r="E23" s="23">
        <f>5389058+21945</f>
        <v>5411003</v>
      </c>
    </row>
    <row r="24" spans="1:5" x14ac:dyDescent="0.35">
      <c r="A24" s="13">
        <v>21</v>
      </c>
      <c r="B24" s="14" t="s">
        <v>24</v>
      </c>
      <c r="C24" s="15">
        <f>SUM(D24:E24)</f>
        <v>100000</v>
      </c>
      <c r="D24" s="16">
        <v>50000</v>
      </c>
      <c r="E24" s="16">
        <v>50000</v>
      </c>
    </row>
    <row r="25" spans="1:5" x14ac:dyDescent="0.35">
      <c r="A25" s="13">
        <v>22</v>
      </c>
      <c r="B25" s="14" t="s">
        <v>25</v>
      </c>
      <c r="C25" s="15">
        <f>SUM(D25:E25)</f>
        <v>940000</v>
      </c>
      <c r="D25" s="16">
        <v>140000</v>
      </c>
      <c r="E25" s="16">
        <v>800000</v>
      </c>
    </row>
    <row r="26" spans="1:5" x14ac:dyDescent="0.35">
      <c r="A26" s="13">
        <v>23</v>
      </c>
      <c r="B26" s="14" t="s">
        <v>26</v>
      </c>
      <c r="C26" s="15">
        <f>SUM(D26:E26)</f>
        <v>0</v>
      </c>
      <c r="D26" s="16">
        <v>0</v>
      </c>
      <c r="E26" s="16">
        <v>0</v>
      </c>
    </row>
    <row r="27" spans="1:5" x14ac:dyDescent="0.35">
      <c r="A27" s="17">
        <v>24</v>
      </c>
      <c r="B27" s="24" t="s">
        <v>27</v>
      </c>
      <c r="C27" s="25">
        <f>SUM(C24:C26)</f>
        <v>1040000</v>
      </c>
      <c r="D27" s="26">
        <f>SUM(D24:D26)</f>
        <v>190000</v>
      </c>
      <c r="E27" s="26">
        <f>SUM(E24:E26)</f>
        <v>850000</v>
      </c>
    </row>
    <row r="28" spans="1:5" x14ac:dyDescent="0.35">
      <c r="A28" s="13">
        <v>25</v>
      </c>
      <c r="B28" s="14" t="s">
        <v>28</v>
      </c>
      <c r="C28" s="15">
        <f>SUM(D28:E28)</f>
        <v>0</v>
      </c>
      <c r="D28" s="16">
        <v>0</v>
      </c>
      <c r="E28" s="16">
        <v>0</v>
      </c>
    </row>
    <row r="29" spans="1:5" x14ac:dyDescent="0.35">
      <c r="A29" s="13">
        <v>26</v>
      </c>
      <c r="B29" s="14" t="s">
        <v>29</v>
      </c>
      <c r="C29" s="15">
        <f>SUM(D29:E29)</f>
        <v>330000</v>
      </c>
      <c r="D29" s="16">
        <v>0</v>
      </c>
      <c r="E29" s="16">
        <v>330000</v>
      </c>
    </row>
    <row r="30" spans="1:5" x14ac:dyDescent="0.35">
      <c r="A30" s="17">
        <v>27</v>
      </c>
      <c r="B30" s="24" t="s">
        <v>30</v>
      </c>
      <c r="C30" s="25">
        <f>SUM(C28:C29)</f>
        <v>330000</v>
      </c>
      <c r="D30" s="26">
        <f>SUM(D28:D29)</f>
        <v>0</v>
      </c>
      <c r="E30" s="26">
        <f>SUM(E28:E29)</f>
        <v>330000</v>
      </c>
    </row>
    <row r="31" spans="1:5" x14ac:dyDescent="0.35">
      <c r="A31" s="13">
        <v>28</v>
      </c>
      <c r="B31" s="14" t="s">
        <v>31</v>
      </c>
      <c r="C31" s="15">
        <f t="shared" ref="C31:C37" si="1">SUM(D31:E31)</f>
        <v>0</v>
      </c>
      <c r="D31" s="16">
        <v>0</v>
      </c>
      <c r="E31" s="16">
        <v>0</v>
      </c>
    </row>
    <row r="32" spans="1:5" x14ac:dyDescent="0.35">
      <c r="A32" s="13">
        <v>29</v>
      </c>
      <c r="B32" s="14" t="s">
        <v>32</v>
      </c>
      <c r="C32" s="15">
        <f t="shared" si="1"/>
        <v>0</v>
      </c>
      <c r="D32" s="16">
        <v>0</v>
      </c>
      <c r="E32" s="16">
        <v>0</v>
      </c>
    </row>
    <row r="33" spans="1:5" x14ac:dyDescent="0.35">
      <c r="A33" s="13">
        <v>30</v>
      </c>
      <c r="B33" s="14" t="s">
        <v>33</v>
      </c>
      <c r="C33" s="15">
        <f t="shared" si="1"/>
        <v>0</v>
      </c>
      <c r="D33" s="16">
        <v>0</v>
      </c>
      <c r="E33" s="16">
        <v>0</v>
      </c>
    </row>
    <row r="34" spans="1:5" x14ac:dyDescent="0.35">
      <c r="A34" s="13">
        <v>31</v>
      </c>
      <c r="B34" s="14" t="s">
        <v>34</v>
      </c>
      <c r="C34" s="15">
        <f t="shared" si="1"/>
        <v>0</v>
      </c>
      <c r="D34" s="16">
        <v>0</v>
      </c>
      <c r="E34" s="16">
        <v>0</v>
      </c>
    </row>
    <row r="35" spans="1:5" x14ac:dyDescent="0.35">
      <c r="A35" s="13">
        <v>32</v>
      </c>
      <c r="B35" s="14" t="s">
        <v>35</v>
      </c>
      <c r="C35" s="15">
        <f t="shared" si="1"/>
        <v>0</v>
      </c>
      <c r="D35" s="16">
        <v>0</v>
      </c>
      <c r="E35" s="16">
        <v>0</v>
      </c>
    </row>
    <row r="36" spans="1:5" x14ac:dyDescent="0.35">
      <c r="A36" s="13">
        <v>33</v>
      </c>
      <c r="B36" s="14" t="s">
        <v>36</v>
      </c>
      <c r="C36" s="15">
        <f t="shared" si="1"/>
        <v>1480000</v>
      </c>
      <c r="D36" s="16">
        <v>740000</v>
      </c>
      <c r="E36" s="16">
        <v>740000</v>
      </c>
    </row>
    <row r="37" spans="1:5" x14ac:dyDescent="0.35">
      <c r="A37" s="13">
        <v>34</v>
      </c>
      <c r="B37" s="14" t="s">
        <v>37</v>
      </c>
      <c r="C37" s="15">
        <f t="shared" si="1"/>
        <v>560000</v>
      </c>
      <c r="D37" s="16">
        <v>160000</v>
      </c>
      <c r="E37" s="16">
        <v>400000</v>
      </c>
    </row>
    <row r="38" spans="1:5" x14ac:dyDescent="0.35">
      <c r="A38" s="17">
        <v>35</v>
      </c>
      <c r="B38" s="24" t="s">
        <v>38</v>
      </c>
      <c r="C38" s="25">
        <f>SUM(C31:C37)</f>
        <v>2040000</v>
      </c>
      <c r="D38" s="26">
        <f>SUM(D31:D37)</f>
        <v>900000</v>
      </c>
      <c r="E38" s="26">
        <f>SUM(E31:E37)</f>
        <v>1140000</v>
      </c>
    </row>
    <row r="39" spans="1:5" x14ac:dyDescent="0.35">
      <c r="A39" s="13">
        <v>36</v>
      </c>
      <c r="B39" s="14" t="s">
        <v>39</v>
      </c>
      <c r="C39" s="15">
        <f>SUM(D39:E39)</f>
        <v>600000</v>
      </c>
      <c r="D39" s="16">
        <v>0</v>
      </c>
      <c r="E39" s="16">
        <v>600000</v>
      </c>
    </row>
    <row r="40" spans="1:5" x14ac:dyDescent="0.35">
      <c r="A40" s="13">
        <v>37</v>
      </c>
      <c r="B40" s="14" t="s">
        <v>40</v>
      </c>
      <c r="C40" s="15">
        <f>SUM(D40:E40)</f>
        <v>0</v>
      </c>
      <c r="D40" s="16">
        <v>0</v>
      </c>
      <c r="E40" s="16">
        <v>0</v>
      </c>
    </row>
    <row r="41" spans="1:5" x14ac:dyDescent="0.35">
      <c r="A41" s="17">
        <v>38</v>
      </c>
      <c r="B41" s="24" t="s">
        <v>41</v>
      </c>
      <c r="C41" s="25">
        <f>SUM(C39:C40)</f>
        <v>600000</v>
      </c>
      <c r="D41" s="26">
        <f>SUM(D39:D40)</f>
        <v>0</v>
      </c>
      <c r="E41" s="26">
        <f>SUM(E39:E40)</f>
        <v>600000</v>
      </c>
    </row>
    <row r="42" spans="1:5" x14ac:dyDescent="0.35">
      <c r="A42" s="13">
        <v>39</v>
      </c>
      <c r="B42" s="14" t="s">
        <v>42</v>
      </c>
      <c r="C42" s="15">
        <f>SUM(D42:E42)</f>
        <v>595000</v>
      </c>
      <c r="D42" s="16">
        <v>160000</v>
      </c>
      <c r="E42" s="16">
        <v>435000</v>
      </c>
    </row>
    <row r="43" spans="1:5" x14ac:dyDescent="0.35">
      <c r="A43" s="13">
        <v>40</v>
      </c>
      <c r="B43" s="14" t="s">
        <v>43</v>
      </c>
      <c r="C43" s="15">
        <f>SUM(D43:E43)</f>
        <v>0</v>
      </c>
      <c r="D43" s="16">
        <v>0</v>
      </c>
      <c r="E43" s="16">
        <v>0</v>
      </c>
    </row>
    <row r="44" spans="1:5" x14ac:dyDescent="0.35">
      <c r="A44" s="13">
        <v>41</v>
      </c>
      <c r="B44" s="14" t="s">
        <v>44</v>
      </c>
      <c r="C44" s="15">
        <f>SUM(D44:E44)</f>
        <v>0</v>
      </c>
      <c r="D44" s="16">
        <v>0</v>
      </c>
      <c r="E44" s="16">
        <v>0</v>
      </c>
    </row>
    <row r="45" spans="1:5" x14ac:dyDescent="0.35">
      <c r="A45" s="13">
        <v>42</v>
      </c>
      <c r="B45" s="14" t="s">
        <v>45</v>
      </c>
      <c r="C45" s="15">
        <f>SUM(D45:E45)</f>
        <v>0</v>
      </c>
      <c r="D45" s="16">
        <v>0</v>
      </c>
      <c r="E45" s="16">
        <v>0</v>
      </c>
    </row>
    <row r="46" spans="1:5" x14ac:dyDescent="0.35">
      <c r="A46" s="13">
        <v>43</v>
      </c>
      <c r="B46" s="14" t="s">
        <v>46</v>
      </c>
      <c r="C46" s="15">
        <f>SUM(D46:E46)</f>
        <v>80000</v>
      </c>
      <c r="D46" s="16">
        <v>55000</v>
      </c>
      <c r="E46" s="16">
        <v>25000</v>
      </c>
    </row>
    <row r="47" spans="1:5" x14ac:dyDescent="0.35">
      <c r="A47" s="17">
        <v>44</v>
      </c>
      <c r="B47" s="24" t="s">
        <v>47</v>
      </c>
      <c r="C47" s="25">
        <f>SUM(C42:C46)</f>
        <v>675000</v>
      </c>
      <c r="D47" s="26">
        <f>SUM(D42:D46)</f>
        <v>215000</v>
      </c>
      <c r="E47" s="26">
        <f>SUM(E42:E46)</f>
        <v>460000</v>
      </c>
    </row>
    <row r="48" spans="1:5" x14ac:dyDescent="0.35">
      <c r="A48" s="17">
        <v>45</v>
      </c>
      <c r="B48" s="21" t="s">
        <v>48</v>
      </c>
      <c r="C48" s="22">
        <f>SUM(C27+C30+C38+C41+C47)</f>
        <v>4685000</v>
      </c>
      <c r="D48" s="23">
        <f>SUM(D27+D30+D38+D41+D47)</f>
        <v>1305000</v>
      </c>
      <c r="E48" s="23">
        <f>SUM(E27+E30+E38+E41+E47)</f>
        <v>3380000</v>
      </c>
    </row>
    <row r="49" spans="1:5" x14ac:dyDescent="0.35">
      <c r="A49" s="13">
        <v>46</v>
      </c>
      <c r="B49" s="14" t="s">
        <v>49</v>
      </c>
      <c r="C49" s="15">
        <f t="shared" ref="C49:C56" si="2">SUM(D49:E49)</f>
        <v>0</v>
      </c>
      <c r="D49" s="16">
        <v>0</v>
      </c>
      <c r="E49" s="16">
        <v>0</v>
      </c>
    </row>
    <row r="50" spans="1:5" x14ac:dyDescent="0.35">
      <c r="A50" s="13">
        <v>47</v>
      </c>
      <c r="B50" s="14" t="s">
        <v>50</v>
      </c>
      <c r="C50" s="15">
        <f t="shared" si="2"/>
        <v>0</v>
      </c>
      <c r="D50" s="16">
        <v>0</v>
      </c>
      <c r="E50" s="16">
        <v>0</v>
      </c>
    </row>
    <row r="51" spans="1:5" x14ac:dyDescent="0.35">
      <c r="A51" s="13">
        <v>48</v>
      </c>
      <c r="B51" s="14" t="s">
        <v>51</v>
      </c>
      <c r="C51" s="15">
        <f t="shared" si="2"/>
        <v>0</v>
      </c>
      <c r="D51" s="16">
        <v>0</v>
      </c>
      <c r="E51" s="16">
        <v>0</v>
      </c>
    </row>
    <row r="52" spans="1:5" x14ac:dyDescent="0.35">
      <c r="A52" s="13">
        <v>49</v>
      </c>
      <c r="B52" s="14" t="s">
        <v>52</v>
      </c>
      <c r="C52" s="15">
        <f t="shared" si="2"/>
        <v>0</v>
      </c>
      <c r="D52" s="16">
        <v>0</v>
      </c>
      <c r="E52" s="16">
        <v>0</v>
      </c>
    </row>
    <row r="53" spans="1:5" x14ac:dyDescent="0.35">
      <c r="A53" s="13">
        <v>50</v>
      </c>
      <c r="B53" s="14" t="s">
        <v>53</v>
      </c>
      <c r="C53" s="15">
        <f t="shared" si="2"/>
        <v>0</v>
      </c>
      <c r="D53" s="16">
        <v>0</v>
      </c>
      <c r="E53" s="16">
        <v>0</v>
      </c>
    </row>
    <row r="54" spans="1:5" x14ac:dyDescent="0.35">
      <c r="A54" s="13">
        <v>51</v>
      </c>
      <c r="B54" s="14" t="s">
        <v>54</v>
      </c>
      <c r="C54" s="15">
        <f t="shared" si="2"/>
        <v>0</v>
      </c>
      <c r="D54" s="16">
        <v>0</v>
      </c>
      <c r="E54" s="16">
        <v>0</v>
      </c>
    </row>
    <row r="55" spans="1:5" x14ac:dyDescent="0.35">
      <c r="A55" s="13">
        <v>52</v>
      </c>
      <c r="B55" s="14" t="s">
        <v>55</v>
      </c>
      <c r="C55" s="15">
        <f t="shared" si="2"/>
        <v>0</v>
      </c>
      <c r="D55" s="16">
        <v>0</v>
      </c>
      <c r="E55" s="16">
        <v>0</v>
      </c>
    </row>
    <row r="56" spans="1:5" x14ac:dyDescent="0.35">
      <c r="A56" s="13">
        <v>53</v>
      </c>
      <c r="B56" s="14" t="s">
        <v>56</v>
      </c>
      <c r="C56" s="15">
        <f t="shared" si="2"/>
        <v>0</v>
      </c>
      <c r="D56" s="16">
        <v>0</v>
      </c>
      <c r="E56" s="16">
        <v>0</v>
      </c>
    </row>
    <row r="57" spans="1:5" x14ac:dyDescent="0.35">
      <c r="A57" s="17">
        <v>54</v>
      </c>
      <c r="B57" s="21" t="s">
        <v>57</v>
      </c>
      <c r="C57" s="22">
        <f>SUM(C49:C56)</f>
        <v>0</v>
      </c>
      <c r="D57" s="23">
        <f>SUM(D49:D56)</f>
        <v>0</v>
      </c>
      <c r="E57" s="23">
        <f>SUM(E49:E56)</f>
        <v>0</v>
      </c>
    </row>
    <row r="58" spans="1:5" x14ac:dyDescent="0.35">
      <c r="A58" s="13">
        <v>55</v>
      </c>
      <c r="B58" s="14" t="s">
        <v>58</v>
      </c>
      <c r="C58" s="15">
        <f>SUM(D58:E58)</f>
        <v>0</v>
      </c>
      <c r="D58" s="16">
        <v>0</v>
      </c>
      <c r="E58" s="16">
        <v>0</v>
      </c>
    </row>
    <row r="59" spans="1:5" x14ac:dyDescent="0.35">
      <c r="A59" s="13">
        <v>56</v>
      </c>
      <c r="B59" s="14" t="s">
        <v>59</v>
      </c>
      <c r="C59" s="15">
        <f>SUM(D59:E59)</f>
        <v>0</v>
      </c>
      <c r="D59" s="16">
        <v>0</v>
      </c>
      <c r="E59" s="16">
        <v>0</v>
      </c>
    </row>
    <row r="60" spans="1:5" x14ac:dyDescent="0.35">
      <c r="A60" s="13">
        <v>57</v>
      </c>
      <c r="B60" s="14" t="s">
        <v>60</v>
      </c>
      <c r="C60" s="15">
        <f>SUM(D60:E60)</f>
        <v>0</v>
      </c>
      <c r="D60" s="16">
        <v>0</v>
      </c>
      <c r="E60" s="16">
        <v>0</v>
      </c>
    </row>
    <row r="61" spans="1:5" x14ac:dyDescent="0.35">
      <c r="A61" s="13">
        <v>58</v>
      </c>
      <c r="B61" s="14" t="s">
        <v>61</v>
      </c>
      <c r="C61" s="15">
        <f>SUM(D61:E61)</f>
        <v>0</v>
      </c>
      <c r="D61" s="16">
        <v>0</v>
      </c>
      <c r="E61" s="16">
        <v>0</v>
      </c>
    </row>
    <row r="62" spans="1:5" x14ac:dyDescent="0.35">
      <c r="A62" s="17">
        <v>59</v>
      </c>
      <c r="B62" s="21" t="s">
        <v>62</v>
      </c>
      <c r="C62" s="22">
        <f>SUM(C58:C61)</f>
        <v>0</v>
      </c>
      <c r="D62" s="23">
        <f>SUM(D58:D61)</f>
        <v>0</v>
      </c>
      <c r="E62" s="23">
        <f>SUM(E58:E61)</f>
        <v>0</v>
      </c>
    </row>
    <row r="63" spans="1:5" x14ac:dyDescent="0.35">
      <c r="A63" s="13">
        <v>60</v>
      </c>
      <c r="B63" s="14" t="s">
        <v>63</v>
      </c>
      <c r="C63" s="15">
        <f t="shared" ref="C63:C73" si="3">SUM(D63:E63)</f>
        <v>0</v>
      </c>
      <c r="D63" s="16">
        <v>0</v>
      </c>
      <c r="E63" s="16">
        <v>0</v>
      </c>
    </row>
    <row r="64" spans="1:5" x14ac:dyDescent="0.35">
      <c r="A64" s="13">
        <v>61</v>
      </c>
      <c r="B64" s="14" t="s">
        <v>64</v>
      </c>
      <c r="C64" s="15">
        <f t="shared" si="3"/>
        <v>0</v>
      </c>
      <c r="D64" s="16">
        <v>0</v>
      </c>
      <c r="E64" s="16">
        <v>0</v>
      </c>
    </row>
    <row r="65" spans="1:5" x14ac:dyDescent="0.35">
      <c r="A65" s="13">
        <v>62</v>
      </c>
      <c r="B65" s="14" t="s">
        <v>65</v>
      </c>
      <c r="C65" s="15">
        <f t="shared" si="3"/>
        <v>0</v>
      </c>
      <c r="D65" s="16">
        <v>0</v>
      </c>
      <c r="E65" s="16">
        <v>0</v>
      </c>
    </row>
    <row r="66" spans="1:5" x14ac:dyDescent="0.35">
      <c r="A66" s="13">
        <v>63</v>
      </c>
      <c r="B66" s="14" t="s">
        <v>66</v>
      </c>
      <c r="C66" s="15">
        <f t="shared" si="3"/>
        <v>0</v>
      </c>
      <c r="D66" s="16">
        <v>0</v>
      </c>
      <c r="E66" s="16">
        <v>0</v>
      </c>
    </row>
    <row r="67" spans="1:5" x14ac:dyDescent="0.35">
      <c r="A67" s="13">
        <v>64</v>
      </c>
      <c r="B67" s="14" t="s">
        <v>67</v>
      </c>
      <c r="C67" s="15">
        <f t="shared" si="3"/>
        <v>0</v>
      </c>
      <c r="D67" s="16">
        <v>0</v>
      </c>
      <c r="E67" s="16">
        <v>0</v>
      </c>
    </row>
    <row r="68" spans="1:5" x14ac:dyDescent="0.35">
      <c r="A68" s="13">
        <v>65</v>
      </c>
      <c r="B68" s="14" t="s">
        <v>68</v>
      </c>
      <c r="C68" s="15">
        <f t="shared" si="3"/>
        <v>0</v>
      </c>
      <c r="D68" s="16">
        <v>0</v>
      </c>
      <c r="E68" s="16">
        <v>0</v>
      </c>
    </row>
    <row r="69" spans="1:5" x14ac:dyDescent="0.35">
      <c r="A69" s="13">
        <v>66</v>
      </c>
      <c r="B69" s="14" t="s">
        <v>69</v>
      </c>
      <c r="C69" s="15">
        <f t="shared" si="3"/>
        <v>0</v>
      </c>
      <c r="D69" s="16">
        <v>0</v>
      </c>
      <c r="E69" s="16">
        <v>0</v>
      </c>
    </row>
    <row r="70" spans="1:5" x14ac:dyDescent="0.35">
      <c r="A70" s="13">
        <v>67</v>
      </c>
      <c r="B70" s="14" t="s">
        <v>70</v>
      </c>
      <c r="C70" s="15">
        <f t="shared" si="3"/>
        <v>0</v>
      </c>
      <c r="D70" s="16">
        <v>0</v>
      </c>
      <c r="E70" s="16">
        <v>0</v>
      </c>
    </row>
    <row r="71" spans="1:5" x14ac:dyDescent="0.35">
      <c r="A71" s="13">
        <v>68</v>
      </c>
      <c r="B71" s="14" t="s">
        <v>71</v>
      </c>
      <c r="C71" s="15">
        <f t="shared" si="3"/>
        <v>0</v>
      </c>
      <c r="D71" s="16">
        <v>0</v>
      </c>
      <c r="E71" s="16">
        <v>0</v>
      </c>
    </row>
    <row r="72" spans="1:5" x14ac:dyDescent="0.35">
      <c r="A72" s="13">
        <v>69</v>
      </c>
      <c r="B72" s="14" t="s">
        <v>72</v>
      </c>
      <c r="C72" s="15">
        <f t="shared" si="3"/>
        <v>0</v>
      </c>
      <c r="D72" s="16">
        <v>0</v>
      </c>
      <c r="E72" s="16">
        <v>0</v>
      </c>
    </row>
    <row r="73" spans="1:5" x14ac:dyDescent="0.35">
      <c r="A73" s="13">
        <v>70</v>
      </c>
      <c r="B73" s="14" t="s">
        <v>73</v>
      </c>
      <c r="C73" s="15">
        <f t="shared" si="3"/>
        <v>0</v>
      </c>
      <c r="D73" s="16">
        <v>0</v>
      </c>
      <c r="E73" s="16">
        <v>0</v>
      </c>
    </row>
    <row r="74" spans="1:5" x14ac:dyDescent="0.35">
      <c r="A74" s="17">
        <v>71</v>
      </c>
      <c r="B74" s="21" t="s">
        <v>74</v>
      </c>
      <c r="C74" s="22">
        <f>SUM(C63:C73)</f>
        <v>0</v>
      </c>
      <c r="D74" s="23">
        <f>SUM(D63:D73)</f>
        <v>0</v>
      </c>
      <c r="E74" s="23">
        <f>SUM(E63:E73)</f>
        <v>0</v>
      </c>
    </row>
    <row r="75" spans="1:5" x14ac:dyDescent="0.35">
      <c r="A75" s="13">
        <v>72</v>
      </c>
      <c r="B75" s="14" t="s">
        <v>75</v>
      </c>
      <c r="C75" s="15">
        <f t="shared" ref="C75:C81" si="4">SUM(D75:E75)</f>
        <v>0</v>
      </c>
      <c r="D75" s="16">
        <v>0</v>
      </c>
      <c r="E75" s="16">
        <v>0</v>
      </c>
    </row>
    <row r="76" spans="1:5" x14ac:dyDescent="0.35">
      <c r="A76" s="13">
        <v>73</v>
      </c>
      <c r="B76" s="14" t="s">
        <v>76</v>
      </c>
      <c r="C76" s="15">
        <f t="shared" si="4"/>
        <v>0</v>
      </c>
      <c r="D76" s="16">
        <v>0</v>
      </c>
      <c r="E76" s="16">
        <v>0</v>
      </c>
    </row>
    <row r="77" spans="1:5" x14ac:dyDescent="0.35">
      <c r="A77" s="13">
        <v>74</v>
      </c>
      <c r="B77" s="14" t="s">
        <v>77</v>
      </c>
      <c r="C77" s="15">
        <f t="shared" si="4"/>
        <v>400000</v>
      </c>
      <c r="D77" s="16">
        <v>200000</v>
      </c>
      <c r="E77" s="16">
        <v>200000</v>
      </c>
    </row>
    <row r="78" spans="1:5" x14ac:dyDescent="0.35">
      <c r="A78" s="13">
        <v>75</v>
      </c>
      <c r="B78" s="14" t="s">
        <v>78</v>
      </c>
      <c r="C78" s="15">
        <f t="shared" si="4"/>
        <v>0</v>
      </c>
      <c r="D78" s="16">
        <v>0</v>
      </c>
      <c r="E78" s="16">
        <v>0</v>
      </c>
    </row>
    <row r="79" spans="1:5" x14ac:dyDescent="0.35">
      <c r="A79" s="13">
        <v>76</v>
      </c>
      <c r="B79" s="14" t="s">
        <v>79</v>
      </c>
      <c r="C79" s="15">
        <f t="shared" si="4"/>
        <v>0</v>
      </c>
      <c r="D79" s="16">
        <v>0</v>
      </c>
      <c r="E79" s="16">
        <v>0</v>
      </c>
    </row>
    <row r="80" spans="1:5" x14ac:dyDescent="0.35">
      <c r="A80" s="13">
        <v>77</v>
      </c>
      <c r="B80" s="14" t="s">
        <v>80</v>
      </c>
      <c r="C80" s="15">
        <f t="shared" si="4"/>
        <v>0</v>
      </c>
      <c r="D80" s="16">
        <v>0</v>
      </c>
      <c r="E80" s="16">
        <v>0</v>
      </c>
    </row>
    <row r="81" spans="1:5" x14ac:dyDescent="0.35">
      <c r="A81" s="13">
        <v>78</v>
      </c>
      <c r="B81" s="14" t="s">
        <v>81</v>
      </c>
      <c r="C81" s="15">
        <f t="shared" si="4"/>
        <v>108000</v>
      </c>
      <c r="D81" s="16">
        <v>54000</v>
      </c>
      <c r="E81" s="16">
        <v>54000</v>
      </c>
    </row>
    <row r="82" spans="1:5" x14ac:dyDescent="0.35">
      <c r="A82" s="17">
        <v>79</v>
      </c>
      <c r="B82" s="21" t="s">
        <v>82</v>
      </c>
      <c r="C82" s="22">
        <f>SUM(C75:C81)</f>
        <v>508000</v>
      </c>
      <c r="D82" s="23">
        <f>SUM(D75:D81)</f>
        <v>254000</v>
      </c>
      <c r="E82" s="23">
        <f>SUM(E75:E81)</f>
        <v>254000</v>
      </c>
    </row>
    <row r="83" spans="1:5" x14ac:dyDescent="0.35">
      <c r="A83" s="13">
        <v>80</v>
      </c>
      <c r="B83" s="14" t="s">
        <v>83</v>
      </c>
      <c r="C83" s="15">
        <f>SUM(D83:E83)</f>
        <v>0</v>
      </c>
      <c r="D83" s="16">
        <v>0</v>
      </c>
      <c r="E83" s="16">
        <v>0</v>
      </c>
    </row>
    <row r="84" spans="1:5" x14ac:dyDescent="0.35">
      <c r="A84" s="13">
        <v>81</v>
      </c>
      <c r="B84" s="14" t="s">
        <v>84</v>
      </c>
      <c r="C84" s="15">
        <f>SUM(D84:E84)</f>
        <v>0</v>
      </c>
      <c r="D84" s="16">
        <v>0</v>
      </c>
      <c r="E84" s="16">
        <v>0</v>
      </c>
    </row>
    <row r="85" spans="1:5" x14ac:dyDescent="0.35">
      <c r="A85" s="13">
        <v>82</v>
      </c>
      <c r="B85" s="14" t="s">
        <v>85</v>
      </c>
      <c r="C85" s="15">
        <f>SUM(D85:E85)</f>
        <v>0</v>
      </c>
      <c r="D85" s="16">
        <v>0</v>
      </c>
      <c r="E85" s="16">
        <v>0</v>
      </c>
    </row>
    <row r="86" spans="1:5" x14ac:dyDescent="0.35">
      <c r="A86" s="13">
        <v>83</v>
      </c>
      <c r="B86" s="14" t="s">
        <v>86</v>
      </c>
      <c r="C86" s="15">
        <f>SUM(D86:E86)</f>
        <v>0</v>
      </c>
      <c r="D86" s="16">
        <v>0</v>
      </c>
      <c r="E86" s="16">
        <v>0</v>
      </c>
    </row>
    <row r="87" spans="1:5" x14ac:dyDescent="0.35">
      <c r="A87" s="17">
        <v>84</v>
      </c>
      <c r="B87" s="21" t="s">
        <v>87</v>
      </c>
      <c r="C87" s="22">
        <f>SUM(C83:C86)</f>
        <v>0</v>
      </c>
      <c r="D87" s="23">
        <f>SUM(D83:D86)</f>
        <v>0</v>
      </c>
      <c r="E87" s="23">
        <f>SUM(E83:E86)</f>
        <v>0</v>
      </c>
    </row>
    <row r="88" spans="1:5" x14ac:dyDescent="0.35">
      <c r="A88" s="13">
        <v>85</v>
      </c>
      <c r="B88" s="14" t="s">
        <v>88</v>
      </c>
      <c r="C88" s="15">
        <f t="shared" ref="C88:C96" si="5">SUM(D88:E88)</f>
        <v>0</v>
      </c>
      <c r="D88" s="16">
        <v>0</v>
      </c>
      <c r="E88" s="16">
        <v>0</v>
      </c>
    </row>
    <row r="89" spans="1:5" x14ac:dyDescent="0.35">
      <c r="A89" s="13">
        <v>86</v>
      </c>
      <c r="B89" s="14" t="s">
        <v>89</v>
      </c>
      <c r="C89" s="15">
        <f t="shared" si="5"/>
        <v>0</v>
      </c>
      <c r="D89" s="16">
        <v>0</v>
      </c>
      <c r="E89" s="16">
        <v>0</v>
      </c>
    </row>
    <row r="90" spans="1:5" x14ac:dyDescent="0.35">
      <c r="A90" s="13">
        <v>87</v>
      </c>
      <c r="B90" s="14" t="s">
        <v>90</v>
      </c>
      <c r="C90" s="15">
        <f t="shared" si="5"/>
        <v>0</v>
      </c>
      <c r="D90" s="16">
        <v>0</v>
      </c>
      <c r="E90" s="16">
        <v>0</v>
      </c>
    </row>
    <row r="91" spans="1:5" x14ac:dyDescent="0.35">
      <c r="A91" s="13">
        <v>88</v>
      </c>
      <c r="B91" s="14" t="s">
        <v>91</v>
      </c>
      <c r="C91" s="15">
        <f t="shared" si="5"/>
        <v>0</v>
      </c>
      <c r="D91" s="16">
        <v>0</v>
      </c>
      <c r="E91" s="16">
        <v>0</v>
      </c>
    </row>
    <row r="92" spans="1:5" x14ac:dyDescent="0.35">
      <c r="A92" s="13">
        <v>89</v>
      </c>
      <c r="B92" s="14" t="s">
        <v>92</v>
      </c>
      <c r="C92" s="15">
        <f t="shared" si="5"/>
        <v>0</v>
      </c>
      <c r="D92" s="16">
        <v>0</v>
      </c>
      <c r="E92" s="16">
        <v>0</v>
      </c>
    </row>
    <row r="93" spans="1:5" x14ac:dyDescent="0.35">
      <c r="A93" s="13">
        <v>90</v>
      </c>
      <c r="B93" s="14" t="s">
        <v>93</v>
      </c>
      <c r="C93" s="15">
        <f t="shared" si="5"/>
        <v>0</v>
      </c>
      <c r="D93" s="16">
        <v>0</v>
      </c>
      <c r="E93" s="16">
        <v>0</v>
      </c>
    </row>
    <row r="94" spans="1:5" x14ac:dyDescent="0.35">
      <c r="A94" s="13">
        <v>91</v>
      </c>
      <c r="B94" s="14" t="s">
        <v>94</v>
      </c>
      <c r="C94" s="15">
        <f t="shared" si="5"/>
        <v>0</v>
      </c>
      <c r="D94" s="16">
        <v>0</v>
      </c>
      <c r="E94" s="16">
        <v>0</v>
      </c>
    </row>
    <row r="95" spans="1:5" x14ac:dyDescent="0.35">
      <c r="A95" s="13">
        <v>92</v>
      </c>
      <c r="B95" s="14" t="s">
        <v>95</v>
      </c>
      <c r="C95" s="15">
        <f t="shared" si="5"/>
        <v>0</v>
      </c>
      <c r="D95" s="16">
        <v>0</v>
      </c>
      <c r="E95" s="16">
        <v>0</v>
      </c>
    </row>
    <row r="96" spans="1:5" x14ac:dyDescent="0.35">
      <c r="A96" s="13">
        <v>93</v>
      </c>
      <c r="B96" s="14" t="s">
        <v>96</v>
      </c>
      <c r="C96" s="15">
        <f t="shared" si="5"/>
        <v>0</v>
      </c>
      <c r="D96" s="16">
        <v>0</v>
      </c>
      <c r="E96" s="16">
        <v>0</v>
      </c>
    </row>
    <row r="97" spans="1:5" x14ac:dyDescent="0.35">
      <c r="A97" s="17">
        <v>94</v>
      </c>
      <c r="B97" s="21" t="s">
        <v>97</v>
      </c>
      <c r="C97" s="22">
        <f>SUM(C88:C96)</f>
        <v>0</v>
      </c>
      <c r="D97" s="23">
        <f>SUM(D88:D96)</f>
        <v>0</v>
      </c>
      <c r="E97" s="23">
        <f>SUM(E88:E96)</f>
        <v>0</v>
      </c>
    </row>
    <row r="98" spans="1:5" ht="15" thickBot="1" x14ac:dyDescent="0.4">
      <c r="A98" s="27">
        <v>95</v>
      </c>
      <c r="B98" s="28" t="s">
        <v>98</v>
      </c>
      <c r="C98" s="29">
        <f>SUM(C22+C23+C48+C57+C74+C82+C87+C97+C62)</f>
        <v>70403158</v>
      </c>
      <c r="D98" s="30">
        <f>SUM(D97+D87+D82+D74+D57+D48+D23+D22)</f>
        <v>31681614</v>
      </c>
      <c r="E98" s="30">
        <f>SUM(E97+E87+E82+E74+E57+E48+E23+E22)</f>
        <v>38721544</v>
      </c>
    </row>
    <row r="99" spans="1:5" x14ac:dyDescent="0.35">
      <c r="A99" s="1"/>
      <c r="B99" s="3" t="s">
        <v>99</v>
      </c>
      <c r="C99" s="4">
        <f>SUM(C98)</f>
        <v>70403158</v>
      </c>
      <c r="D99" s="2"/>
      <c r="E99" s="2"/>
    </row>
    <row r="100" spans="1:5" x14ac:dyDescent="0.35">
      <c r="A100" s="1"/>
      <c r="B100" s="3" t="s">
        <v>100</v>
      </c>
      <c r="C100" s="4">
        <f>SUM('[1]02'!C70)</f>
        <v>9261894</v>
      </c>
      <c r="D100" s="2"/>
      <c r="E100" s="2"/>
    </row>
    <row r="101" spans="1:5" x14ac:dyDescent="0.35">
      <c r="A101" s="1"/>
      <c r="B101" s="3" t="s">
        <v>101</v>
      </c>
      <c r="C101" s="4">
        <f>SUM('[1]03'!C32)</f>
        <v>0</v>
      </c>
      <c r="D101" s="2"/>
      <c r="E101" s="2"/>
    </row>
    <row r="102" spans="1:5" x14ac:dyDescent="0.35">
      <c r="A102" s="1"/>
      <c r="B102" s="3" t="s">
        <v>102</v>
      </c>
      <c r="C102" s="4">
        <f>SUM('[1]04'!C32)</f>
        <v>61141264</v>
      </c>
      <c r="D102" s="2"/>
      <c r="E102" s="2"/>
    </row>
    <row r="103" spans="1:5" x14ac:dyDescent="0.35">
      <c r="A103" s="1"/>
      <c r="B103" s="1"/>
      <c r="C103" s="31">
        <f>SUM(C100+C102-C101-C99)</f>
        <v>0</v>
      </c>
      <c r="D103" s="2"/>
      <c r="E103" s="2"/>
    </row>
  </sheetData>
  <pageMargins left="0.70866141732283472" right="0.70866141732283472" top="0.35433070866141736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Schnobl Krisztián</dc:creator>
  <cp:lastModifiedBy>Gabi</cp:lastModifiedBy>
  <cp:lastPrinted>2020-10-20T12:33:58Z</cp:lastPrinted>
  <dcterms:created xsi:type="dcterms:W3CDTF">2015-06-05T18:19:34Z</dcterms:created>
  <dcterms:modified xsi:type="dcterms:W3CDTF">2020-10-29T07:12:22Z</dcterms:modified>
</cp:coreProperties>
</file>