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0mell" sheetId="1" r:id="rId1"/>
  </sheets>
  <definedNames/>
  <calcPr fullCalcOnLoad="1"/>
</workbook>
</file>

<file path=xl/sharedStrings.xml><?xml version="1.0" encoding="utf-8"?>
<sst xmlns="http://schemas.openxmlformats.org/spreadsheetml/2006/main" count="294" uniqueCount="252">
  <si>
    <t>B E V É T E L E K</t>
  </si>
  <si>
    <t>1. sz. táblázat</t>
  </si>
  <si>
    <t>ezer forint</t>
  </si>
  <si>
    <t>Sor-
szám</t>
  </si>
  <si>
    <t>Bevételi jogcím</t>
  </si>
  <si>
    <t>2012. évi tény</t>
  </si>
  <si>
    <t>2013. évi 
várható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</si>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</sst>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7"/>
      <name val="Times New Roman CE"/>
      <family val="1"/>
    </font>
    <font>
      <sz val="7"/>
      <name val="Times New Roman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0" xfId="58" applyFont="1" applyFill="1">
      <alignment/>
      <protection/>
    </xf>
    <xf numFmtId="164" fontId="20" fillId="0" borderId="10" xfId="58" applyNumberFormat="1" applyFont="1" applyFill="1" applyBorder="1" applyAlignment="1" applyProtection="1">
      <alignment horizontal="left"/>
      <protection/>
    </xf>
    <xf numFmtId="0" fontId="18" fillId="0" borderId="0" xfId="58" applyFont="1" applyFill="1" applyAlignment="1">
      <alignment horizontal="right" vertical="center" indent="1"/>
      <protection/>
    </xf>
    <xf numFmtId="164" fontId="20" fillId="0" borderId="10" xfId="58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2" fillId="0" borderId="13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>
      <alignment/>
      <protection/>
    </xf>
    <xf numFmtId="0" fontId="23" fillId="0" borderId="0" xfId="58" applyFont="1" applyFill="1">
      <alignment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0" applyFont="1" applyBorder="1" applyAlignment="1" applyProtection="1">
      <alignment horizontal="left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33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24" fillId="0" borderId="22" xfId="0" applyFont="1" applyBorder="1" applyAlignment="1" applyProtection="1">
      <alignment horizontal="left" vertical="center" wrapText="1" indent="1"/>
      <protection/>
    </xf>
    <xf numFmtId="164" fontId="23" fillId="33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1" xfId="0" applyFont="1" applyBorder="1" applyAlignment="1" applyProtection="1">
      <alignment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2" fillId="0" borderId="0" xfId="58" applyFont="1" applyFill="1">
      <alignment/>
      <protection/>
    </xf>
    <xf numFmtId="0" fontId="24" fillId="0" borderId="15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vertical="center" wrapText="1"/>
      <protection/>
    </xf>
    <xf numFmtId="0" fontId="24" fillId="0" borderId="21" xfId="0" applyFont="1" applyBorder="1" applyAlignment="1" applyProtection="1">
      <alignment vertical="center" wrapText="1"/>
      <protection/>
    </xf>
    <xf numFmtId="164" fontId="2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0" fontId="26" fillId="0" borderId="26" xfId="58" applyFont="1" applyFill="1" applyBorder="1" applyAlignment="1" applyProtection="1">
      <alignment horizontal="center" vertical="center" wrapText="1"/>
      <protection/>
    </xf>
    <xf numFmtId="0" fontId="26" fillId="0" borderId="26" xfId="58" applyFont="1" applyFill="1" applyBorder="1" applyAlignment="1" applyProtection="1">
      <alignment vertical="center" wrapText="1"/>
      <protection/>
    </xf>
    <xf numFmtId="164" fontId="26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27" fillId="0" borderId="26" xfId="58" applyFont="1" applyFill="1" applyBorder="1" applyAlignment="1" applyProtection="1">
      <alignment horizontal="right" vertical="center" wrapText="1" indent="1"/>
      <protection locked="0"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58" applyFont="1" applyFill="1">
      <alignment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27" xfId="58" applyFont="1" applyFill="1" applyBorder="1" applyAlignment="1" applyProtection="1">
      <alignment horizontal="center" vertical="center" wrapText="1"/>
      <protection/>
    </xf>
    <xf numFmtId="0" fontId="22" fillId="0" borderId="28" xfId="58" applyFont="1" applyFill="1" applyBorder="1" applyAlignment="1" applyProtection="1">
      <alignment horizontal="left" vertical="center" wrapText="1" indent="1"/>
      <protection/>
    </xf>
    <xf numFmtId="0" fontId="22" fillId="0" borderId="29" xfId="58" applyFont="1" applyFill="1" applyBorder="1" applyAlignment="1" applyProtection="1">
      <alignment vertical="center" wrapTex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1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3" xfId="58" applyFont="1" applyFill="1" applyBorder="1" applyAlignment="1" applyProtection="1">
      <alignment horizontal="left" vertical="center" wrapText="1" indent="1"/>
      <protection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58" applyFont="1" applyFill="1" applyBorder="1" applyAlignment="1" applyProtection="1">
      <alignment horizontal="left" vertical="center" wrapText="1" indent="1"/>
      <protection/>
    </xf>
    <xf numFmtId="164" fontId="2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8" applyFont="1" applyFill="1" applyBorder="1" applyAlignment="1" applyProtection="1">
      <alignment horizontal="left" vertical="center" wrapText="1" inden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0" fontId="23" fillId="0" borderId="19" xfId="58" applyFont="1" applyFill="1" applyBorder="1" applyAlignment="1" applyProtection="1">
      <alignment horizontal="left" indent="6"/>
      <protection/>
    </xf>
    <xf numFmtId="0" fontId="23" fillId="0" borderId="19" xfId="58" applyFont="1" applyFill="1" applyBorder="1" applyAlignment="1" applyProtection="1">
      <alignment horizontal="left" vertical="center" wrapText="1" indent="6"/>
      <protection/>
    </xf>
    <xf numFmtId="49" fontId="23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22" xfId="58" applyFont="1" applyFill="1" applyBorder="1" applyAlignment="1" applyProtection="1">
      <alignment horizontal="left" vertical="center" wrapText="1" indent="6"/>
      <protection/>
    </xf>
    <xf numFmtId="49" fontId="23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1" xfId="58" applyFont="1" applyFill="1" applyBorder="1" applyAlignment="1" applyProtection="1">
      <alignment horizontal="left" vertical="center" wrapText="1" indent="6"/>
      <protection/>
    </xf>
    <xf numFmtId="164" fontId="2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vertical="center" wrapTex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58" applyFont="1" applyFill="1" applyBorder="1" applyAlignment="1" applyProtection="1">
      <alignment horizontal="left" vertical="center" wrapText="1" indent="1"/>
      <protection/>
    </xf>
    <xf numFmtId="164" fontId="2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6"/>
      <protection/>
    </xf>
    <xf numFmtId="164" fontId="2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0" fontId="23" fillId="0" borderId="16" xfId="58" applyFont="1" applyFill="1" applyBorder="1" applyAlignment="1" applyProtection="1">
      <alignment horizontal="left" vertical="center" wrapText="1" indent="1"/>
      <protection/>
    </xf>
    <xf numFmtId="0" fontId="23" fillId="0" borderId="48" xfId="58" applyFont="1" applyFill="1" applyBorder="1" applyAlignment="1" applyProtection="1">
      <alignment horizontal="left" vertical="center" wrapText="1" indent="1"/>
      <protection/>
    </xf>
    <xf numFmtId="164" fontId="22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Border="1" applyAlignment="1" applyProtection="1">
      <alignment horizontal="right" vertical="center" wrapText="1" indent="1"/>
      <protection/>
    </xf>
    <xf numFmtId="164" fontId="25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6" fillId="0" borderId="0" xfId="58" applyFont="1" applyFill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12">
      <selection activeCell="J34" sqref="J34"/>
    </sheetView>
  </sheetViews>
  <sheetFormatPr defaultColWidth="9.140625" defaultRowHeight="15"/>
  <cols>
    <col min="1" max="1" width="5.421875" style="2" customWidth="1"/>
    <col min="2" max="2" width="49.00390625" style="2" customWidth="1"/>
    <col min="3" max="3" width="11.28125" style="4" customWidth="1"/>
    <col min="4" max="4" width="10.421875" style="2" customWidth="1"/>
    <col min="5" max="6" width="11.140625" style="2" customWidth="1"/>
    <col min="7" max="16384" width="9.140625" style="2" customWidth="1"/>
  </cols>
  <sheetData>
    <row r="1" spans="1:5" ht="14.25" customHeight="1">
      <c r="A1" s="1" t="s">
        <v>0</v>
      </c>
      <c r="B1" s="1"/>
      <c r="C1" s="1"/>
      <c r="D1" s="1"/>
      <c r="E1" s="1"/>
    </row>
    <row r="2" spans="1:6" ht="12" customHeight="1" thickBot="1">
      <c r="A2" s="3" t="s">
        <v>1</v>
      </c>
      <c r="B2" s="3"/>
      <c r="D2" s="5"/>
      <c r="E2" s="6" t="s">
        <v>2</v>
      </c>
      <c r="F2" s="6"/>
    </row>
    <row r="3" spans="1:6" s="11" customFormat="1" ht="37.5" customHeight="1" thickBot="1">
      <c r="A3" s="7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0" t="s">
        <v>8</v>
      </c>
    </row>
    <row r="4" spans="1:6" s="12" customFormat="1" ht="12" customHeight="1" thickBot="1">
      <c r="A4" s="7" t="s">
        <v>9</v>
      </c>
      <c r="B4" s="8" t="s">
        <v>10</v>
      </c>
      <c r="C4" s="8" t="s">
        <v>11</v>
      </c>
      <c r="D4" s="8" t="s">
        <v>12</v>
      </c>
      <c r="E4" s="10" t="s">
        <v>13</v>
      </c>
      <c r="F4" s="10" t="s">
        <v>14</v>
      </c>
    </row>
    <row r="5" spans="1:6" s="12" customFormat="1" ht="12" customHeight="1" thickBot="1">
      <c r="A5" s="13" t="s">
        <v>15</v>
      </c>
      <c r="B5" s="14" t="s">
        <v>16</v>
      </c>
      <c r="C5" s="15">
        <f>+C6+C7+C8+C9+C10+C11</f>
        <v>79937</v>
      </c>
      <c r="D5" s="15">
        <f>+D6+D7+D8+D9+D10+D11</f>
        <v>45575</v>
      </c>
      <c r="E5" s="16">
        <f>+E6+E7+E8+E9+E10+E11</f>
        <v>65680</v>
      </c>
      <c r="F5" s="16">
        <f>+F6+F7+F8+F9+F10+F11</f>
        <v>70386</v>
      </c>
    </row>
    <row r="6" spans="1:6" s="12" customFormat="1" ht="12" customHeight="1">
      <c r="A6" s="17" t="s">
        <v>17</v>
      </c>
      <c r="B6" s="18" t="s">
        <v>18</v>
      </c>
      <c r="C6" s="19">
        <v>10360</v>
      </c>
      <c r="D6" s="19">
        <v>15252</v>
      </c>
      <c r="E6" s="20">
        <v>11621</v>
      </c>
      <c r="F6" s="20">
        <v>14659</v>
      </c>
    </row>
    <row r="7" spans="1:6" s="12" customFormat="1" ht="12" customHeight="1">
      <c r="A7" s="21" t="s">
        <v>19</v>
      </c>
      <c r="B7" s="22" t="s">
        <v>20</v>
      </c>
      <c r="C7" s="23"/>
      <c r="D7" s="23">
        <v>4705</v>
      </c>
      <c r="E7" s="24">
        <v>15968</v>
      </c>
      <c r="F7" s="24">
        <v>15968</v>
      </c>
    </row>
    <row r="8" spans="1:6" s="12" customFormat="1" ht="12" customHeight="1">
      <c r="A8" s="21" t="s">
        <v>21</v>
      </c>
      <c r="B8" s="22" t="s">
        <v>22</v>
      </c>
      <c r="C8" s="23">
        <v>10092</v>
      </c>
      <c r="D8" s="23">
        <v>15126</v>
      </c>
      <c r="E8" s="24">
        <v>26067</v>
      </c>
      <c r="F8" s="24">
        <v>23029</v>
      </c>
    </row>
    <row r="9" spans="1:6" s="12" customFormat="1" ht="12" customHeight="1">
      <c r="A9" s="21" t="s">
        <v>23</v>
      </c>
      <c r="B9" s="22" t="s">
        <v>24</v>
      </c>
      <c r="C9" s="23"/>
      <c r="D9" s="23">
        <v>870</v>
      </c>
      <c r="E9" s="24">
        <v>856</v>
      </c>
      <c r="F9" s="24">
        <v>856</v>
      </c>
    </row>
    <row r="10" spans="1:6" s="12" customFormat="1" ht="12" customHeight="1">
      <c r="A10" s="21" t="s">
        <v>25</v>
      </c>
      <c r="B10" s="22" t="s">
        <v>26</v>
      </c>
      <c r="C10" s="25">
        <f>27792+19+13595-2400</f>
        <v>39006</v>
      </c>
      <c r="D10" s="25">
        <v>3402</v>
      </c>
      <c r="E10" s="24"/>
      <c r="F10" s="24">
        <v>5961</v>
      </c>
    </row>
    <row r="11" spans="1:6" s="12" customFormat="1" ht="12" customHeight="1" thickBot="1">
      <c r="A11" s="26" t="s">
        <v>27</v>
      </c>
      <c r="B11" s="27" t="s">
        <v>28</v>
      </c>
      <c r="C11" s="28">
        <v>20479</v>
      </c>
      <c r="D11" s="28">
        <v>6220</v>
      </c>
      <c r="E11" s="24">
        <v>11168</v>
      </c>
      <c r="F11" s="24">
        <v>9913</v>
      </c>
    </row>
    <row r="12" spans="1:6" s="12" customFormat="1" ht="12" customHeight="1" thickBot="1">
      <c r="A12" s="13" t="s">
        <v>29</v>
      </c>
      <c r="B12" s="29" t="s">
        <v>30</v>
      </c>
      <c r="C12" s="15">
        <f>+C13+C14+C15+C16+C17</f>
        <v>0</v>
      </c>
      <c r="D12" s="15">
        <f>+D13+D14+D15+D16+D17</f>
        <v>0</v>
      </c>
      <c r="E12" s="16">
        <f>+E13+E14+E15+E16+E17</f>
        <v>0</v>
      </c>
      <c r="F12" s="16">
        <f>+F13+F14+F15+F16+F17</f>
        <v>0</v>
      </c>
    </row>
    <row r="13" spans="1:6" s="12" customFormat="1" ht="12" customHeight="1">
      <c r="A13" s="17" t="s">
        <v>31</v>
      </c>
      <c r="B13" s="18" t="s">
        <v>32</v>
      </c>
      <c r="C13" s="19"/>
      <c r="D13" s="19"/>
      <c r="E13" s="20"/>
      <c r="F13" s="20"/>
    </row>
    <row r="14" spans="1:6" s="12" customFormat="1" ht="12" customHeight="1">
      <c r="A14" s="21" t="s">
        <v>33</v>
      </c>
      <c r="B14" s="22" t="s">
        <v>34</v>
      </c>
      <c r="C14" s="23"/>
      <c r="D14" s="23"/>
      <c r="E14" s="24"/>
      <c r="F14" s="24"/>
    </row>
    <row r="15" spans="1:6" s="12" customFormat="1" ht="12" customHeight="1">
      <c r="A15" s="21" t="s">
        <v>35</v>
      </c>
      <c r="B15" s="22" t="s">
        <v>36</v>
      </c>
      <c r="C15" s="23"/>
      <c r="D15" s="23"/>
      <c r="E15" s="24"/>
      <c r="F15" s="24"/>
    </row>
    <row r="16" spans="1:6" s="12" customFormat="1" ht="12" customHeight="1">
      <c r="A16" s="21" t="s">
        <v>37</v>
      </c>
      <c r="B16" s="22" t="s">
        <v>38</v>
      </c>
      <c r="C16" s="23"/>
      <c r="D16" s="23"/>
      <c r="E16" s="24"/>
      <c r="F16" s="24"/>
    </row>
    <row r="17" spans="1:6" s="12" customFormat="1" ht="12" customHeight="1">
      <c r="A17" s="21" t="s">
        <v>39</v>
      </c>
      <c r="B17" s="22" t="s">
        <v>40</v>
      </c>
      <c r="C17" s="23"/>
      <c r="D17" s="23"/>
      <c r="E17" s="24"/>
      <c r="F17" s="24"/>
    </row>
    <row r="18" spans="1:6" s="12" customFormat="1" ht="12" customHeight="1" thickBot="1">
      <c r="A18" s="26" t="s">
        <v>41</v>
      </c>
      <c r="B18" s="27" t="s">
        <v>42</v>
      </c>
      <c r="C18" s="30"/>
      <c r="D18" s="30"/>
      <c r="E18" s="31"/>
      <c r="F18" s="31"/>
    </row>
    <row r="19" spans="1:6" s="12" customFormat="1" ht="12" customHeight="1" thickBot="1">
      <c r="A19" s="13" t="s">
        <v>43</v>
      </c>
      <c r="B19" s="14" t="s">
        <v>44</v>
      </c>
      <c r="C19" s="15">
        <f>+C20+C21+C22+C23+C24</f>
        <v>0</v>
      </c>
      <c r="D19" s="15">
        <f>+D20+D21+D22+D23+D24</f>
        <v>0</v>
      </c>
      <c r="E19" s="16">
        <f>+E20+E21+E22+E23+E24</f>
        <v>238254</v>
      </c>
      <c r="F19" s="16">
        <f>+F20+F21+F22+F23+F24</f>
        <v>238254</v>
      </c>
    </row>
    <row r="20" spans="1:6" s="12" customFormat="1" ht="12" customHeight="1">
      <c r="A20" s="17" t="s">
        <v>45</v>
      </c>
      <c r="B20" s="18" t="s">
        <v>46</v>
      </c>
      <c r="C20" s="19"/>
      <c r="D20" s="19"/>
      <c r="E20" s="20"/>
      <c r="F20" s="20"/>
    </row>
    <row r="21" spans="1:6" s="12" customFormat="1" ht="12" customHeight="1">
      <c r="A21" s="21" t="s">
        <v>47</v>
      </c>
      <c r="B21" s="22" t="s">
        <v>48</v>
      </c>
      <c r="C21" s="23"/>
      <c r="D21" s="23"/>
      <c r="E21" s="24"/>
      <c r="F21" s="24"/>
    </row>
    <row r="22" spans="1:6" s="12" customFormat="1" ht="12" customHeight="1">
      <c r="A22" s="21" t="s">
        <v>49</v>
      </c>
      <c r="B22" s="22" t="s">
        <v>50</v>
      </c>
      <c r="C22" s="23"/>
      <c r="D22" s="23"/>
      <c r="E22" s="24"/>
      <c r="F22" s="24"/>
    </row>
    <row r="23" spans="1:6" s="12" customFormat="1" ht="12" customHeight="1">
      <c r="A23" s="21" t="s">
        <v>51</v>
      </c>
      <c r="B23" s="22" t="s">
        <v>52</v>
      </c>
      <c r="C23" s="23"/>
      <c r="D23" s="23"/>
      <c r="E23" s="24"/>
      <c r="F23" s="24"/>
    </row>
    <row r="24" spans="1:6" s="12" customFormat="1" ht="12" customHeight="1">
      <c r="A24" s="21" t="s">
        <v>53</v>
      </c>
      <c r="B24" s="22" t="s">
        <v>54</v>
      </c>
      <c r="C24" s="23"/>
      <c r="D24" s="23"/>
      <c r="E24" s="24">
        <v>238254</v>
      </c>
      <c r="F24" s="24">
        <v>238254</v>
      </c>
    </row>
    <row r="25" spans="1:6" s="12" customFormat="1" ht="12" customHeight="1" thickBot="1">
      <c r="A25" s="26" t="s">
        <v>55</v>
      </c>
      <c r="B25" s="27" t="s">
        <v>56</v>
      </c>
      <c r="C25" s="30"/>
      <c r="D25" s="30"/>
      <c r="E25" s="31">
        <v>232222</v>
      </c>
      <c r="F25" s="31">
        <v>232222</v>
      </c>
    </row>
    <row r="26" spans="1:6" s="12" customFormat="1" ht="12" customHeight="1" thickBot="1">
      <c r="A26" s="13" t="s">
        <v>57</v>
      </c>
      <c r="B26" s="14" t="s">
        <v>58</v>
      </c>
      <c r="C26" s="32">
        <f>+C27+C30+C31+C32</f>
        <v>7009</v>
      </c>
      <c r="D26" s="32">
        <f>+D27+D30+D31+D32</f>
        <v>6730</v>
      </c>
      <c r="E26" s="33">
        <f>+E27+E30+E31+E32</f>
        <v>6155</v>
      </c>
      <c r="F26" s="33">
        <f>+F27+F30+F31+F32</f>
        <v>6155</v>
      </c>
    </row>
    <row r="27" spans="1:6" s="12" customFormat="1" ht="12" customHeight="1">
      <c r="A27" s="17" t="s">
        <v>59</v>
      </c>
      <c r="B27" s="18" t="s">
        <v>60</v>
      </c>
      <c r="C27" s="34">
        <f>+C28+C29</f>
        <v>4337</v>
      </c>
      <c r="D27" s="35">
        <f>+D28+D29</f>
        <v>5350</v>
      </c>
      <c r="E27" s="36">
        <f>+E28+E29</f>
        <v>4800</v>
      </c>
      <c r="F27" s="36">
        <f>+F28+F29</f>
        <v>4800</v>
      </c>
    </row>
    <row r="28" spans="1:6" s="12" customFormat="1" ht="12" customHeight="1">
      <c r="A28" s="21" t="s">
        <v>61</v>
      </c>
      <c r="B28" s="22" t="s">
        <v>62</v>
      </c>
      <c r="C28" s="37">
        <v>1946</v>
      </c>
      <c r="D28" s="23">
        <v>1997</v>
      </c>
      <c r="E28" s="24">
        <v>2000</v>
      </c>
      <c r="F28" s="24">
        <v>2000</v>
      </c>
    </row>
    <row r="29" spans="1:6" s="12" customFormat="1" ht="12" customHeight="1">
      <c r="A29" s="21" t="s">
        <v>63</v>
      </c>
      <c r="B29" s="22" t="s">
        <v>64</v>
      </c>
      <c r="C29" s="37">
        <v>2391</v>
      </c>
      <c r="D29" s="23">
        <v>3353</v>
      </c>
      <c r="E29" s="24">
        <v>2800</v>
      </c>
      <c r="F29" s="24">
        <v>2800</v>
      </c>
    </row>
    <row r="30" spans="1:6" s="12" customFormat="1" ht="12" customHeight="1">
      <c r="A30" s="21" t="s">
        <v>65</v>
      </c>
      <c r="B30" s="22" t="s">
        <v>66</v>
      </c>
      <c r="C30" s="37">
        <v>2400</v>
      </c>
      <c r="D30" s="23">
        <v>991</v>
      </c>
      <c r="E30" s="24">
        <v>960</v>
      </c>
      <c r="F30" s="24">
        <v>960</v>
      </c>
    </row>
    <row r="31" spans="1:6" s="12" customFormat="1" ht="12" customHeight="1">
      <c r="A31" s="21" t="s">
        <v>67</v>
      </c>
      <c r="B31" s="22" t="s">
        <v>68</v>
      </c>
      <c r="C31" s="37">
        <v>172</v>
      </c>
      <c r="D31" s="23">
        <v>210</v>
      </c>
      <c r="E31" s="24">
        <v>210</v>
      </c>
      <c r="F31" s="24">
        <v>210</v>
      </c>
    </row>
    <row r="32" spans="1:6" s="12" customFormat="1" ht="12" customHeight="1" thickBot="1">
      <c r="A32" s="26" t="s">
        <v>69</v>
      </c>
      <c r="B32" s="27" t="s">
        <v>70</v>
      </c>
      <c r="C32" s="38">
        <v>100</v>
      </c>
      <c r="D32" s="30">
        <f>35+144</f>
        <v>179</v>
      </c>
      <c r="E32" s="31">
        <v>185</v>
      </c>
      <c r="F32" s="31">
        <v>185</v>
      </c>
    </row>
    <row r="33" spans="1:6" s="12" customFormat="1" ht="12" customHeight="1" thickBot="1">
      <c r="A33" s="13" t="s">
        <v>71</v>
      </c>
      <c r="B33" s="14" t="s">
        <v>72</v>
      </c>
      <c r="C33" s="15">
        <f>SUM(C34:C43)</f>
        <v>16084</v>
      </c>
      <c r="D33" s="15">
        <f>SUM(D34:D43)</f>
        <v>16198</v>
      </c>
      <c r="E33" s="16">
        <f>SUM(E34:E43)</f>
        <v>8886</v>
      </c>
      <c r="F33" s="16">
        <f>SUM(F34:F43)</f>
        <v>15444</v>
      </c>
    </row>
    <row r="34" spans="1:6" s="12" customFormat="1" ht="12" customHeight="1">
      <c r="A34" s="17" t="s">
        <v>73</v>
      </c>
      <c r="B34" s="18" t="s">
        <v>74</v>
      </c>
      <c r="C34" s="19"/>
      <c r="D34" s="19"/>
      <c r="E34" s="20"/>
      <c r="F34" s="20">
        <v>300</v>
      </c>
    </row>
    <row r="35" spans="1:6" s="12" customFormat="1" ht="12" customHeight="1">
      <c r="A35" s="21" t="s">
        <v>75</v>
      </c>
      <c r="B35" s="22" t="s">
        <v>76</v>
      </c>
      <c r="C35" s="23">
        <f>12206+43-34</f>
        <v>12215</v>
      </c>
      <c r="D35" s="23">
        <f>11546+43</f>
        <v>11589</v>
      </c>
      <c r="E35" s="24">
        <v>5402</v>
      </c>
      <c r="F35" s="24">
        <v>6847</v>
      </c>
    </row>
    <row r="36" spans="1:6" s="12" customFormat="1" ht="12" customHeight="1">
      <c r="A36" s="21" t="s">
        <v>77</v>
      </c>
      <c r="B36" s="22" t="s">
        <v>78</v>
      </c>
      <c r="C36" s="23"/>
      <c r="D36" s="23"/>
      <c r="E36" s="24"/>
      <c r="F36" s="24">
        <v>2000</v>
      </c>
    </row>
    <row r="37" spans="1:6" s="12" customFormat="1" ht="12" customHeight="1">
      <c r="A37" s="21" t="s">
        <v>79</v>
      </c>
      <c r="B37" s="22" t="s">
        <v>80</v>
      </c>
      <c r="C37" s="23"/>
      <c r="D37" s="23"/>
      <c r="E37" s="24"/>
      <c r="F37" s="24"/>
    </row>
    <row r="38" spans="1:6" s="12" customFormat="1" ht="12" customHeight="1">
      <c r="A38" s="21" t="s">
        <v>81</v>
      </c>
      <c r="B38" s="22" t="s">
        <v>82</v>
      </c>
      <c r="C38" s="23">
        <v>510</v>
      </c>
      <c r="D38" s="23">
        <v>1410</v>
      </c>
      <c r="E38" s="24">
        <v>1728</v>
      </c>
      <c r="F38" s="24">
        <v>3697</v>
      </c>
    </row>
    <row r="39" spans="1:6" s="12" customFormat="1" ht="12" customHeight="1">
      <c r="A39" s="21" t="s">
        <v>83</v>
      </c>
      <c r="B39" s="22" t="s">
        <v>84</v>
      </c>
      <c r="C39" s="23">
        <v>3359</v>
      </c>
      <c r="D39" s="23">
        <v>2967</v>
      </c>
      <c r="E39" s="24">
        <v>1656</v>
      </c>
      <c r="F39" s="24">
        <v>2378</v>
      </c>
    </row>
    <row r="40" spans="1:6" s="12" customFormat="1" ht="12" customHeight="1">
      <c r="A40" s="21" t="s">
        <v>85</v>
      </c>
      <c r="B40" s="22" t="s">
        <v>86</v>
      </c>
      <c r="C40" s="23"/>
      <c r="D40" s="23"/>
      <c r="E40" s="24"/>
      <c r="F40" s="24"/>
    </row>
    <row r="41" spans="1:6" s="12" customFormat="1" ht="12" customHeight="1">
      <c r="A41" s="21" t="s">
        <v>87</v>
      </c>
      <c r="B41" s="22" t="s">
        <v>88</v>
      </c>
      <c r="C41" s="23"/>
      <c r="D41" s="23">
        <v>232</v>
      </c>
      <c r="E41" s="24">
        <v>100</v>
      </c>
      <c r="F41" s="24">
        <v>115</v>
      </c>
    </row>
    <row r="42" spans="1:6" s="12" customFormat="1" ht="12" customHeight="1">
      <c r="A42" s="21" t="s">
        <v>89</v>
      </c>
      <c r="B42" s="22" t="s">
        <v>90</v>
      </c>
      <c r="C42" s="23"/>
      <c r="D42" s="37"/>
      <c r="E42" s="39"/>
      <c r="F42" s="39"/>
    </row>
    <row r="43" spans="1:6" s="12" customFormat="1" ht="12" customHeight="1" thickBot="1">
      <c r="A43" s="26" t="s">
        <v>91</v>
      </c>
      <c r="B43" s="27" t="s">
        <v>92</v>
      </c>
      <c r="C43" s="30"/>
      <c r="D43" s="38"/>
      <c r="E43" s="40"/>
      <c r="F43" s="40">
        <v>107</v>
      </c>
    </row>
    <row r="44" spans="1:6" s="12" customFormat="1" ht="12" customHeight="1" thickBot="1">
      <c r="A44" s="13" t="s">
        <v>93</v>
      </c>
      <c r="B44" s="14" t="s">
        <v>94</v>
      </c>
      <c r="C44" s="15">
        <f>SUM(C45:C49)</f>
        <v>2000</v>
      </c>
      <c r="D44" s="15">
        <f>SUM(D45:D49)</f>
        <v>0</v>
      </c>
      <c r="E44" s="16">
        <f>SUM(E45:E49)</f>
        <v>0</v>
      </c>
      <c r="F44" s="16">
        <f>SUM(F45:F49)</f>
        <v>0</v>
      </c>
    </row>
    <row r="45" spans="1:6" s="12" customFormat="1" ht="12" customHeight="1">
      <c r="A45" s="17" t="s">
        <v>95</v>
      </c>
      <c r="B45" s="18" t="s">
        <v>96</v>
      </c>
      <c r="C45" s="19"/>
      <c r="D45" s="41"/>
      <c r="E45" s="42"/>
      <c r="F45" s="42"/>
    </row>
    <row r="46" spans="1:6" s="12" customFormat="1" ht="12" customHeight="1">
      <c r="A46" s="21" t="s">
        <v>97</v>
      </c>
      <c r="B46" s="22" t="s">
        <v>98</v>
      </c>
      <c r="C46" s="23">
        <v>2000</v>
      </c>
      <c r="D46" s="37"/>
      <c r="E46" s="39"/>
      <c r="F46" s="39"/>
    </row>
    <row r="47" spans="1:6" s="12" customFormat="1" ht="12" customHeight="1">
      <c r="A47" s="21" t="s">
        <v>99</v>
      </c>
      <c r="B47" s="22" t="s">
        <v>100</v>
      </c>
      <c r="C47" s="23"/>
      <c r="D47" s="37"/>
      <c r="E47" s="39"/>
      <c r="F47" s="39"/>
    </row>
    <row r="48" spans="1:6" s="12" customFormat="1" ht="12" customHeight="1">
      <c r="A48" s="21" t="s">
        <v>101</v>
      </c>
      <c r="B48" s="22" t="s">
        <v>102</v>
      </c>
      <c r="C48" s="23"/>
      <c r="D48" s="37"/>
      <c r="E48" s="39"/>
      <c r="F48" s="39"/>
    </row>
    <row r="49" spans="1:6" s="12" customFormat="1" ht="12" customHeight="1" thickBot="1">
      <c r="A49" s="26" t="s">
        <v>103</v>
      </c>
      <c r="B49" s="27" t="s">
        <v>104</v>
      </c>
      <c r="C49" s="30"/>
      <c r="D49" s="38"/>
      <c r="E49" s="40"/>
      <c r="F49" s="40"/>
    </row>
    <row r="50" spans="1:6" s="12" customFormat="1" ht="12" customHeight="1" thickBot="1">
      <c r="A50" s="13" t="s">
        <v>105</v>
      </c>
      <c r="B50" s="14" t="s">
        <v>106</v>
      </c>
      <c r="C50" s="15">
        <f>SUM(C51:C53)</f>
        <v>37920</v>
      </c>
      <c r="D50" s="15">
        <f>SUM(D51:D53)</f>
        <v>62738</v>
      </c>
      <c r="E50" s="16">
        <f>SUM(E51:E53)</f>
        <v>15815</v>
      </c>
      <c r="F50" s="16">
        <f>SUM(F51:F53)</f>
        <v>66751</v>
      </c>
    </row>
    <row r="51" spans="1:6" s="12" customFormat="1" ht="12" customHeight="1">
      <c r="A51" s="17" t="s">
        <v>107</v>
      </c>
      <c r="B51" s="18" t="s">
        <v>108</v>
      </c>
      <c r="C51" s="19"/>
      <c r="D51" s="19"/>
      <c r="E51" s="20"/>
      <c r="F51" s="20"/>
    </row>
    <row r="52" spans="1:6" s="12" customFormat="1" ht="12" customHeight="1">
      <c r="A52" s="21" t="s">
        <v>109</v>
      </c>
      <c r="B52" s="22" t="s">
        <v>110</v>
      </c>
      <c r="C52" s="23"/>
      <c r="D52" s="23"/>
      <c r="E52" s="24"/>
      <c r="F52" s="24">
        <v>1201</v>
      </c>
    </row>
    <row r="53" spans="1:6" s="12" customFormat="1" ht="12" customHeight="1">
      <c r="A53" s="21" t="s">
        <v>111</v>
      </c>
      <c r="B53" s="22" t="s">
        <v>112</v>
      </c>
      <c r="C53" s="23">
        <v>37920</v>
      </c>
      <c r="D53" s="23">
        <v>62738</v>
      </c>
      <c r="E53" s="24">
        <v>15815</v>
      </c>
      <c r="F53" s="24">
        <v>65550</v>
      </c>
    </row>
    <row r="54" spans="1:6" s="12" customFormat="1" ht="12" customHeight="1" thickBot="1">
      <c r="A54" s="26" t="s">
        <v>113</v>
      </c>
      <c r="B54" s="27" t="s">
        <v>114</v>
      </c>
      <c r="C54" s="30"/>
      <c r="D54" s="30"/>
      <c r="E54" s="31"/>
      <c r="F54" s="31"/>
    </row>
    <row r="55" spans="1:6" s="12" customFormat="1" ht="12" customHeight="1" thickBot="1">
      <c r="A55" s="13" t="s">
        <v>115</v>
      </c>
      <c r="B55" s="29" t="s">
        <v>116</v>
      </c>
      <c r="C55" s="15">
        <f>SUM(C56:C58)</f>
        <v>0</v>
      </c>
      <c r="D55" s="15">
        <f>SUM(D56:D58)</f>
        <v>0</v>
      </c>
      <c r="E55" s="16">
        <f>SUM(E56:E58)</f>
        <v>0</v>
      </c>
      <c r="F55" s="16">
        <f>SUM(F56:F58)</f>
        <v>0</v>
      </c>
    </row>
    <row r="56" spans="1:6" s="12" customFormat="1" ht="12" customHeight="1">
      <c r="A56" s="21" t="s">
        <v>117</v>
      </c>
      <c r="B56" s="18" t="s">
        <v>118</v>
      </c>
      <c r="C56" s="37"/>
      <c r="D56" s="37"/>
      <c r="E56" s="39"/>
      <c r="F56" s="39"/>
    </row>
    <row r="57" spans="1:6" s="12" customFormat="1" ht="12" customHeight="1">
      <c r="A57" s="21" t="s">
        <v>119</v>
      </c>
      <c r="B57" s="22" t="s">
        <v>120</v>
      </c>
      <c r="C57" s="37"/>
      <c r="D57" s="37"/>
      <c r="E57" s="39"/>
      <c r="F57" s="39"/>
    </row>
    <row r="58" spans="1:6" s="12" customFormat="1" ht="12" customHeight="1">
      <c r="A58" s="21" t="s">
        <v>121</v>
      </c>
      <c r="B58" s="22" t="s">
        <v>122</v>
      </c>
      <c r="C58" s="37"/>
      <c r="D58" s="37"/>
      <c r="E58" s="39"/>
      <c r="F58" s="39"/>
    </row>
    <row r="59" spans="1:6" s="12" customFormat="1" ht="12" customHeight="1" thickBot="1">
      <c r="A59" s="21" t="s">
        <v>123</v>
      </c>
      <c r="B59" s="27" t="s">
        <v>124</v>
      </c>
      <c r="C59" s="37"/>
      <c r="D59" s="37"/>
      <c r="E59" s="39"/>
      <c r="F59" s="39"/>
    </row>
    <row r="60" spans="1:6" s="12" customFormat="1" ht="12" customHeight="1" thickBot="1">
      <c r="A60" s="13" t="s">
        <v>125</v>
      </c>
      <c r="B60" s="14" t="s">
        <v>126</v>
      </c>
      <c r="C60" s="32">
        <f>+C5+C12+C19+C26+C33+C44+C50+C55</f>
        <v>142950</v>
      </c>
      <c r="D60" s="32">
        <f>+D5+D12+D19+D26+D33+D44+D50+D55</f>
        <v>131241</v>
      </c>
      <c r="E60" s="33">
        <f>+E5+E12+E19+E26+E33+E44+E50+E55</f>
        <v>334790</v>
      </c>
      <c r="F60" s="33">
        <f>+F5+F12+F19+F26+F33+F44+F50+F55</f>
        <v>396990</v>
      </c>
    </row>
    <row r="61" spans="1:6" s="12" customFormat="1" ht="12" customHeight="1" thickBot="1">
      <c r="A61" s="43" t="s">
        <v>127</v>
      </c>
      <c r="B61" s="29" t="s">
        <v>128</v>
      </c>
      <c r="C61" s="15">
        <f>SUM(C62:C64)</f>
        <v>24497</v>
      </c>
      <c r="D61" s="15">
        <f>SUM(D62:D64)</f>
        <v>0</v>
      </c>
      <c r="E61" s="16">
        <f>SUM(E62:E64)</f>
        <v>0</v>
      </c>
      <c r="F61" s="16">
        <f>SUM(F62:F64)</f>
        <v>0</v>
      </c>
    </row>
    <row r="62" spans="1:6" s="12" customFormat="1" ht="12" customHeight="1">
      <c r="A62" s="21" t="s">
        <v>129</v>
      </c>
      <c r="B62" s="18" t="s">
        <v>130</v>
      </c>
      <c r="C62" s="37"/>
      <c r="D62" s="37"/>
      <c r="E62" s="39"/>
      <c r="F62" s="39"/>
    </row>
    <row r="63" spans="1:6" s="12" customFormat="1" ht="12" customHeight="1">
      <c r="A63" s="21" t="s">
        <v>131</v>
      </c>
      <c r="B63" s="22" t="s">
        <v>132</v>
      </c>
      <c r="C63" s="37">
        <v>24497</v>
      </c>
      <c r="D63" s="37"/>
      <c r="E63" s="39">
        <v>0</v>
      </c>
      <c r="F63" s="39">
        <v>0</v>
      </c>
    </row>
    <row r="64" spans="1:6" s="12" customFormat="1" ht="12" customHeight="1" thickBot="1">
      <c r="A64" s="21" t="s">
        <v>133</v>
      </c>
      <c r="B64" s="44" t="s">
        <v>134</v>
      </c>
      <c r="C64" s="37"/>
      <c r="D64" s="37"/>
      <c r="E64" s="39"/>
      <c r="F64" s="39"/>
    </row>
    <row r="65" spans="1:6" s="12" customFormat="1" ht="12" customHeight="1" thickBot="1">
      <c r="A65" s="43" t="s">
        <v>135</v>
      </c>
      <c r="B65" s="29" t="s">
        <v>136</v>
      </c>
      <c r="C65" s="15">
        <f>SUM(C66:C69)</f>
        <v>0</v>
      </c>
      <c r="D65" s="15">
        <f>SUM(D66:D69)</f>
        <v>0</v>
      </c>
      <c r="E65" s="16">
        <f>SUM(E66:E69)</f>
        <v>0</v>
      </c>
      <c r="F65" s="16">
        <f>SUM(F66:F69)</f>
        <v>0</v>
      </c>
    </row>
    <row r="66" spans="1:6" s="12" customFormat="1" ht="12" customHeight="1">
      <c r="A66" s="21" t="s">
        <v>137</v>
      </c>
      <c r="B66" s="18" t="s">
        <v>138</v>
      </c>
      <c r="C66" s="37"/>
      <c r="D66" s="37"/>
      <c r="E66" s="39"/>
      <c r="F66" s="39"/>
    </row>
    <row r="67" spans="1:6" s="12" customFormat="1" ht="12" customHeight="1">
      <c r="A67" s="21" t="s">
        <v>139</v>
      </c>
      <c r="B67" s="22" t="s">
        <v>140</v>
      </c>
      <c r="C67" s="37"/>
      <c r="D67" s="37"/>
      <c r="E67" s="39"/>
      <c r="F67" s="39"/>
    </row>
    <row r="68" spans="1:6" s="12" customFormat="1" ht="12" customHeight="1">
      <c r="A68" s="21" t="s">
        <v>141</v>
      </c>
      <c r="B68" s="22" t="s">
        <v>142</v>
      </c>
      <c r="C68" s="37"/>
      <c r="D68" s="37"/>
      <c r="E68" s="39"/>
      <c r="F68" s="39"/>
    </row>
    <row r="69" spans="1:7" s="12" customFormat="1" ht="17.25" customHeight="1" thickBot="1">
      <c r="A69" s="21" t="s">
        <v>143</v>
      </c>
      <c r="B69" s="27" t="s">
        <v>144</v>
      </c>
      <c r="C69" s="37"/>
      <c r="D69" s="37"/>
      <c r="E69" s="39"/>
      <c r="F69" s="39"/>
      <c r="G69" s="45"/>
    </row>
    <row r="70" spans="1:6" s="12" customFormat="1" ht="12" customHeight="1" thickBot="1">
      <c r="A70" s="43" t="s">
        <v>145</v>
      </c>
      <c r="B70" s="29" t="s">
        <v>146</v>
      </c>
      <c r="C70" s="15">
        <f>SUM(C71:C72)</f>
        <v>1300</v>
      </c>
      <c r="D70" s="15">
        <f>SUM(D71:D72)</f>
        <v>11019</v>
      </c>
      <c r="E70" s="16">
        <f>SUM(E71:E72)</f>
        <v>1500</v>
      </c>
      <c r="F70" s="16">
        <f>SUM(F71:F72)</f>
        <v>10632</v>
      </c>
    </row>
    <row r="71" spans="1:6" s="12" customFormat="1" ht="12" customHeight="1">
      <c r="A71" s="21" t="s">
        <v>147</v>
      </c>
      <c r="B71" s="18" t="s">
        <v>148</v>
      </c>
      <c r="C71" s="37">
        <v>1300</v>
      </c>
      <c r="D71" s="37">
        <v>11019</v>
      </c>
      <c r="E71" s="39">
        <v>1500</v>
      </c>
      <c r="F71" s="39">
        <v>10632</v>
      </c>
    </row>
    <row r="72" spans="1:6" s="12" customFormat="1" ht="12" customHeight="1" thickBot="1">
      <c r="A72" s="21" t="s">
        <v>149</v>
      </c>
      <c r="B72" s="27" t="s">
        <v>150</v>
      </c>
      <c r="C72" s="37"/>
      <c r="D72" s="37"/>
      <c r="E72" s="39"/>
      <c r="F72" s="39"/>
    </row>
    <row r="73" spans="1:6" s="12" customFormat="1" ht="12" customHeight="1" thickBot="1">
      <c r="A73" s="43" t="s">
        <v>151</v>
      </c>
      <c r="B73" s="29" t="s">
        <v>152</v>
      </c>
      <c r="C73" s="15">
        <f>SUM(C74:C76)</f>
        <v>0</v>
      </c>
      <c r="D73" s="15">
        <f>SUM(D74:D76)</f>
        <v>0</v>
      </c>
      <c r="E73" s="16">
        <f>SUM(E74:E76)</f>
        <v>23072</v>
      </c>
      <c r="F73" s="16">
        <f>SUM(F74:F76)</f>
        <v>24958</v>
      </c>
    </row>
    <row r="74" spans="1:6" s="12" customFormat="1" ht="12" customHeight="1">
      <c r="A74" s="21" t="s">
        <v>153</v>
      </c>
      <c r="B74" s="18" t="s">
        <v>154</v>
      </c>
      <c r="C74" s="37"/>
      <c r="D74" s="37"/>
      <c r="E74" s="39">
        <v>23072</v>
      </c>
      <c r="F74" s="39">
        <v>24958</v>
      </c>
    </row>
    <row r="75" spans="1:6" s="12" customFormat="1" ht="12" customHeight="1">
      <c r="A75" s="21" t="s">
        <v>155</v>
      </c>
      <c r="B75" s="22" t="s">
        <v>156</v>
      </c>
      <c r="C75" s="37"/>
      <c r="D75" s="37"/>
      <c r="E75" s="39"/>
      <c r="F75" s="39"/>
    </row>
    <row r="76" spans="1:6" s="12" customFormat="1" ht="12" customHeight="1" thickBot="1">
      <c r="A76" s="21" t="s">
        <v>157</v>
      </c>
      <c r="B76" s="27" t="s">
        <v>158</v>
      </c>
      <c r="C76" s="37"/>
      <c r="D76" s="37"/>
      <c r="E76" s="39"/>
      <c r="F76" s="39"/>
    </row>
    <row r="77" spans="1:6" s="12" customFormat="1" ht="12" customHeight="1" thickBot="1">
      <c r="A77" s="43" t="s">
        <v>159</v>
      </c>
      <c r="B77" s="29" t="s">
        <v>160</v>
      </c>
      <c r="C77" s="15">
        <f>SUM(C78:C81)</f>
        <v>0</v>
      </c>
      <c r="D77" s="15">
        <f>SUM(D78:D81)</f>
        <v>0</v>
      </c>
      <c r="E77" s="16">
        <f>SUM(E78:E81)</f>
        <v>0</v>
      </c>
      <c r="F77" s="16">
        <f>SUM(F78:F81)</f>
        <v>0</v>
      </c>
    </row>
    <row r="78" spans="1:6" s="12" customFormat="1" ht="12" customHeight="1">
      <c r="A78" s="46" t="s">
        <v>161</v>
      </c>
      <c r="B78" s="18" t="s">
        <v>162</v>
      </c>
      <c r="C78" s="37"/>
      <c r="D78" s="37"/>
      <c r="E78" s="39"/>
      <c r="F78" s="39"/>
    </row>
    <row r="79" spans="1:6" s="12" customFormat="1" ht="12" customHeight="1">
      <c r="A79" s="47" t="s">
        <v>163</v>
      </c>
      <c r="B79" s="22" t="s">
        <v>164</v>
      </c>
      <c r="C79" s="37"/>
      <c r="D79" s="37"/>
      <c r="E79" s="39"/>
      <c r="F79" s="39"/>
    </row>
    <row r="80" spans="1:6" s="12" customFormat="1" ht="12" customHeight="1">
      <c r="A80" s="47" t="s">
        <v>165</v>
      </c>
      <c r="B80" s="22" t="s">
        <v>166</v>
      </c>
      <c r="C80" s="37"/>
      <c r="D80" s="37"/>
      <c r="E80" s="39"/>
      <c r="F80" s="39"/>
    </row>
    <row r="81" spans="1:6" s="12" customFormat="1" ht="12" customHeight="1" thickBot="1">
      <c r="A81" s="48" t="s">
        <v>167</v>
      </c>
      <c r="B81" s="27" t="s">
        <v>168</v>
      </c>
      <c r="C81" s="37"/>
      <c r="D81" s="37"/>
      <c r="E81" s="39"/>
      <c r="F81" s="39"/>
    </row>
    <row r="82" spans="1:6" s="12" customFormat="1" ht="12" customHeight="1" thickBot="1">
      <c r="A82" s="43" t="s">
        <v>169</v>
      </c>
      <c r="B82" s="29" t="s">
        <v>170</v>
      </c>
      <c r="C82" s="49"/>
      <c r="D82" s="49"/>
      <c r="E82" s="50"/>
      <c r="F82" s="50"/>
    </row>
    <row r="83" spans="1:6" s="12" customFormat="1" ht="12" customHeight="1" thickBot="1">
      <c r="A83" s="43" t="s">
        <v>171</v>
      </c>
      <c r="B83" s="51" t="s">
        <v>172</v>
      </c>
      <c r="C83" s="32">
        <f>+C61+C65+C70+C73+C77+C82</f>
        <v>25797</v>
      </c>
      <c r="D83" s="32">
        <f>+D61+D65+D70+D73+D77+D82</f>
        <v>11019</v>
      </c>
      <c r="E83" s="33">
        <f>+E61+E65+E70+E73+E77+E82</f>
        <v>24572</v>
      </c>
      <c r="F83" s="33">
        <f>+F61+F65+F70+F73+F77+F82</f>
        <v>35590</v>
      </c>
    </row>
    <row r="84" spans="1:6" s="12" customFormat="1" ht="12" customHeight="1" thickBot="1">
      <c r="A84" s="52" t="s">
        <v>173</v>
      </c>
      <c r="B84" s="53" t="s">
        <v>174</v>
      </c>
      <c r="C84" s="32">
        <f>+C60+C83</f>
        <v>168747</v>
      </c>
      <c r="D84" s="32">
        <f>+D60+D83</f>
        <v>142260</v>
      </c>
      <c r="E84" s="33">
        <f>+E60+E83</f>
        <v>359362</v>
      </c>
      <c r="F84" s="33">
        <f>+F60+F83</f>
        <v>432580</v>
      </c>
    </row>
    <row r="85" spans="1:6" s="59" customFormat="1" ht="12" customHeight="1">
      <c r="A85" s="54"/>
      <c r="B85" s="55"/>
      <c r="C85" s="56"/>
      <c r="D85" s="57"/>
      <c r="E85" s="58"/>
      <c r="F85" s="58"/>
    </row>
    <row r="86" spans="1:5" s="59" customFormat="1" ht="12" customHeight="1">
      <c r="A86" s="1" t="s">
        <v>175</v>
      </c>
      <c r="B86" s="1"/>
      <c r="C86" s="1"/>
      <c r="D86" s="1"/>
      <c r="E86" s="1"/>
    </row>
    <row r="87" spans="1:6" s="59" customFormat="1" ht="12" customHeight="1" thickBot="1">
      <c r="A87" s="3" t="s">
        <v>176</v>
      </c>
      <c r="B87" s="3"/>
      <c r="C87" s="4"/>
      <c r="D87" s="5"/>
      <c r="E87" s="60"/>
      <c r="F87" s="60" t="s">
        <v>2</v>
      </c>
    </row>
    <row r="88" spans="1:6" s="12" customFormat="1" ht="35.25" customHeight="1" thickBot="1">
      <c r="A88" s="7" t="s">
        <v>177</v>
      </c>
      <c r="B88" s="8" t="s">
        <v>178</v>
      </c>
      <c r="C88" s="8" t="s">
        <v>5</v>
      </c>
      <c r="D88" s="9" t="s">
        <v>6</v>
      </c>
      <c r="E88" s="10" t="s">
        <v>7</v>
      </c>
      <c r="F88" s="10" t="s">
        <v>8</v>
      </c>
    </row>
    <row r="89" spans="1:6" s="12" customFormat="1" ht="12" customHeight="1" thickBot="1">
      <c r="A89" s="7">
        <v>1</v>
      </c>
      <c r="B89" s="8">
        <v>2</v>
      </c>
      <c r="C89" s="8">
        <v>3</v>
      </c>
      <c r="D89" s="8">
        <v>4</v>
      </c>
      <c r="E89" s="61">
        <v>5</v>
      </c>
      <c r="F89" s="61">
        <v>5</v>
      </c>
    </row>
    <row r="90" spans="1:6" s="12" customFormat="1" ht="15" customHeight="1" thickBot="1">
      <c r="A90" s="62" t="s">
        <v>15</v>
      </c>
      <c r="B90" s="63" t="s">
        <v>179</v>
      </c>
      <c r="C90" s="64">
        <f>SUM(C91:C95)</f>
        <v>122625</v>
      </c>
      <c r="D90" s="65">
        <f>+D91+D92+D93+D94+D95</f>
        <v>128815</v>
      </c>
      <c r="E90" s="66">
        <f>+E91+E92+E93+E94+E95</f>
        <v>94287</v>
      </c>
      <c r="F90" s="66">
        <f>+F91+F92+F93+F94+F95</f>
        <v>160918</v>
      </c>
    </row>
    <row r="91" spans="1:6" s="12" customFormat="1" ht="12.75" customHeight="1">
      <c r="A91" s="67" t="s">
        <v>17</v>
      </c>
      <c r="B91" s="68" t="s">
        <v>180</v>
      </c>
      <c r="C91" s="69">
        <v>36202</v>
      </c>
      <c r="D91" s="70">
        <v>54395</v>
      </c>
      <c r="E91" s="71">
        <v>39670</v>
      </c>
      <c r="F91" s="71">
        <v>81120</v>
      </c>
    </row>
    <row r="92" spans="1:6" s="11" customFormat="1" ht="16.5" customHeight="1">
      <c r="A92" s="21" t="s">
        <v>19</v>
      </c>
      <c r="B92" s="72" t="s">
        <v>181</v>
      </c>
      <c r="C92" s="73">
        <v>7375</v>
      </c>
      <c r="D92" s="23">
        <v>10531</v>
      </c>
      <c r="E92" s="24">
        <v>9020</v>
      </c>
      <c r="F92" s="24">
        <v>15330</v>
      </c>
    </row>
    <row r="93" spans="1:6" s="11" customFormat="1" ht="10.5">
      <c r="A93" s="21" t="s">
        <v>21</v>
      </c>
      <c r="B93" s="72" t="s">
        <v>182</v>
      </c>
      <c r="C93" s="74">
        <v>39564</v>
      </c>
      <c r="D93" s="30">
        <f>46851-10</f>
        <v>46841</v>
      </c>
      <c r="E93" s="31">
        <v>30423</v>
      </c>
      <c r="F93" s="31">
        <v>43563</v>
      </c>
    </row>
    <row r="94" spans="1:6" s="12" customFormat="1" ht="12" customHeight="1">
      <c r="A94" s="21" t="s">
        <v>23</v>
      </c>
      <c r="B94" s="75" t="s">
        <v>183</v>
      </c>
      <c r="C94" s="74">
        <v>12477</v>
      </c>
      <c r="D94" s="30">
        <v>8044</v>
      </c>
      <c r="E94" s="31">
        <v>8035</v>
      </c>
      <c r="F94" s="31">
        <v>8035</v>
      </c>
    </row>
    <row r="95" spans="1:6" s="11" customFormat="1" ht="12" customHeight="1">
      <c r="A95" s="21" t="s">
        <v>184</v>
      </c>
      <c r="B95" s="76" t="s">
        <v>185</v>
      </c>
      <c r="C95" s="31">
        <f>C96+C97+C98+C99+C100+C101+C102+C103+C104+C105</f>
        <v>27007</v>
      </c>
      <c r="D95" s="31">
        <f>D96+D97+D98+D99+D100+D101+D102+D103+D104+D105</f>
        <v>9004</v>
      </c>
      <c r="E95" s="31">
        <f>E96+E97+E98+E99+E100+E101+E102+E103+E104+E105</f>
        <v>7139</v>
      </c>
      <c r="F95" s="31">
        <v>12870</v>
      </c>
    </row>
    <row r="96" spans="1:6" s="11" customFormat="1" ht="12" customHeight="1">
      <c r="A96" s="21" t="s">
        <v>27</v>
      </c>
      <c r="B96" s="72" t="s">
        <v>186</v>
      </c>
      <c r="C96" s="74"/>
      <c r="D96" s="30">
        <v>10</v>
      </c>
      <c r="E96" s="31">
        <v>150</v>
      </c>
      <c r="F96" s="31">
        <v>150</v>
      </c>
    </row>
    <row r="97" spans="1:6" s="11" customFormat="1" ht="12" customHeight="1">
      <c r="A97" s="21" t="s">
        <v>187</v>
      </c>
      <c r="B97" s="77" t="s">
        <v>188</v>
      </c>
      <c r="C97" s="74"/>
      <c r="D97" s="30"/>
      <c r="E97" s="31"/>
      <c r="F97" s="31"/>
    </row>
    <row r="98" spans="1:6" s="11" customFormat="1" ht="12" customHeight="1">
      <c r="A98" s="21" t="s">
        <v>189</v>
      </c>
      <c r="B98" s="78" t="s">
        <v>190</v>
      </c>
      <c r="C98" s="74"/>
      <c r="D98" s="30"/>
      <c r="E98" s="31"/>
      <c r="F98" s="31"/>
    </row>
    <row r="99" spans="1:6" s="11" customFormat="1" ht="12" customHeight="1">
      <c r="A99" s="21" t="s">
        <v>191</v>
      </c>
      <c r="B99" s="78" t="s">
        <v>192</v>
      </c>
      <c r="C99" s="74"/>
      <c r="D99" s="30"/>
      <c r="E99" s="31"/>
      <c r="F99" s="31"/>
    </row>
    <row r="100" spans="1:6" s="11" customFormat="1" ht="12" customHeight="1">
      <c r="A100" s="21" t="s">
        <v>193</v>
      </c>
      <c r="B100" s="77" t="s">
        <v>194</v>
      </c>
      <c r="C100" s="74">
        <v>26796</v>
      </c>
      <c r="D100" s="30">
        <v>8994</v>
      </c>
      <c r="E100" s="31">
        <v>6869</v>
      </c>
      <c r="F100" s="31">
        <v>12600</v>
      </c>
    </row>
    <row r="101" spans="1:6" s="11" customFormat="1" ht="12" customHeight="1">
      <c r="A101" s="21" t="s">
        <v>195</v>
      </c>
      <c r="B101" s="77" t="s">
        <v>196</v>
      </c>
      <c r="C101" s="74"/>
      <c r="D101" s="30"/>
      <c r="E101" s="31"/>
      <c r="F101" s="31"/>
    </row>
    <row r="102" spans="1:6" s="11" customFormat="1" ht="12" customHeight="1">
      <c r="A102" s="21" t="s">
        <v>197</v>
      </c>
      <c r="B102" s="78" t="s">
        <v>198</v>
      </c>
      <c r="C102" s="74"/>
      <c r="D102" s="30"/>
      <c r="E102" s="31"/>
      <c r="F102" s="31"/>
    </row>
    <row r="103" spans="1:6" s="11" customFormat="1" ht="12" customHeight="1">
      <c r="A103" s="79" t="s">
        <v>199</v>
      </c>
      <c r="B103" s="80" t="s">
        <v>200</v>
      </c>
      <c r="C103" s="74"/>
      <c r="D103" s="30"/>
      <c r="E103" s="31"/>
      <c r="F103" s="31"/>
    </row>
    <row r="104" spans="1:6" s="11" customFormat="1" ht="12" customHeight="1">
      <c r="A104" s="21" t="s">
        <v>201</v>
      </c>
      <c r="B104" s="80" t="s">
        <v>202</v>
      </c>
      <c r="C104" s="74"/>
      <c r="D104" s="30"/>
      <c r="E104" s="31"/>
      <c r="F104" s="31"/>
    </row>
    <row r="105" spans="1:6" s="11" customFormat="1" ht="12" customHeight="1" thickBot="1">
      <c r="A105" s="81" t="s">
        <v>203</v>
      </c>
      <c r="B105" s="82" t="s">
        <v>204</v>
      </c>
      <c r="C105" s="83">
        <v>211</v>
      </c>
      <c r="D105" s="84"/>
      <c r="E105" s="85">
        <v>120</v>
      </c>
      <c r="F105" s="85">
        <v>120</v>
      </c>
    </row>
    <row r="106" spans="1:6" s="11" customFormat="1" ht="12" customHeight="1" thickBot="1">
      <c r="A106" s="13" t="s">
        <v>29</v>
      </c>
      <c r="B106" s="86" t="s">
        <v>205</v>
      </c>
      <c r="C106" s="87">
        <f>+C107+C109+C111</f>
        <v>2580</v>
      </c>
      <c r="D106" s="15">
        <f>+D107+D109+D111</f>
        <v>5595</v>
      </c>
      <c r="E106" s="16">
        <f>+E107+E109+E111</f>
        <v>241503</v>
      </c>
      <c r="F106" s="16">
        <f>+F107+F109+F111</f>
        <v>246204</v>
      </c>
    </row>
    <row r="107" spans="1:6" s="11" customFormat="1" ht="12" customHeight="1">
      <c r="A107" s="17" t="s">
        <v>31</v>
      </c>
      <c r="B107" s="72" t="s">
        <v>206</v>
      </c>
      <c r="C107" s="88">
        <v>2580</v>
      </c>
      <c r="D107" s="19">
        <v>5595</v>
      </c>
      <c r="E107" s="20">
        <v>204518</v>
      </c>
      <c r="F107" s="20">
        <v>209219</v>
      </c>
    </row>
    <row r="108" spans="1:6" s="11" customFormat="1" ht="12" customHeight="1">
      <c r="A108" s="17" t="s">
        <v>33</v>
      </c>
      <c r="B108" s="89" t="s">
        <v>207</v>
      </c>
      <c r="C108" s="88"/>
      <c r="D108" s="19"/>
      <c r="E108" s="20">
        <v>204518</v>
      </c>
      <c r="F108" s="20">
        <v>204518</v>
      </c>
    </row>
    <row r="109" spans="1:6" s="11" customFormat="1" ht="12" customHeight="1">
      <c r="A109" s="17" t="s">
        <v>35</v>
      </c>
      <c r="B109" s="89" t="s">
        <v>208</v>
      </c>
      <c r="C109" s="73"/>
      <c r="D109" s="23"/>
      <c r="E109" s="24">
        <v>36985</v>
      </c>
      <c r="F109" s="24">
        <v>36985</v>
      </c>
    </row>
    <row r="110" spans="1:6" s="11" customFormat="1" ht="12" customHeight="1">
      <c r="A110" s="17" t="s">
        <v>37</v>
      </c>
      <c r="B110" s="89" t="s">
        <v>209</v>
      </c>
      <c r="C110" s="90"/>
      <c r="D110" s="23"/>
      <c r="E110" s="24">
        <v>36985</v>
      </c>
      <c r="F110" s="24">
        <v>36985</v>
      </c>
    </row>
    <row r="111" spans="1:6" s="11" customFormat="1" ht="12" customHeight="1">
      <c r="A111" s="17" t="s">
        <v>39</v>
      </c>
      <c r="B111" s="27" t="s">
        <v>210</v>
      </c>
      <c r="C111" s="90"/>
      <c r="D111" s="23"/>
      <c r="E111" s="24"/>
      <c r="F111" s="24"/>
    </row>
    <row r="112" spans="1:6" s="11" customFormat="1" ht="12" customHeight="1">
      <c r="A112" s="17" t="s">
        <v>41</v>
      </c>
      <c r="B112" s="91" t="s">
        <v>211</v>
      </c>
      <c r="C112" s="90"/>
      <c r="D112" s="23"/>
      <c r="E112" s="24"/>
      <c r="F112" s="24"/>
    </row>
    <row r="113" spans="1:6" s="11" customFormat="1" ht="10.5">
      <c r="A113" s="17" t="s">
        <v>212</v>
      </c>
      <c r="B113" s="92" t="s">
        <v>213</v>
      </c>
      <c r="C113" s="90"/>
      <c r="D113" s="23"/>
      <c r="E113" s="24"/>
      <c r="F113" s="24"/>
    </row>
    <row r="114" spans="1:6" s="11" customFormat="1" ht="12" customHeight="1">
      <c r="A114" s="17" t="s">
        <v>214</v>
      </c>
      <c r="B114" s="78" t="s">
        <v>192</v>
      </c>
      <c r="C114" s="90"/>
      <c r="D114" s="23"/>
      <c r="E114" s="24"/>
      <c r="F114" s="24"/>
    </row>
    <row r="115" spans="1:6" s="11" customFormat="1" ht="12" customHeight="1">
      <c r="A115" s="17" t="s">
        <v>215</v>
      </c>
      <c r="B115" s="78" t="s">
        <v>216</v>
      </c>
      <c r="C115" s="90"/>
      <c r="D115" s="23"/>
      <c r="E115" s="24"/>
      <c r="F115" s="24"/>
    </row>
    <row r="116" spans="1:6" s="11" customFormat="1" ht="12" customHeight="1">
      <c r="A116" s="17" t="s">
        <v>217</v>
      </c>
      <c r="B116" s="78" t="s">
        <v>218</v>
      </c>
      <c r="C116" s="90"/>
      <c r="D116" s="23"/>
      <c r="E116" s="24"/>
      <c r="F116" s="24"/>
    </row>
    <row r="117" spans="1:6" s="11" customFormat="1" ht="12" customHeight="1">
      <c r="A117" s="17" t="s">
        <v>219</v>
      </c>
      <c r="B117" s="78" t="s">
        <v>198</v>
      </c>
      <c r="C117" s="90"/>
      <c r="D117" s="23"/>
      <c r="E117" s="24"/>
      <c r="F117" s="24"/>
    </row>
    <row r="118" spans="1:6" s="11" customFormat="1" ht="12" customHeight="1">
      <c r="A118" s="17" t="s">
        <v>220</v>
      </c>
      <c r="B118" s="78" t="s">
        <v>221</v>
      </c>
      <c r="C118" s="90"/>
      <c r="D118" s="23"/>
      <c r="E118" s="24"/>
      <c r="F118" s="24"/>
    </row>
    <row r="119" spans="1:6" s="11" customFormat="1" ht="12" customHeight="1" thickBot="1">
      <c r="A119" s="79" t="s">
        <v>222</v>
      </c>
      <c r="B119" s="78" t="s">
        <v>223</v>
      </c>
      <c r="C119" s="93"/>
      <c r="D119" s="30"/>
      <c r="E119" s="31"/>
      <c r="F119" s="31"/>
    </row>
    <row r="120" spans="1:6" s="11" customFormat="1" ht="12" customHeight="1" thickBot="1">
      <c r="A120" s="13" t="s">
        <v>43</v>
      </c>
      <c r="B120" s="94" t="s">
        <v>224</v>
      </c>
      <c r="C120" s="87">
        <f>+C121+C122</f>
        <v>0</v>
      </c>
      <c r="D120" s="15">
        <f>+D121+D122</f>
        <v>0</v>
      </c>
      <c r="E120" s="16">
        <f>+E121+E122</f>
        <v>500</v>
      </c>
      <c r="F120" s="16">
        <f>+F121+F122</f>
        <v>500</v>
      </c>
    </row>
    <row r="121" spans="1:6" s="11" customFormat="1" ht="12" customHeight="1">
      <c r="A121" s="17" t="s">
        <v>45</v>
      </c>
      <c r="B121" s="95" t="s">
        <v>225</v>
      </c>
      <c r="C121" s="88"/>
      <c r="D121" s="19"/>
      <c r="E121" s="20">
        <v>500</v>
      </c>
      <c r="F121" s="20">
        <v>500</v>
      </c>
    </row>
    <row r="122" spans="1:6" s="11" customFormat="1" ht="12" customHeight="1" thickBot="1">
      <c r="A122" s="26" t="s">
        <v>47</v>
      </c>
      <c r="B122" s="89" t="s">
        <v>226</v>
      </c>
      <c r="C122" s="74"/>
      <c r="D122" s="30"/>
      <c r="E122" s="31"/>
      <c r="F122" s="31"/>
    </row>
    <row r="123" spans="1:6" s="11" customFormat="1" ht="12" customHeight="1" thickBot="1">
      <c r="A123" s="13" t="s">
        <v>227</v>
      </c>
      <c r="B123" s="94" t="s">
        <v>228</v>
      </c>
      <c r="C123" s="87">
        <f>+C90+C106+C120</f>
        <v>125205</v>
      </c>
      <c r="D123" s="15">
        <f>+D90+D106+D120</f>
        <v>134410</v>
      </c>
      <c r="E123" s="16">
        <f>+E90+E106+E120</f>
        <v>336290</v>
      </c>
      <c r="F123" s="16">
        <f>+F90+F106+F120</f>
        <v>407622</v>
      </c>
    </row>
    <row r="124" spans="1:6" s="11" customFormat="1" ht="12" customHeight="1" thickBot="1">
      <c r="A124" s="13" t="s">
        <v>71</v>
      </c>
      <c r="B124" s="94" t="s">
        <v>229</v>
      </c>
      <c r="C124" s="87">
        <f>+C125+C126+C127</f>
        <v>24497</v>
      </c>
      <c r="D124" s="15">
        <f>+D125+D126+D127</f>
        <v>0</v>
      </c>
      <c r="E124" s="16">
        <f>+E125+E126+E127</f>
        <v>0</v>
      </c>
      <c r="F124" s="16">
        <f>+F125+F126+F127</f>
        <v>0</v>
      </c>
    </row>
    <row r="125" spans="1:6" s="11" customFormat="1" ht="12" customHeight="1">
      <c r="A125" s="17" t="s">
        <v>73</v>
      </c>
      <c r="B125" s="95" t="s">
        <v>230</v>
      </c>
      <c r="C125" s="90"/>
      <c r="D125" s="23"/>
      <c r="E125" s="24"/>
      <c r="F125" s="24"/>
    </row>
    <row r="126" spans="1:6" s="11" customFormat="1" ht="12" customHeight="1">
      <c r="A126" s="17" t="s">
        <v>75</v>
      </c>
      <c r="B126" s="95" t="s">
        <v>231</v>
      </c>
      <c r="C126" s="90">
        <v>24497</v>
      </c>
      <c r="D126" s="23"/>
      <c r="E126" s="24"/>
      <c r="F126" s="24"/>
    </row>
    <row r="127" spans="1:6" s="11" customFormat="1" ht="12" customHeight="1" thickBot="1">
      <c r="A127" s="79" t="s">
        <v>77</v>
      </c>
      <c r="B127" s="96" t="s">
        <v>232</v>
      </c>
      <c r="C127" s="90"/>
      <c r="D127" s="23"/>
      <c r="E127" s="24"/>
      <c r="F127" s="24"/>
    </row>
    <row r="128" spans="1:6" s="11" customFormat="1" ht="12" customHeight="1" thickBot="1">
      <c r="A128" s="13" t="s">
        <v>93</v>
      </c>
      <c r="B128" s="94" t="s">
        <v>233</v>
      </c>
      <c r="C128" s="87">
        <f>+C129+C130+C131+C132</f>
        <v>0</v>
      </c>
      <c r="D128" s="15">
        <f>+D129+D130+D131+D132</f>
        <v>0</v>
      </c>
      <c r="E128" s="16">
        <f>+E129+E130+E131+E132</f>
        <v>0</v>
      </c>
      <c r="F128" s="16">
        <f>+F129+F130+F131+F132</f>
        <v>0</v>
      </c>
    </row>
    <row r="129" spans="1:6" s="11" customFormat="1" ht="12" customHeight="1">
      <c r="A129" s="17" t="s">
        <v>95</v>
      </c>
      <c r="B129" s="95" t="s">
        <v>234</v>
      </c>
      <c r="C129" s="90"/>
      <c r="D129" s="23"/>
      <c r="E129" s="24"/>
      <c r="F129" s="24"/>
    </row>
    <row r="130" spans="1:6" s="11" customFormat="1" ht="12" customHeight="1">
      <c r="A130" s="17" t="s">
        <v>97</v>
      </c>
      <c r="B130" s="95" t="s">
        <v>235</v>
      </c>
      <c r="C130" s="90"/>
      <c r="D130" s="23"/>
      <c r="E130" s="24"/>
      <c r="F130" s="24"/>
    </row>
    <row r="131" spans="1:6" s="11" customFormat="1" ht="12" customHeight="1">
      <c r="A131" s="17" t="s">
        <v>99</v>
      </c>
      <c r="B131" s="95" t="s">
        <v>236</v>
      </c>
      <c r="C131" s="90"/>
      <c r="D131" s="23"/>
      <c r="E131" s="24"/>
      <c r="F131" s="24"/>
    </row>
    <row r="132" spans="1:6" s="11" customFormat="1" ht="12" customHeight="1" thickBot="1">
      <c r="A132" s="79" t="s">
        <v>101</v>
      </c>
      <c r="B132" s="96" t="s">
        <v>237</v>
      </c>
      <c r="C132" s="90"/>
      <c r="D132" s="23"/>
      <c r="E132" s="24"/>
      <c r="F132" s="24"/>
    </row>
    <row r="133" spans="1:6" s="11" customFormat="1" ht="12" customHeight="1" thickBot="1">
      <c r="A133" s="13" t="s">
        <v>238</v>
      </c>
      <c r="B133" s="94" t="s">
        <v>239</v>
      </c>
      <c r="C133" s="97">
        <f>+C134+C135+C136+C137</f>
        <v>0</v>
      </c>
      <c r="D133" s="32">
        <f>+D134+D135+D136+D137</f>
        <v>0</v>
      </c>
      <c r="E133" s="33">
        <f>+E134+E135+E136+E137</f>
        <v>23072</v>
      </c>
      <c r="F133" s="33">
        <f>+F134+F135+F136+F137</f>
        <v>24958</v>
      </c>
    </row>
    <row r="134" spans="1:6" s="11" customFormat="1" ht="12" customHeight="1">
      <c r="A134" s="17" t="s">
        <v>107</v>
      </c>
      <c r="B134" s="95" t="s">
        <v>240</v>
      </c>
      <c r="C134" s="90"/>
      <c r="D134" s="23"/>
      <c r="E134" s="24">
        <v>23072</v>
      </c>
      <c r="F134" s="24">
        <v>24958</v>
      </c>
    </row>
    <row r="135" spans="1:6" s="11" customFormat="1" ht="12" customHeight="1">
      <c r="A135" s="17" t="s">
        <v>109</v>
      </c>
      <c r="B135" s="95" t="s">
        <v>241</v>
      </c>
      <c r="C135" s="90"/>
      <c r="D135" s="23"/>
      <c r="E135" s="24"/>
      <c r="F135" s="24"/>
    </row>
    <row r="136" spans="1:6" s="11" customFormat="1" ht="12" customHeight="1">
      <c r="A136" s="17" t="s">
        <v>111</v>
      </c>
      <c r="B136" s="95" t="s">
        <v>242</v>
      </c>
      <c r="C136" s="90"/>
      <c r="D136" s="23"/>
      <c r="E136" s="24"/>
      <c r="F136" s="24"/>
    </row>
    <row r="137" spans="1:6" s="11" customFormat="1" ht="12" customHeight="1" thickBot="1">
      <c r="A137" s="79" t="s">
        <v>113</v>
      </c>
      <c r="B137" s="96" t="s">
        <v>243</v>
      </c>
      <c r="C137" s="90"/>
      <c r="D137" s="23"/>
      <c r="E137" s="24"/>
      <c r="F137" s="24"/>
    </row>
    <row r="138" spans="1:6" s="11" customFormat="1" ht="12" customHeight="1" thickBot="1">
      <c r="A138" s="13" t="s">
        <v>115</v>
      </c>
      <c r="B138" s="94" t="s">
        <v>244</v>
      </c>
      <c r="C138" s="98">
        <f>+C139+C140+C141+C142</f>
        <v>0</v>
      </c>
      <c r="D138" s="99">
        <f>+D139+D140+D141+D142</f>
        <v>0</v>
      </c>
      <c r="E138" s="100">
        <f>+E139+E140+E141+E142</f>
        <v>0</v>
      </c>
      <c r="F138" s="100">
        <f>+F139+F140+F141+F142</f>
        <v>0</v>
      </c>
    </row>
    <row r="139" spans="1:6" s="11" customFormat="1" ht="12" customHeight="1">
      <c r="A139" s="17" t="s">
        <v>117</v>
      </c>
      <c r="B139" s="95" t="s">
        <v>245</v>
      </c>
      <c r="C139" s="90"/>
      <c r="D139" s="23"/>
      <c r="E139" s="24"/>
      <c r="F139" s="24"/>
    </row>
    <row r="140" spans="1:6" s="11" customFormat="1" ht="12" customHeight="1">
      <c r="A140" s="17" t="s">
        <v>119</v>
      </c>
      <c r="B140" s="95" t="s">
        <v>246</v>
      </c>
      <c r="C140" s="90"/>
      <c r="D140" s="23"/>
      <c r="E140" s="24"/>
      <c r="F140" s="24"/>
    </row>
    <row r="141" spans="1:6" s="11" customFormat="1" ht="12" customHeight="1">
      <c r="A141" s="17" t="s">
        <v>121</v>
      </c>
      <c r="B141" s="95" t="s">
        <v>247</v>
      </c>
      <c r="C141" s="90"/>
      <c r="D141" s="23"/>
      <c r="E141" s="24"/>
      <c r="F141" s="24"/>
    </row>
    <row r="142" spans="1:6" s="11" customFormat="1" ht="12" customHeight="1" thickBot="1">
      <c r="A142" s="17" t="s">
        <v>123</v>
      </c>
      <c r="B142" s="95" t="s">
        <v>248</v>
      </c>
      <c r="C142" s="90"/>
      <c r="D142" s="23"/>
      <c r="E142" s="24"/>
      <c r="F142" s="24"/>
    </row>
    <row r="143" spans="1:6" s="11" customFormat="1" ht="12" customHeight="1" thickBot="1">
      <c r="A143" s="13" t="s">
        <v>125</v>
      </c>
      <c r="B143" s="94" t="s">
        <v>249</v>
      </c>
      <c r="C143" s="101">
        <f>+C124+C128+C133+C138</f>
        <v>24497</v>
      </c>
      <c r="D143" s="102">
        <f>+D124+D128+D133+D138</f>
        <v>0</v>
      </c>
      <c r="E143" s="103">
        <f>+E124+E128+E133+E138</f>
        <v>23072</v>
      </c>
      <c r="F143" s="103">
        <f>+F124+F128+F133+F138</f>
        <v>24958</v>
      </c>
    </row>
    <row r="144" spans="1:6" s="11" customFormat="1" ht="12" customHeight="1" thickBot="1">
      <c r="A144" s="104" t="s">
        <v>250</v>
      </c>
      <c r="B144" s="105" t="s">
        <v>251</v>
      </c>
      <c r="C144" s="101">
        <f>+C123+C143</f>
        <v>149702</v>
      </c>
      <c r="D144" s="102">
        <f>+D123+D143</f>
        <v>134410</v>
      </c>
      <c r="E144" s="103">
        <f>+E123+E143</f>
        <v>359362</v>
      </c>
      <c r="F144" s="103">
        <f>+F123+F143</f>
        <v>432580</v>
      </c>
    </row>
    <row r="145" ht="12" customHeight="1">
      <c r="C145" s="2"/>
    </row>
    <row r="146" ht="12" customHeight="1">
      <c r="C146" s="2"/>
    </row>
    <row r="147" ht="12" customHeight="1">
      <c r="C147" s="2"/>
    </row>
    <row r="148" ht="12" customHeight="1">
      <c r="C148" s="2"/>
    </row>
    <row r="149" ht="12" customHeight="1">
      <c r="C149" s="2"/>
    </row>
    <row r="150" spans="3:6" ht="15" customHeight="1">
      <c r="C150" s="106"/>
      <c r="D150" s="106"/>
      <c r="E150" s="106"/>
      <c r="F150" s="106"/>
    </row>
    <row r="151" s="59" customFormat="1" ht="12.75" customHeight="1"/>
    <row r="152" ht="15.75">
      <c r="C152" s="2"/>
    </row>
    <row r="153" ht="15.75">
      <c r="C153" s="2"/>
    </row>
    <row r="154" ht="15.75">
      <c r="C154" s="2"/>
    </row>
    <row r="155" ht="16.5" customHeight="1">
      <c r="C155" s="2"/>
    </row>
    <row r="156" ht="15.75">
      <c r="C156" s="2"/>
    </row>
    <row r="157" ht="15.75">
      <c r="C157" s="2"/>
    </row>
    <row r="158" ht="15.75">
      <c r="C158" s="2"/>
    </row>
    <row r="159" ht="15.75">
      <c r="C159" s="2"/>
    </row>
    <row r="160" ht="15.75">
      <c r="C160" s="2"/>
    </row>
    <row r="161" ht="15.75">
      <c r="C161" s="2"/>
    </row>
    <row r="162" ht="15.75">
      <c r="C162" s="2"/>
    </row>
    <row r="163" ht="15.75">
      <c r="C163" s="2"/>
    </row>
    <row r="164" ht="15.75">
      <c r="C164" s="2"/>
    </row>
  </sheetData>
  <sheetProtection/>
  <mergeCells count="5">
    <mergeCell ref="A1:E1"/>
    <mergeCell ref="A2:B2"/>
    <mergeCell ref="E2:F2"/>
    <mergeCell ref="A86:E86"/>
    <mergeCell ref="A87:B87"/>
  </mergeCells>
  <printOptions/>
  <pageMargins left="0.11811023622047245" right="0.11811023622047245" top="0.8661417322834646" bottom="0.35433070866141736" header="0.31496062992125984" footer="0.31496062992125984"/>
  <pageSetup horizontalDpi="600" verticalDpi="600" orientation="portrait" paperSize="9" r:id="rId1"/>
  <headerFooter>
    <oddHeader>&amp;C&amp;"-,Félkövér"&amp;9
Tiszagyulaháza község bevételeit és kiadásait bemutató mérleg 2012-2014 évekre&amp;R&amp;"-,Dőlt"&amp;8 10.melléklet a....../2014.(....)Önkormányzati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2014-09-16T06:48:45Z</dcterms:created>
  <dcterms:modified xsi:type="dcterms:W3CDTF">2014-09-16T06:49:50Z</dcterms:modified>
  <cp:category/>
  <cp:version/>
  <cp:contentType/>
  <cp:contentStatus/>
</cp:coreProperties>
</file>