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995" firstSheet="1" activeTab="5"/>
  </bookViews>
  <sheets>
    <sheet name="Bevételek" sheetId="1" r:id="rId1"/>
    <sheet name="Kiadások" sheetId="2" r:id="rId2"/>
    <sheet name="Létszám" sheetId="3" r:id="rId3"/>
    <sheet name="Maradvány" sheetId="4" r:id="rId4"/>
    <sheet name="Eredménykimutatás" sheetId="5" r:id="rId5"/>
    <sheet name="Pénzkészlet változása" sheetId="6" r:id="rId6"/>
  </sheets>
  <definedNames/>
  <calcPr fullCalcOnLoad="1"/>
</workbook>
</file>

<file path=xl/sharedStrings.xml><?xml version="1.0" encoding="utf-8"?>
<sst xmlns="http://schemas.openxmlformats.org/spreadsheetml/2006/main" count="208" uniqueCount="170">
  <si>
    <t>Megnevezés</t>
  </si>
  <si>
    <t>Személyi juttatások</t>
  </si>
  <si>
    <t>Dologi kiadások</t>
  </si>
  <si>
    <t>Összesen:</t>
  </si>
  <si>
    <t>2004. évi előirányz.</t>
  </si>
  <si>
    <t>ezer forint</t>
  </si>
  <si>
    <t>2004. évi eredeti ei.</t>
  </si>
  <si>
    <t>Munkaadókat terhelő járulékok</t>
  </si>
  <si>
    <t>III. mód.ei.</t>
  </si>
  <si>
    <t xml:space="preserve">2010. évi </t>
  </si>
  <si>
    <t xml:space="preserve">2011. évi </t>
  </si>
  <si>
    <t>ei.</t>
  </si>
  <si>
    <t>2011.évi</t>
  </si>
  <si>
    <t>2011. évi</t>
  </si>
  <si>
    <t>tény</t>
  </si>
  <si>
    <t>várható telj.</t>
  </si>
  <si>
    <t>2012.évi</t>
  </si>
  <si>
    <r>
      <t>2003. évi eredeti ei</t>
    </r>
    <r>
      <rPr>
        <sz val="10"/>
        <rFont val="Arial CE"/>
        <family val="2"/>
      </rPr>
      <t>.</t>
    </r>
  </si>
  <si>
    <t>Önkormányzati támogatás</t>
  </si>
  <si>
    <t>Igazgatási szolgáltatási díj</t>
  </si>
  <si>
    <t>Egyéb bevétel</t>
  </si>
  <si>
    <t>Polg. Hiv. müködési bev. össz:</t>
  </si>
  <si>
    <t>Bevételek mindösszesen</t>
  </si>
  <si>
    <t>2003. évi eredeti ei.</t>
  </si>
  <si>
    <t>2010. évi</t>
  </si>
  <si>
    <t>III. mód. ei.</t>
  </si>
  <si>
    <t>26.</t>
  </si>
  <si>
    <t>2012.év</t>
  </si>
  <si>
    <t>I.mód.ei.</t>
  </si>
  <si>
    <t>2012. év</t>
  </si>
  <si>
    <t>II.mód.ei.</t>
  </si>
  <si>
    <t>III.mód.ei.</t>
  </si>
  <si>
    <t>vár.telj.</t>
  </si>
  <si>
    <t>Kamat</t>
  </si>
  <si>
    <t>2013.évi</t>
  </si>
  <si>
    <t>2013. év</t>
  </si>
  <si>
    <t>2014. évi</t>
  </si>
  <si>
    <t>Felhalmozási kiadások</t>
  </si>
  <si>
    <t>2014.évi</t>
  </si>
  <si>
    <t>Egyéb működési célú kiadás</t>
  </si>
  <si>
    <t>Teljesítés</t>
  </si>
  <si>
    <t>%-a</t>
  </si>
  <si>
    <t>Ei.</t>
  </si>
  <si>
    <t>Önkormányzat igazgatási tevékenység</t>
  </si>
  <si>
    <t>Maradványkimutatás</t>
  </si>
  <si>
    <t>2014. december 31.</t>
  </si>
  <si>
    <t>ezer Ft</t>
  </si>
  <si>
    <t>Tárgyévi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</si>
  <si>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</si>
  <si>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</si>
  <si>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</si>
  <si>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</si>
  <si>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</si>
  <si>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</si>
  <si>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</si>
  <si>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Eredménykimutatás</t>
  </si>
  <si>
    <t>ezer forintban</t>
  </si>
  <si>
    <t>Sor-szám</t>
  </si>
  <si>
    <t>Előző időszak</t>
  </si>
  <si>
    <t>Módosítások      (+/-)</t>
  </si>
  <si>
    <t>Tárgyidőszak</t>
  </si>
  <si>
    <t>1.</t>
  </si>
  <si>
    <t>3.</t>
  </si>
  <si>
    <t>4.</t>
  </si>
  <si>
    <t>01</t>
  </si>
  <si>
    <t>Közhatalmi eredményszemléletű bevételek</t>
  </si>
  <si>
    <t>02</t>
  </si>
  <si>
    <t>Eszközök és szolgáltatások értékesítése nettó eredményszemléletű bevételei</t>
  </si>
  <si>
    <t>03</t>
  </si>
  <si>
    <t>Tevékenység egyéb nettó eredményszemléletű bevételei</t>
  </si>
  <si>
    <t>I</t>
  </si>
  <si>
    <t>Tevékenység nettó eredményszemléletű bevétele (=01+02+03)</t>
  </si>
  <si>
    <t>04</t>
  </si>
  <si>
    <t>Saját termelésű készletek állományváltozása</t>
  </si>
  <si>
    <t>05</t>
  </si>
  <si>
    <t>Saját előállítású eszközök aktivált értéke</t>
  </si>
  <si>
    <t>II</t>
  </si>
  <si>
    <t>Aktivált saját teljesítmények értéke (=±04+05)</t>
  </si>
  <si>
    <t>06</t>
  </si>
  <si>
    <t>Központi működési célú támogatások eredményszemléletű bevételei</t>
  </si>
  <si>
    <t>07</t>
  </si>
  <si>
    <t>Egyéb működési célú támogatások eredményszemléletű bevételei</t>
  </si>
  <si>
    <t>08</t>
  </si>
  <si>
    <t>Különféle egyéb eredményszemléletű bevételek</t>
  </si>
  <si>
    <t>III</t>
  </si>
  <si>
    <t>Egyéb eredményszemléletű bevételek (=06+07+08)</t>
  </si>
  <si>
    <t>09</t>
  </si>
  <si>
    <t>Anyagköltség</t>
  </si>
  <si>
    <t>10</t>
  </si>
  <si>
    <t>Igénybe vett szolgáltatások értéke</t>
  </si>
  <si>
    <t>11</t>
  </si>
  <si>
    <t>Eladott áruk beszerzési értéke</t>
  </si>
  <si>
    <t>12</t>
  </si>
  <si>
    <t xml:space="preserve">Eladott (közvetített) szolgáltatások értéke </t>
  </si>
  <si>
    <t>IV</t>
  </si>
  <si>
    <t>Anyagjellegű ráfordítások (=09+10+11+12)</t>
  </si>
  <si>
    <t>13</t>
  </si>
  <si>
    <t>Bérköltség</t>
  </si>
  <si>
    <t>14</t>
  </si>
  <si>
    <t>Személyi jellegű egyéb kifizetések</t>
  </si>
  <si>
    <t>15</t>
  </si>
  <si>
    <t>Bérjárulékok</t>
  </si>
  <si>
    <t>V</t>
  </si>
  <si>
    <t>Személyi jellegű ráfordítások (=13+14+15)</t>
  </si>
  <si>
    <t>VI</t>
  </si>
  <si>
    <t>Értékcsökkenési leírás</t>
  </si>
  <si>
    <t>VII</t>
  </si>
  <si>
    <t>Egyéb ráfordítások</t>
  </si>
  <si>
    <t xml:space="preserve">A) </t>
  </si>
  <si>
    <t xml:space="preserve">TEVÉKENYSÉGEK EREDMÉNYE                                                                    (=I±II+III-IV-V-VI-VII) </t>
  </si>
  <si>
    <t>16</t>
  </si>
  <si>
    <t>Kapott (járó) osztalék és részesedés</t>
  </si>
  <si>
    <t>17</t>
  </si>
  <si>
    <t>Kapott (járó) kamatok és kamatjellegű eredményszemléletű bevételek</t>
  </si>
  <si>
    <t>18</t>
  </si>
  <si>
    <t>Pénzügyi műveletek egyéb eredményszemléletű bevételei (&gt;=18a)</t>
  </si>
  <si>
    <t>18a</t>
  </si>
  <si>
    <t>- ebből: árfolyamnyereség</t>
  </si>
  <si>
    <t>VIII</t>
  </si>
  <si>
    <t>Pénzügyi műveletek eredményszemléletű bevételei (=16+17+18)</t>
  </si>
  <si>
    <t>19</t>
  </si>
  <si>
    <t>Fizetendő kamatok és kamatjellegű ráfordítások</t>
  </si>
  <si>
    <t>20</t>
  </si>
  <si>
    <t>Részesedések, értékpapírok, pénzeszközök értékvesztése</t>
  </si>
  <si>
    <t>21</t>
  </si>
  <si>
    <t>Pénzügyi műveletek egyéb ráfordításai (&gt;=21a)</t>
  </si>
  <si>
    <t>21a</t>
  </si>
  <si>
    <t>- ebből: árfolyamveszteség</t>
  </si>
  <si>
    <t>IX</t>
  </si>
  <si>
    <t>Pénzügyi műveletek ráfordításai (=19+20+21)</t>
  </si>
  <si>
    <t xml:space="preserve">B) </t>
  </si>
  <si>
    <t>PÉNZÜGYI MŰVELETEK EREDMÉNYE (=VIII-IX)</t>
  </si>
  <si>
    <t xml:space="preserve">C) </t>
  </si>
  <si>
    <t>SZOKÁSOS EREDMÉNY (=±A±B)</t>
  </si>
  <si>
    <t>22</t>
  </si>
  <si>
    <t>Felhalmozási célú támogatások eredményszemléletű bevételei</t>
  </si>
  <si>
    <t>23</t>
  </si>
  <si>
    <t>Különféle rendkívüli eredményszemléletű bevételek</t>
  </si>
  <si>
    <t>X</t>
  </si>
  <si>
    <t>Rendkívüli eredményszemléletű bevételek (=22+23)</t>
  </si>
  <si>
    <t>XI</t>
  </si>
  <si>
    <t>Rendkívüli ráfordítások</t>
  </si>
  <si>
    <t xml:space="preserve">D) </t>
  </si>
  <si>
    <t>RENDKÍVÜLI EREDMÉNY(=X-XI)</t>
  </si>
  <si>
    <t xml:space="preserve">E) </t>
  </si>
  <si>
    <t>MÉRLEG SZERINTI EREDMÉNY (=±C±D)</t>
  </si>
  <si>
    <t>Gyöngyöshalász Polgármesteri Hivatal bevételei forrásonként</t>
  </si>
  <si>
    <t>előirányzat</t>
  </si>
  <si>
    <t>módosított ei</t>
  </si>
  <si>
    <t>Kiadások mind összesen:</t>
  </si>
  <si>
    <t>Ellátottak pénzbeli juttatásai</t>
  </si>
  <si>
    <t>-</t>
  </si>
  <si>
    <t>Gyöngyöshalász Polgármesteri Hivatal éves létszám-előirányzat</t>
  </si>
  <si>
    <t>Gyöngyöshalász Polgármesteri Hivatal kiadásai kiemelt előirányzatonként</t>
  </si>
  <si>
    <t>Gyöngyöshalász Polgármesteri Hivatal</t>
  </si>
  <si>
    <t>Fő</t>
  </si>
  <si>
    <t>Hivatalsegéd</t>
  </si>
  <si>
    <t>Karbantartó</t>
  </si>
  <si>
    <t>Temetőgondnok</t>
  </si>
  <si>
    <t>Védőnő</t>
  </si>
  <si>
    <t xml:space="preserve">Közfoglalkoztatottak létszáma </t>
  </si>
  <si>
    <t>Polgármesteri Hivatal</t>
  </si>
  <si>
    <t>A pénzeszközök változásának bemutatása Áht. 91. § (2) a)</t>
  </si>
  <si>
    <t>Pénzkészlet a tárgyidőszak elején (2014.01.01)</t>
  </si>
  <si>
    <t>Bankszámla egyenlege</t>
  </si>
  <si>
    <t>Pénztár egyenlege</t>
  </si>
  <si>
    <t>Pénzkészlet összesen</t>
  </si>
  <si>
    <t>Bevételek</t>
  </si>
  <si>
    <t>Kiadások</t>
  </si>
  <si>
    <t>Pénzkészlet a tárgyidőszak végén (2014.12.31)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</si>
</sst>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\ &quot;Ft&quot;_-;\-* #,##0\ &quot;Ft&quot;_-;_-* &quot;-&quot;??\ &quot;Ft&quot;_-;_-@_-"/>
    <numFmt numFmtId="167" formatCode="_-* #,##0.000\ _F_t_-;\-* #,##0.000\ _F_t_-;_-* &quot;-&quot;??\ _F_t_-;_-@_-"/>
    <numFmt numFmtId="168" formatCode="_-* #,##0.0000\ _F_t_-;\-* #,##0.0000\ _F_t_-;_-* &quot;-&quot;??\ _F_t_-;_-@_-"/>
    <numFmt numFmtId="169" formatCode="0.0%"/>
    <numFmt numFmtId="170" formatCode="00"/>
  </numFmts>
  <fonts count="5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i/>
      <sz val="14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164" fontId="1" fillId="0" borderId="0" xfId="4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164" fontId="2" fillId="0" borderId="0" xfId="4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164" fontId="0" fillId="0" borderId="0" xfId="40" applyNumberFormat="1" applyFont="1" applyAlignment="1">
      <alignment/>
    </xf>
    <xf numFmtId="164" fontId="0" fillId="0" borderId="0" xfId="40" applyNumberFormat="1" applyFont="1" applyBorder="1" applyAlignment="1">
      <alignment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164" fontId="5" fillId="0" borderId="0" xfId="4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4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0" fillId="0" borderId="0" xfId="40" applyNumberFormat="1" applyFont="1" applyFill="1" applyBorder="1" applyAlignment="1">
      <alignment/>
    </xf>
    <xf numFmtId="164" fontId="5" fillId="0" borderId="0" xfId="4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0" fontId="0" fillId="0" borderId="0" xfId="62" applyNumberFormat="1" applyFont="1" applyAlignment="1">
      <alignment horizontal="center"/>
    </xf>
    <xf numFmtId="10" fontId="5" fillId="0" borderId="0" xfId="62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164" fontId="12" fillId="0" borderId="14" xfId="40" applyNumberFormat="1" applyFont="1" applyBorder="1" applyAlignment="1">
      <alignment/>
    </xf>
    <xf numFmtId="0" fontId="12" fillId="0" borderId="15" xfId="0" applyFont="1" applyBorder="1" applyAlignment="1">
      <alignment/>
    </xf>
    <xf numFmtId="164" fontId="12" fillId="0" borderId="15" xfId="40" applyNumberFormat="1" applyFont="1" applyBorder="1" applyAlignment="1">
      <alignment/>
    </xf>
    <xf numFmtId="0" fontId="13" fillId="0" borderId="15" xfId="0" applyFont="1" applyBorder="1" applyAlignment="1">
      <alignment/>
    </xf>
    <xf numFmtId="164" fontId="13" fillId="0" borderId="15" xfId="40" applyNumberFormat="1" applyFont="1" applyBorder="1" applyAlignment="1">
      <alignment/>
    </xf>
    <xf numFmtId="0" fontId="11" fillId="0" borderId="15" xfId="0" applyFont="1" applyBorder="1" applyAlignment="1">
      <alignment/>
    </xf>
    <xf numFmtId="164" fontId="11" fillId="0" borderId="15" xfId="4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64" fontId="0" fillId="0" borderId="0" xfId="40" applyNumberFormat="1" applyFont="1" applyAlignment="1">
      <alignment horizontal="right"/>
    </xf>
    <xf numFmtId="164" fontId="5" fillId="0" borderId="0" xfId="4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0" fillId="0" borderId="0" xfId="40" applyNumberFormat="1" applyFont="1" applyAlignment="1">
      <alignment/>
    </xf>
    <xf numFmtId="0" fontId="0" fillId="0" borderId="11" xfId="0" applyBorder="1" applyAlignment="1">
      <alignment horizontal="center"/>
    </xf>
    <xf numFmtId="164" fontId="1" fillId="0" borderId="0" xfId="0" applyNumberFormat="1" applyFont="1" applyAlignment="1">
      <alignment/>
    </xf>
    <xf numFmtId="10" fontId="5" fillId="0" borderId="0" xfId="6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5" fillId="33" borderId="15" xfId="54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3" fontId="5" fillId="34" borderId="15" xfId="55" applyNumberFormat="1" applyFont="1" applyFill="1" applyBorder="1" applyAlignment="1">
      <alignment horizontal="center" vertical="center" wrapText="1"/>
      <protection/>
    </xf>
    <xf numFmtId="0" fontId="1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49" fontId="0" fillId="35" borderId="15" xfId="0" applyNumberFormat="1" applyFont="1" applyFill="1" applyBorder="1" applyAlignment="1">
      <alignment horizontal="center" vertical="center"/>
    </xf>
    <xf numFmtId="0" fontId="15" fillId="35" borderId="15" xfId="0" applyFont="1" applyFill="1" applyBorder="1" applyAlignment="1" quotePrefix="1">
      <alignment horizontal="left" vertical="center" wrapText="1"/>
    </xf>
    <xf numFmtId="0" fontId="15" fillId="35" borderId="15" xfId="0" applyFont="1" applyFill="1" applyBorder="1" applyAlignment="1">
      <alignment horizontal="left" vertical="center" wrapText="1"/>
    </xf>
    <xf numFmtId="49" fontId="5" fillId="35" borderId="15" xfId="0" applyNumberFormat="1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horizontal="right" vertical="center"/>
    </xf>
    <xf numFmtId="0" fontId="15" fillId="0" borderId="15" xfId="0" applyFont="1" applyBorder="1" applyAlignment="1" quotePrefix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3" fontId="0" fillId="34" borderId="15" xfId="55" applyNumberFormat="1" applyFont="1" applyFill="1" applyBorder="1" applyAlignment="1">
      <alignment horizontal="center" vertical="center" wrapText="1"/>
      <protection/>
    </xf>
    <xf numFmtId="0" fontId="1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170" fontId="14" fillId="0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12_urlap_Mérleg_MJEL 01R_ABCDEF_2014re_nov19" xfId="54"/>
    <cellStyle name="Normál_12dmelléklet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0"/>
  <sheetViews>
    <sheetView view="pageLayout" workbookViewId="0" topLeftCell="D1">
      <selection activeCell="M23" sqref="M23"/>
    </sheetView>
  </sheetViews>
  <sheetFormatPr defaultColWidth="9.140625" defaultRowHeight="12.75"/>
  <cols>
    <col min="1" max="1" width="30.140625" style="0" customWidth="1"/>
    <col min="2" max="2" width="12.57421875" style="0" hidden="1" customWidth="1"/>
    <col min="3" max="3" width="9.140625" style="0" hidden="1" customWidth="1"/>
    <col min="4" max="4" width="0.13671875" style="0" customWidth="1"/>
    <col min="5" max="5" width="12.7109375" style="0" hidden="1" customWidth="1"/>
    <col min="6" max="6" width="12.140625" style="0" hidden="1" customWidth="1"/>
    <col min="7" max="8" width="13.8515625" style="0" hidden="1" customWidth="1"/>
    <col min="9" max="9" width="12.7109375" style="0" hidden="1" customWidth="1"/>
    <col min="10" max="11" width="13.00390625" style="0" hidden="1" customWidth="1"/>
    <col min="12" max="12" width="14.57421875" style="0" customWidth="1"/>
    <col min="13" max="13" width="12.28125" style="3" customWidth="1"/>
    <col min="14" max="14" width="13.7109375" style="3" customWidth="1"/>
    <col min="15" max="15" width="13.421875" style="0" customWidth="1"/>
  </cols>
  <sheetData>
    <row r="3" spans="1:15" ht="12.75">
      <c r="A3" s="81" t="s">
        <v>146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7" ht="12.75">
      <c r="A5" s="81"/>
      <c r="B5" s="81"/>
      <c r="C5" s="81"/>
      <c r="D5" s="81"/>
      <c r="E5" s="81"/>
      <c r="F5" s="81"/>
      <c r="G5" s="81"/>
    </row>
    <row r="6" spans="1:15" ht="12.75">
      <c r="A6" s="1"/>
      <c r="B6" s="1"/>
      <c r="C6" s="1"/>
      <c r="D6" s="1"/>
      <c r="E6" s="1"/>
      <c r="F6" s="1"/>
      <c r="O6" s="20" t="s">
        <v>5</v>
      </c>
    </row>
    <row r="7" spans="2:3" ht="12.75">
      <c r="B7" s="2"/>
      <c r="C7" s="3"/>
    </row>
    <row r="8" spans="1:15" s="19" customFormat="1" ht="12.75">
      <c r="A8" s="75" t="s">
        <v>0</v>
      </c>
      <c r="B8" s="77" t="s">
        <v>17</v>
      </c>
      <c r="C8" s="79" t="s">
        <v>4</v>
      </c>
      <c r="D8" s="4" t="s">
        <v>9</v>
      </c>
      <c r="E8" s="4" t="s">
        <v>10</v>
      </c>
      <c r="F8" s="4" t="s">
        <v>12</v>
      </c>
      <c r="G8" s="4" t="s">
        <v>34</v>
      </c>
      <c r="H8" s="36" t="s">
        <v>27</v>
      </c>
      <c r="I8" s="40" t="s">
        <v>29</v>
      </c>
      <c r="J8" s="40" t="s">
        <v>35</v>
      </c>
      <c r="K8" s="36" t="s">
        <v>35</v>
      </c>
      <c r="L8" s="36" t="s">
        <v>36</v>
      </c>
      <c r="M8" s="36" t="s">
        <v>38</v>
      </c>
      <c r="N8" s="36" t="s">
        <v>40</v>
      </c>
      <c r="O8" s="36" t="s">
        <v>40</v>
      </c>
    </row>
    <row r="9" spans="1:15" s="19" customFormat="1" ht="12.75">
      <c r="A9" s="76"/>
      <c r="B9" s="78"/>
      <c r="C9" s="80"/>
      <c r="D9" s="5" t="s">
        <v>14</v>
      </c>
      <c r="E9" s="5" t="s">
        <v>8</v>
      </c>
      <c r="F9" s="5" t="s">
        <v>15</v>
      </c>
      <c r="G9" s="5" t="s">
        <v>11</v>
      </c>
      <c r="H9" s="37" t="s">
        <v>28</v>
      </c>
      <c r="I9" s="41" t="s">
        <v>30</v>
      </c>
      <c r="J9" s="41" t="s">
        <v>31</v>
      </c>
      <c r="K9" s="37" t="s">
        <v>32</v>
      </c>
      <c r="L9" s="60" t="s">
        <v>147</v>
      </c>
      <c r="M9" s="60" t="s">
        <v>148</v>
      </c>
      <c r="N9" s="65"/>
      <c r="O9" s="37" t="s">
        <v>41</v>
      </c>
    </row>
    <row r="10" spans="1:7" ht="12.75">
      <c r="A10" s="24"/>
      <c r="B10" s="25"/>
      <c r="C10" s="26"/>
      <c r="D10" s="15"/>
      <c r="E10" s="15"/>
      <c r="F10" s="15"/>
      <c r="G10" s="15"/>
    </row>
    <row r="11" spans="1:15" ht="12.75">
      <c r="A11" s="6" t="s">
        <v>19</v>
      </c>
      <c r="B11" s="7"/>
      <c r="C11" s="7"/>
      <c r="D11" s="22">
        <v>461</v>
      </c>
      <c r="E11" s="22">
        <v>200</v>
      </c>
      <c r="F11" s="23">
        <v>1436</v>
      </c>
      <c r="G11" s="18"/>
      <c r="H11" s="38"/>
      <c r="I11" s="38"/>
      <c r="J11" s="38"/>
      <c r="L11" s="10">
        <v>0</v>
      </c>
      <c r="M11" s="61">
        <v>28</v>
      </c>
      <c r="N11" s="61">
        <v>28</v>
      </c>
      <c r="O11" s="43">
        <f>N11/M11</f>
        <v>1</v>
      </c>
    </row>
    <row r="12" spans="1:15" ht="12.75">
      <c r="A12" s="6" t="s">
        <v>20</v>
      </c>
      <c r="B12" s="7"/>
      <c r="C12" s="7"/>
      <c r="D12" s="22">
        <v>50</v>
      </c>
      <c r="E12" s="22">
        <v>200</v>
      </c>
      <c r="F12" s="23">
        <v>61</v>
      </c>
      <c r="G12" s="18"/>
      <c r="H12" s="38"/>
      <c r="I12" s="38"/>
      <c r="J12" s="38"/>
      <c r="K12" s="22">
        <v>3993</v>
      </c>
      <c r="L12" s="10">
        <v>0</v>
      </c>
      <c r="M12" s="61">
        <v>1586</v>
      </c>
      <c r="N12" s="64">
        <v>1586</v>
      </c>
      <c r="O12" s="43">
        <f>N12/M12</f>
        <v>1</v>
      </c>
    </row>
    <row r="13" spans="1:15" ht="12.75">
      <c r="A13" s="6" t="s">
        <v>33</v>
      </c>
      <c r="B13" s="7"/>
      <c r="C13" s="7"/>
      <c r="D13" s="22"/>
      <c r="E13" s="22"/>
      <c r="F13" s="23"/>
      <c r="G13" s="18">
        <v>15</v>
      </c>
      <c r="H13" s="38"/>
      <c r="I13" s="38"/>
      <c r="J13" s="38">
        <v>15</v>
      </c>
      <c r="K13" s="22">
        <v>10</v>
      </c>
      <c r="L13" s="22">
        <v>0</v>
      </c>
      <c r="M13" s="61"/>
      <c r="O13" s="43"/>
    </row>
    <row r="14" spans="1:15" ht="12.75">
      <c r="A14" s="8" t="s">
        <v>21</v>
      </c>
      <c r="B14" s="9">
        <f aca="true" t="shared" si="0" ref="B14:I14">SUM(B11:B12)</f>
        <v>0</v>
      </c>
      <c r="C14" s="9">
        <f t="shared" si="0"/>
        <v>0</v>
      </c>
      <c r="D14" s="10">
        <f t="shared" si="0"/>
        <v>511</v>
      </c>
      <c r="E14" s="10">
        <f t="shared" si="0"/>
        <v>400</v>
      </c>
      <c r="F14" s="10">
        <f t="shared" si="0"/>
        <v>1497</v>
      </c>
      <c r="G14" s="10">
        <f t="shared" si="0"/>
        <v>0</v>
      </c>
      <c r="H14" s="10">
        <f t="shared" si="0"/>
        <v>0</v>
      </c>
      <c r="I14" s="10">
        <f t="shared" si="0"/>
        <v>0</v>
      </c>
      <c r="J14" s="10">
        <f>SUM(J11:J13)</f>
        <v>15</v>
      </c>
      <c r="K14" s="10">
        <f>SUM(K11:K13)</f>
        <v>4003</v>
      </c>
      <c r="L14" s="10">
        <f>SUM(L11:L13)</f>
        <v>0</v>
      </c>
      <c r="M14" s="10">
        <f>SUM(M11:M13)</f>
        <v>1614</v>
      </c>
      <c r="N14" s="10">
        <f>SUM(N11:N13)</f>
        <v>1614</v>
      </c>
      <c r="O14" s="44">
        <f aca="true" t="shared" si="1" ref="O14:O20">N14/M14</f>
        <v>1</v>
      </c>
    </row>
    <row r="15" ht="12.75">
      <c r="O15" s="44"/>
    </row>
    <row r="16" spans="1:15" ht="12.75">
      <c r="A16" s="8" t="s">
        <v>18</v>
      </c>
      <c r="B16" s="11"/>
      <c r="C16" s="11"/>
      <c r="D16" s="11"/>
      <c r="E16" s="11"/>
      <c r="F16" s="11"/>
      <c r="G16" s="27">
        <v>110114</v>
      </c>
      <c r="H16" s="39">
        <v>137788</v>
      </c>
      <c r="I16" s="39">
        <v>138240</v>
      </c>
      <c r="J16" s="39">
        <v>109481</v>
      </c>
      <c r="K16" s="39">
        <v>101832</v>
      </c>
      <c r="L16" s="39">
        <v>53587</v>
      </c>
      <c r="M16" s="62">
        <v>88609</v>
      </c>
      <c r="N16" s="62">
        <v>88609</v>
      </c>
      <c r="O16" s="44">
        <f t="shared" si="1"/>
        <v>1</v>
      </c>
    </row>
    <row r="17" spans="1:15" ht="12.75">
      <c r="A17" s="8"/>
      <c r="B17" s="11"/>
      <c r="C17" s="11"/>
      <c r="D17" s="11"/>
      <c r="E17" s="11"/>
      <c r="F17" s="11"/>
      <c r="G17" s="27"/>
      <c r="H17" s="39"/>
      <c r="I17" s="39"/>
      <c r="J17" s="39"/>
      <c r="K17" s="39"/>
      <c r="L17" s="39"/>
      <c r="O17" s="44"/>
    </row>
    <row r="18" spans="1:15" ht="12.75">
      <c r="A18" s="8"/>
      <c r="B18" s="11"/>
      <c r="C18" s="11"/>
      <c r="D18" s="11"/>
      <c r="E18" s="11"/>
      <c r="F18" s="11"/>
      <c r="G18" s="27"/>
      <c r="H18" s="39"/>
      <c r="I18" s="39"/>
      <c r="J18" s="39"/>
      <c r="K18" s="39"/>
      <c r="L18" s="39"/>
      <c r="M18" s="62"/>
      <c r="N18" s="62"/>
      <c r="O18" s="44"/>
    </row>
    <row r="19" spans="1:15" ht="12.75">
      <c r="A19" s="11"/>
      <c r="B19" s="11"/>
      <c r="C19" s="11"/>
      <c r="D19" s="11"/>
      <c r="E19" s="11"/>
      <c r="F19" s="11"/>
      <c r="G19" s="11"/>
      <c r="O19" s="44"/>
    </row>
    <row r="20" spans="1:15" ht="15">
      <c r="A20" s="28" t="s">
        <v>22</v>
      </c>
      <c r="B20" s="28"/>
      <c r="C20" s="28"/>
      <c r="D20" s="28"/>
      <c r="E20" s="28"/>
      <c r="F20" s="28"/>
      <c r="G20" s="29">
        <f>SUM(G16+G14)</f>
        <v>110114</v>
      </c>
      <c r="H20" s="29">
        <f>SUM(H16+H14)</f>
        <v>137788</v>
      </c>
      <c r="I20" s="29">
        <f>SUM(I16+I14)</f>
        <v>138240</v>
      </c>
      <c r="J20" s="29">
        <f>SUM(J16+J14+J18)</f>
        <v>109496</v>
      </c>
      <c r="K20" s="29">
        <f>SUM(K16+K14+K18)</f>
        <v>105835</v>
      </c>
      <c r="L20" s="29">
        <f>SUM(L16+L14+L18)</f>
        <v>53587</v>
      </c>
      <c r="M20" s="63">
        <f>SUM(M16+M14+M18)</f>
        <v>90223</v>
      </c>
      <c r="N20" s="63">
        <f>SUM(N16+N14+N18)</f>
        <v>90223</v>
      </c>
      <c r="O20" s="44">
        <f t="shared" si="1"/>
        <v>1</v>
      </c>
    </row>
  </sheetData>
  <sheetProtection/>
  <mergeCells count="5">
    <mergeCell ref="A8:A9"/>
    <mergeCell ref="B8:B9"/>
    <mergeCell ref="C8:C9"/>
    <mergeCell ref="A5:G5"/>
    <mergeCell ref="A3:O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&amp;RIII/1. sz. melléklet a 13/2015.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view="pageLayout" workbookViewId="0" topLeftCell="P1">
      <selection activeCell="V19" sqref="V19"/>
    </sheetView>
  </sheetViews>
  <sheetFormatPr defaultColWidth="9.140625" defaultRowHeight="12.75"/>
  <cols>
    <col min="1" max="1" width="38.28125" style="0" customWidth="1"/>
    <col min="2" max="3" width="9.140625" style="0" hidden="1" customWidth="1"/>
    <col min="4" max="4" width="13.421875" style="0" hidden="1" customWidth="1"/>
    <col min="5" max="6" width="9.140625" style="0" hidden="1" customWidth="1"/>
    <col min="7" max="7" width="12.28125" style="0" hidden="1" customWidth="1"/>
    <col min="8" max="9" width="9.140625" style="0" hidden="1" customWidth="1"/>
    <col min="10" max="10" width="10.8515625" style="0" hidden="1" customWidth="1"/>
    <col min="11" max="11" width="14.8515625" style="0" hidden="1" customWidth="1"/>
    <col min="12" max="12" width="0.13671875" style="0" hidden="1" customWidth="1"/>
    <col min="13" max="13" width="11.57421875" style="0" hidden="1" customWidth="1"/>
    <col min="14" max="14" width="11.7109375" style="0" hidden="1" customWidth="1"/>
    <col min="15" max="15" width="11.28125" style="0" hidden="1" customWidth="1"/>
    <col min="16" max="16" width="13.28125" style="0" customWidth="1"/>
    <col min="17" max="17" width="11.57421875" style="0" customWidth="1"/>
    <col min="18" max="18" width="12.421875" style="0" customWidth="1"/>
    <col min="19" max="19" width="13.00390625" style="0" customWidth="1"/>
  </cols>
  <sheetData>
    <row r="1" spans="1:19" ht="12.75">
      <c r="A1" s="81" t="s">
        <v>153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9" ht="12.75">
      <c r="A3" s="12"/>
      <c r="B3" s="12"/>
      <c r="C3" s="12"/>
      <c r="D3" s="12"/>
      <c r="E3" s="12"/>
      <c r="F3" s="12"/>
      <c r="G3" s="12"/>
      <c r="H3" s="12"/>
      <c r="I3" s="12"/>
    </row>
    <row r="4" spans="1:19" ht="12.75">
      <c r="A4" s="12"/>
      <c r="B4" s="12"/>
      <c r="C4" s="12"/>
      <c r="D4" s="12"/>
      <c r="E4" s="12"/>
      <c r="F4" s="12"/>
      <c r="G4" s="12"/>
      <c r="H4" s="12"/>
      <c r="I4" s="12"/>
      <c r="J4" s="21"/>
      <c r="L4" s="21"/>
      <c r="S4" t="s">
        <v>5</v>
      </c>
    </row>
    <row r="5" spans="2:12" ht="12.75">
      <c r="B5" s="32"/>
      <c r="C5" s="32"/>
      <c r="H5" t="s">
        <v>5</v>
      </c>
      <c r="I5" s="13"/>
      <c r="J5" s="21"/>
      <c r="K5" s="21"/>
      <c r="L5" s="21"/>
    </row>
    <row r="6" spans="1:19" ht="12.75">
      <c r="A6" s="82" t="s">
        <v>0</v>
      </c>
      <c r="B6" s="84" t="s">
        <v>23</v>
      </c>
      <c r="C6" s="84" t="s">
        <v>6</v>
      </c>
      <c r="D6" s="4" t="s">
        <v>24</v>
      </c>
      <c r="E6" s="34"/>
      <c r="F6" s="4" t="s">
        <v>13</v>
      </c>
      <c r="G6" s="4" t="s">
        <v>13</v>
      </c>
      <c r="H6" s="4" t="s">
        <v>16</v>
      </c>
      <c r="I6" s="14"/>
      <c r="J6" s="4" t="s">
        <v>12</v>
      </c>
      <c r="K6" s="4" t="s">
        <v>34</v>
      </c>
      <c r="L6" s="40" t="s">
        <v>27</v>
      </c>
      <c r="M6" s="40" t="s">
        <v>27</v>
      </c>
      <c r="N6" s="40" t="s">
        <v>35</v>
      </c>
      <c r="O6" s="36" t="s">
        <v>35</v>
      </c>
      <c r="P6" s="36" t="s">
        <v>36</v>
      </c>
      <c r="Q6" s="36" t="s">
        <v>36</v>
      </c>
      <c r="R6" s="36" t="s">
        <v>40</v>
      </c>
      <c r="S6" s="36" t="s">
        <v>40</v>
      </c>
    </row>
    <row r="7" spans="1:19" ht="12.75">
      <c r="A7" s="83"/>
      <c r="B7" s="85"/>
      <c r="C7" s="86"/>
      <c r="D7" s="87" t="s">
        <v>14</v>
      </c>
      <c r="E7" s="87"/>
      <c r="F7" s="5" t="s">
        <v>25</v>
      </c>
      <c r="G7" s="5" t="s">
        <v>25</v>
      </c>
      <c r="H7" s="5" t="s">
        <v>11</v>
      </c>
      <c r="I7" s="16"/>
      <c r="J7" s="5" t="s">
        <v>15</v>
      </c>
      <c r="K7" s="5" t="s">
        <v>11</v>
      </c>
      <c r="L7" s="41" t="s">
        <v>28</v>
      </c>
      <c r="M7" s="41" t="s">
        <v>30</v>
      </c>
      <c r="N7" s="41" t="s">
        <v>31</v>
      </c>
      <c r="O7" s="37" t="s">
        <v>32</v>
      </c>
      <c r="P7" s="60" t="s">
        <v>147</v>
      </c>
      <c r="Q7" s="60" t="s">
        <v>148</v>
      </c>
      <c r="R7" s="42"/>
      <c r="S7" s="37" t="s">
        <v>41</v>
      </c>
    </row>
    <row r="8" spans="1:12" ht="12.75">
      <c r="A8" s="35"/>
      <c r="B8" s="30"/>
      <c r="C8" s="31"/>
      <c r="D8" s="15"/>
      <c r="E8" s="15"/>
      <c r="F8" s="15"/>
      <c r="G8" s="15"/>
      <c r="H8" s="15"/>
      <c r="I8" s="14"/>
      <c r="J8" s="15"/>
      <c r="K8" s="15"/>
      <c r="L8" s="17"/>
    </row>
    <row r="9" spans="2:19" ht="12.75">
      <c r="B9" s="32"/>
      <c r="C9" s="32"/>
      <c r="D9" s="19"/>
      <c r="G9" s="19"/>
      <c r="S9" s="43"/>
    </row>
    <row r="10" spans="1:19" ht="12.75">
      <c r="A10" s="12" t="s">
        <v>1</v>
      </c>
      <c r="B10" s="32" t="e">
        <f>SUM(#REF!+#REF!+#REF!+#REF!+#REF!)</f>
        <v>#REF!</v>
      </c>
      <c r="C10" s="32" t="e">
        <f>SUM(#REF!+#REF!+#REF!+#REF!+#REF!)</f>
        <v>#REF!</v>
      </c>
      <c r="D10" s="33" t="e">
        <f>#REF!+#REF!+#REF!+#REF!+#REF!+#REF!+#REF!+#REF!+#REF!+#REF!+#REF!</f>
        <v>#REF!</v>
      </c>
      <c r="G10" s="33" t="e">
        <f>#REF!+#REF!+#REF!+#REF!+#REF!+#REF!+#REF!+#REF!+#REF!+#REF!+#REF!</f>
        <v>#REF!</v>
      </c>
      <c r="J10" s="33" t="e">
        <f>#REF!+#REF!+#REF!+#REF!+#REF!+#REF!+#REF!+#REF!+#REF!+#REF!+#REF!</f>
        <v>#REF!</v>
      </c>
      <c r="K10" s="33" t="e">
        <f>#REF!+#REF!</f>
        <v>#REF!</v>
      </c>
      <c r="L10" s="33" t="e">
        <f>#REF!+#REF!</f>
        <v>#REF!</v>
      </c>
      <c r="M10" s="33" t="e">
        <f>#REF!+#REF!</f>
        <v>#REF!</v>
      </c>
      <c r="N10" s="33" t="e">
        <f>#REF!+#REF!</f>
        <v>#REF!</v>
      </c>
      <c r="O10" s="33" t="e">
        <f>#REF!+#REF!</f>
        <v>#REF!</v>
      </c>
      <c r="P10" s="33">
        <v>33267</v>
      </c>
      <c r="Q10" s="33">
        <v>59293</v>
      </c>
      <c r="R10" s="33">
        <v>59072</v>
      </c>
      <c r="S10" s="43">
        <f>R10/Q10</f>
        <v>0.9962727472045604</v>
      </c>
    </row>
    <row r="11" spans="1:19" ht="12.75">
      <c r="A11" s="12" t="s">
        <v>7</v>
      </c>
      <c r="B11" s="32" t="e">
        <f>SUM(#REF!+#REF!+#REF!+#REF!+#REF!)</f>
        <v>#REF!</v>
      </c>
      <c r="C11" s="32" t="e">
        <f>SUM(#REF!+#REF!+#REF!+#REF!+#REF!)</f>
        <v>#REF!</v>
      </c>
      <c r="D11" s="33" t="e">
        <f>#REF!+#REF!+#REF!+#REF!+#REF!+#REF!+#REF!+#REF!+#REF!+#REF!+#REF!</f>
        <v>#REF!</v>
      </c>
      <c r="G11" s="33" t="e">
        <f>#REF!+#REF!+#REF!+#REF!+#REF!+#REF!+#REF!+#REF!+#REF!+#REF!+#REF!</f>
        <v>#REF!</v>
      </c>
      <c r="J11" s="33" t="e">
        <f>#REF!+#REF!+#REF!+#REF!+#REF!+#REF!+#REF!+#REF!+#REF!+#REF!+#REF!</f>
        <v>#REF!</v>
      </c>
      <c r="K11" s="33" t="e">
        <f>#REF!+#REF!</f>
        <v>#REF!</v>
      </c>
      <c r="L11" s="33" t="e">
        <f>#REF!+#REF!</f>
        <v>#REF!</v>
      </c>
      <c r="M11" s="33" t="e">
        <f>#REF!+#REF!</f>
        <v>#REF!</v>
      </c>
      <c r="N11" s="33" t="e">
        <f>#REF!+#REF!</f>
        <v>#REF!</v>
      </c>
      <c r="O11" s="33" t="e">
        <f>#REF!+#REF!</f>
        <v>#REF!</v>
      </c>
      <c r="P11" s="33">
        <v>9800</v>
      </c>
      <c r="Q11" s="33">
        <v>13127</v>
      </c>
      <c r="R11" s="33">
        <v>13127</v>
      </c>
      <c r="S11" s="43">
        <f>R11/Q11</f>
        <v>1</v>
      </c>
    </row>
    <row r="12" spans="1:19" ht="12.75">
      <c r="A12" s="12" t="s">
        <v>2</v>
      </c>
      <c r="B12" s="32" t="e">
        <f>SUM(#REF!+#REF!+#REF!+#REF!+#REF!+#REF!+#REF!+#REF!+#REF!)</f>
        <v>#REF!</v>
      </c>
      <c r="C12" s="32" t="e">
        <f>SUM(#REF!+#REF!+#REF!+#REF!+#REF!+#REF!+#REF!+#REF!+#REF!)</f>
        <v>#REF!</v>
      </c>
      <c r="D12" s="33" t="e">
        <f>#REF!+#REF!+#REF!+#REF!+#REF!+#REF!+#REF!+#REF!+#REF!+#REF!+#REF!+#REF!+#REF!+#REF!+#REF!+#REF!+#REF!</f>
        <v>#REF!</v>
      </c>
      <c r="G12" s="33" t="e">
        <f>#REF!+#REF!+#REF!+#REF!+#REF!+#REF!+#REF!+#REF!+#REF!+#REF!+#REF!+#REF!+#REF!+#REF!+#REF!+#REF!+#REF!</f>
        <v>#REF!</v>
      </c>
      <c r="J12" s="33" t="e">
        <f>#REF!+#REF!+#REF!+#REF!+#REF!+#REF!+#REF!+#REF!+#REF!+#REF!+#REF!+#REF!+#REF!+#REF!+#REF!+#REF!+#REF!</f>
        <v>#REF!</v>
      </c>
      <c r="K12" s="33" t="e">
        <f>#REF!+#REF!</f>
        <v>#REF!</v>
      </c>
      <c r="L12" s="33" t="e">
        <f>#REF!+#REF!</f>
        <v>#REF!</v>
      </c>
      <c r="M12" s="33" t="e">
        <f>#REF!+#REF!</f>
        <v>#REF!</v>
      </c>
      <c r="N12" s="33" t="e">
        <f>#REF!+#REF!</f>
        <v>#REF!</v>
      </c>
      <c r="O12" s="33" t="e">
        <f>#REF!+#REF!</f>
        <v>#REF!</v>
      </c>
      <c r="P12" s="33">
        <v>5620</v>
      </c>
      <c r="Q12" s="33">
        <v>9343</v>
      </c>
      <c r="R12" s="33">
        <v>7111</v>
      </c>
      <c r="S12" s="43">
        <f>R12/Q12</f>
        <v>0.7611045702665097</v>
      </c>
    </row>
    <row r="13" spans="1:19" ht="12.75">
      <c r="A13" s="12" t="s">
        <v>150</v>
      </c>
      <c r="B13" s="32"/>
      <c r="C13" s="32"/>
      <c r="D13" s="33"/>
      <c r="G13" s="33"/>
      <c r="J13" s="33"/>
      <c r="K13" s="33"/>
      <c r="L13" s="33"/>
      <c r="M13" s="33"/>
      <c r="N13" s="33"/>
      <c r="O13" s="33"/>
      <c r="P13" s="33">
        <v>4900</v>
      </c>
      <c r="Q13" s="33">
        <v>8438</v>
      </c>
      <c r="R13" s="33">
        <v>8438</v>
      </c>
      <c r="S13" s="43">
        <f>R13/Q13</f>
        <v>1</v>
      </c>
    </row>
    <row r="14" spans="1:19" ht="12.75">
      <c r="A14" s="12" t="s">
        <v>39</v>
      </c>
      <c r="B14" s="32"/>
      <c r="C14" s="32"/>
      <c r="D14" s="33"/>
      <c r="G14" s="33"/>
      <c r="J14" s="33"/>
      <c r="K14" s="33"/>
      <c r="L14" s="33"/>
      <c r="M14" s="33"/>
      <c r="N14" s="33"/>
      <c r="O14" s="33"/>
      <c r="P14" s="33">
        <v>0</v>
      </c>
      <c r="Q14" s="33">
        <v>0</v>
      </c>
      <c r="R14" s="33">
        <v>0</v>
      </c>
      <c r="S14" s="43" t="s">
        <v>151</v>
      </c>
    </row>
    <row r="15" spans="1:19" ht="12.75">
      <c r="A15" s="12" t="s">
        <v>37</v>
      </c>
      <c r="B15" s="32"/>
      <c r="C15" s="32"/>
      <c r="D15" s="33"/>
      <c r="G15" s="33"/>
      <c r="J15" s="33"/>
      <c r="K15" s="33" t="e">
        <f>#REF!</f>
        <v>#REF!</v>
      </c>
      <c r="L15" s="33" t="e">
        <f>#REF!</f>
        <v>#REF!</v>
      </c>
      <c r="M15" s="33" t="e">
        <f>#REF!</f>
        <v>#REF!</v>
      </c>
      <c r="N15" s="33" t="e">
        <f>#REF!</f>
        <v>#REF!</v>
      </c>
      <c r="O15" s="33" t="e">
        <f>#REF!</f>
        <v>#REF!</v>
      </c>
      <c r="P15" s="33">
        <v>0</v>
      </c>
      <c r="Q15" s="33">
        <v>24</v>
      </c>
      <c r="R15" s="33">
        <v>24</v>
      </c>
      <c r="S15" s="43">
        <f>R15/Q15</f>
        <v>1</v>
      </c>
    </row>
    <row r="17" spans="1:19" ht="12.75">
      <c r="A17" s="12" t="s">
        <v>149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66">
        <f>SUM(P10:P16)</f>
        <v>53587</v>
      </c>
      <c r="Q17" s="66">
        <f>SUM(Q10:Q16)</f>
        <v>90225</v>
      </c>
      <c r="R17" s="66">
        <f>SUM(R10:R16)</f>
        <v>87772</v>
      </c>
      <c r="S17" s="67">
        <f>R17/Q17</f>
        <v>0.9728124134109172</v>
      </c>
    </row>
    <row r="57" ht="12.75">
      <c r="L57" t="s">
        <v>26</v>
      </c>
    </row>
  </sheetData>
  <sheetProtection/>
  <mergeCells count="5">
    <mergeCell ref="A6:A7"/>
    <mergeCell ref="B6:B7"/>
    <mergeCell ref="C6:C7"/>
    <mergeCell ref="D7:E7"/>
    <mergeCell ref="A1:S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&amp;RIII/2. sz. melléklet a 13/2015.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I28"/>
  <sheetViews>
    <sheetView view="pageLayout" workbookViewId="0" topLeftCell="A1">
      <selection activeCell="K7" sqref="K7"/>
    </sheetView>
  </sheetViews>
  <sheetFormatPr defaultColWidth="9.140625" defaultRowHeight="12.75"/>
  <sheetData>
    <row r="5" spans="1:9" ht="12.75">
      <c r="A5" s="88" t="s">
        <v>152</v>
      </c>
      <c r="B5" s="88"/>
      <c r="C5" s="88"/>
      <c r="D5" s="88"/>
      <c r="E5" s="88"/>
      <c r="F5" s="88"/>
      <c r="G5" s="88"/>
      <c r="H5" s="88"/>
      <c r="I5" s="88"/>
    </row>
    <row r="6" spans="1:9" ht="12.75">
      <c r="A6" s="68"/>
      <c r="B6" s="68"/>
      <c r="C6" s="68"/>
      <c r="D6" s="68"/>
      <c r="E6" s="68"/>
      <c r="F6" s="68"/>
      <c r="G6" s="68"/>
      <c r="H6" s="68"/>
      <c r="I6" s="68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8" spans="1:9" ht="12.75">
      <c r="A8" s="68"/>
      <c r="B8" s="68"/>
      <c r="C8" s="68"/>
      <c r="D8" s="68"/>
      <c r="E8" s="68"/>
      <c r="F8" s="68"/>
      <c r="G8" s="68"/>
      <c r="H8" s="68"/>
      <c r="I8" s="68"/>
    </row>
    <row r="9" spans="1:9" ht="12.75">
      <c r="A9" s="68"/>
      <c r="B9" s="68"/>
      <c r="C9" s="68"/>
      <c r="D9" s="68"/>
      <c r="E9" s="68"/>
      <c r="F9" s="68"/>
      <c r="G9" s="68"/>
      <c r="H9" s="68"/>
      <c r="I9" s="68"/>
    </row>
    <row r="10" spans="1:9" ht="12.75">
      <c r="A10" s="68"/>
      <c r="B10" s="68"/>
      <c r="C10" s="68"/>
      <c r="D10" s="68"/>
      <c r="E10" s="68"/>
      <c r="F10" s="68"/>
      <c r="G10" s="68"/>
      <c r="H10" s="68"/>
      <c r="I10" s="68"/>
    </row>
    <row r="11" spans="1:9" ht="12.75">
      <c r="A11" s="68"/>
      <c r="B11" s="68"/>
      <c r="C11" s="68"/>
      <c r="D11" s="68"/>
      <c r="E11" s="68"/>
      <c r="F11" s="68"/>
      <c r="G11" s="68"/>
      <c r="H11" s="68"/>
      <c r="I11" s="68"/>
    </row>
    <row r="12" spans="1:9" ht="12.75">
      <c r="A12" s="68"/>
      <c r="B12" s="68"/>
      <c r="C12" s="68"/>
      <c r="D12" s="68"/>
      <c r="E12" s="68"/>
      <c r="F12" s="68"/>
      <c r="G12" s="68"/>
      <c r="H12" s="68"/>
      <c r="I12" s="68"/>
    </row>
    <row r="13" spans="1:9" ht="12.75">
      <c r="A13" s="70" t="s">
        <v>0</v>
      </c>
      <c r="B13" s="46"/>
      <c r="C13" s="46"/>
      <c r="D13" s="46"/>
      <c r="E13" s="46"/>
      <c r="F13" s="46"/>
      <c r="G13" s="60" t="s">
        <v>42</v>
      </c>
      <c r="H13" s="60" t="s">
        <v>40</v>
      </c>
      <c r="I13" s="69" t="s">
        <v>155</v>
      </c>
    </row>
    <row r="14" spans="1:8" ht="12.75">
      <c r="A14" s="11"/>
      <c r="B14" s="45"/>
      <c r="C14" s="45"/>
      <c r="D14" s="45"/>
      <c r="E14" s="45"/>
      <c r="F14" s="45"/>
      <c r="G14" s="45"/>
      <c r="H14" s="45"/>
    </row>
    <row r="15" spans="1:8" ht="12.75">
      <c r="A15" s="45" t="s">
        <v>43</v>
      </c>
      <c r="B15" s="45"/>
      <c r="C15" s="45"/>
      <c r="D15" s="45"/>
      <c r="E15" s="45"/>
      <c r="F15" s="45"/>
      <c r="G15" s="45">
        <v>8</v>
      </c>
      <c r="H15" s="45">
        <v>8</v>
      </c>
    </row>
    <row r="16" spans="1:8" ht="12.75">
      <c r="A16" s="45" t="s">
        <v>157</v>
      </c>
      <c r="B16" s="45"/>
      <c r="C16" s="45"/>
      <c r="D16" s="45"/>
      <c r="E16" s="45"/>
      <c r="F16" s="45"/>
      <c r="G16" s="45">
        <v>1</v>
      </c>
      <c r="H16" s="45">
        <v>1</v>
      </c>
    </row>
    <row r="17" spans="1:8" ht="12.75">
      <c r="A17" s="45" t="s">
        <v>156</v>
      </c>
      <c r="B17" s="45"/>
      <c r="C17" s="45"/>
      <c r="D17" s="45"/>
      <c r="E17" s="45"/>
      <c r="F17" s="45"/>
      <c r="G17" s="45">
        <v>1</v>
      </c>
      <c r="H17" s="45">
        <v>1</v>
      </c>
    </row>
    <row r="18" spans="1:8" ht="12.75">
      <c r="A18" s="45" t="s">
        <v>158</v>
      </c>
      <c r="B18" s="45"/>
      <c r="C18" s="45"/>
      <c r="D18" s="45"/>
      <c r="E18" s="45"/>
      <c r="F18" s="45"/>
      <c r="G18" s="45">
        <v>1</v>
      </c>
      <c r="H18" s="45">
        <v>1</v>
      </c>
    </row>
    <row r="19" spans="1:8" s="73" customFormat="1" ht="12.75">
      <c r="A19" s="47" t="s">
        <v>157</v>
      </c>
      <c r="G19" s="47">
        <v>3</v>
      </c>
      <c r="H19" s="47">
        <v>3</v>
      </c>
    </row>
    <row r="20" spans="1:9" ht="12.75">
      <c r="A20" s="46" t="s">
        <v>159</v>
      </c>
      <c r="B20" s="46"/>
      <c r="C20" s="46"/>
      <c r="D20" s="46"/>
      <c r="E20" s="46"/>
      <c r="F20" s="46"/>
      <c r="G20" s="46">
        <v>1</v>
      </c>
      <c r="H20" s="42">
        <v>1</v>
      </c>
      <c r="I20" s="21"/>
    </row>
    <row r="21" spans="1:9" ht="12.75">
      <c r="A21" s="47"/>
      <c r="B21" s="47"/>
      <c r="C21" s="47"/>
      <c r="D21" s="47"/>
      <c r="E21" s="47"/>
      <c r="F21" s="47"/>
      <c r="G21" s="47"/>
      <c r="H21" s="47"/>
      <c r="I21" s="21"/>
    </row>
    <row r="22" spans="1:9" ht="12.75">
      <c r="A22" s="47"/>
      <c r="B22" s="47"/>
      <c r="C22" s="47"/>
      <c r="D22" s="47"/>
      <c r="E22" s="47"/>
      <c r="F22" s="47"/>
      <c r="G22" s="47"/>
      <c r="H22" s="21"/>
      <c r="I22" s="21"/>
    </row>
    <row r="23" spans="1:9" ht="12.75">
      <c r="A23" s="72" t="s">
        <v>3</v>
      </c>
      <c r="B23" s="45"/>
      <c r="C23" s="45"/>
      <c r="D23" s="45"/>
      <c r="E23" s="45"/>
      <c r="F23" s="45"/>
      <c r="G23" s="11">
        <f>SUM(G15:G28)</f>
        <v>15</v>
      </c>
      <c r="H23" s="11">
        <f>SUM(H15:H28)</f>
        <v>15</v>
      </c>
      <c r="I23" s="21"/>
    </row>
    <row r="24" ht="12.75">
      <c r="I24" s="21"/>
    </row>
    <row r="25" spans="1:9" ht="12.75">
      <c r="A25" s="47"/>
      <c r="B25" s="47"/>
      <c r="C25" s="47"/>
      <c r="D25" s="47"/>
      <c r="E25" s="47"/>
      <c r="F25" s="47"/>
      <c r="G25" s="47"/>
      <c r="H25" s="21"/>
      <c r="I25" s="21"/>
    </row>
    <row r="26" spans="1:9" ht="12.75">
      <c r="A26" s="47"/>
      <c r="B26" s="47"/>
      <c r="C26" s="47"/>
      <c r="D26" s="47"/>
      <c r="E26" s="47"/>
      <c r="F26" s="47"/>
      <c r="I26" s="21"/>
    </row>
    <row r="27" spans="1:9" ht="12.75">
      <c r="A27" s="72" t="s">
        <v>160</v>
      </c>
      <c r="B27" s="11"/>
      <c r="C27" s="11"/>
      <c r="D27" s="11"/>
      <c r="E27" s="11"/>
      <c r="F27" s="11"/>
      <c r="G27" s="74">
        <v>12</v>
      </c>
      <c r="H27" s="74">
        <v>12</v>
      </c>
      <c r="I27" s="11"/>
    </row>
    <row r="28" spans="1:8" ht="12.75">
      <c r="A28" s="71"/>
      <c r="B28" s="45"/>
      <c r="C28" s="45"/>
      <c r="D28" s="45"/>
      <c r="E28" s="45"/>
      <c r="F28" s="45"/>
      <c r="G28" s="45"/>
      <c r="H28" s="11"/>
    </row>
  </sheetData>
  <sheetProtection/>
  <mergeCells count="1"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&amp;RIII/3. sz. melléklet a 13/2015.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20"/>
  <sheetViews>
    <sheetView view="pageLayout" workbookViewId="0" topLeftCell="A1">
      <selection activeCell="D20" sqref="D20"/>
    </sheetView>
  </sheetViews>
  <sheetFormatPr defaultColWidth="9.140625" defaultRowHeight="12.75"/>
  <cols>
    <col min="1" max="1" width="60.7109375" style="0" customWidth="1"/>
    <col min="2" max="2" width="25.7109375" style="0" customWidth="1"/>
    <col min="3" max="8" width="11.7109375" style="0" customWidth="1"/>
  </cols>
  <sheetData>
    <row r="4" spans="1:2" ht="18.75">
      <c r="A4" s="90" t="s">
        <v>44</v>
      </c>
      <c r="B4" s="90"/>
    </row>
    <row r="5" spans="1:2" ht="15.75">
      <c r="A5" s="89" t="s">
        <v>154</v>
      </c>
      <c r="B5" s="89"/>
    </row>
    <row r="6" spans="1:2" ht="18.75">
      <c r="A6" s="48"/>
      <c r="B6" s="48"/>
    </row>
    <row r="7" spans="1:2" ht="18.75">
      <c r="A7" s="90" t="s">
        <v>45</v>
      </c>
      <c r="B7" s="90"/>
    </row>
    <row r="8" spans="1:2" ht="18.75">
      <c r="A8" s="48"/>
      <c r="B8" s="48"/>
    </row>
    <row r="9" spans="1:2" ht="18.75">
      <c r="A9" s="48"/>
      <c r="B9" s="48"/>
    </row>
    <row r="10" spans="1:2" ht="18.75">
      <c r="A10" s="48"/>
      <c r="B10" s="48"/>
    </row>
    <row r="11" spans="1:2" ht="18.75">
      <c r="A11" s="48"/>
      <c r="B11" s="48"/>
    </row>
    <row r="12" ht="15.75" thickBot="1">
      <c r="B12" s="49" t="s">
        <v>46</v>
      </c>
    </row>
    <row r="13" spans="1:2" ht="18.75" thickBot="1">
      <c r="A13" s="50" t="s">
        <v>0</v>
      </c>
      <c r="B13" s="51" t="s">
        <v>47</v>
      </c>
    </row>
    <row r="14" spans="1:2" ht="18">
      <c r="A14" s="52" t="s">
        <v>48</v>
      </c>
      <c r="B14" s="53">
        <v>1614</v>
      </c>
    </row>
    <row r="15" spans="1:2" ht="18">
      <c r="A15" s="54" t="s">
        <v>49</v>
      </c>
      <c r="B15" s="55">
        <v>87770</v>
      </c>
    </row>
    <row r="16" spans="1:2" ht="18.75">
      <c r="A16" s="56" t="s">
        <v>50</v>
      </c>
      <c r="B16" s="57">
        <f>B14-B15</f>
        <v>-86156</v>
      </c>
    </row>
    <row r="17" spans="1:2" ht="18">
      <c r="A17" s="54" t="s">
        <v>51</v>
      </c>
      <c r="B17" s="55">
        <v>88609</v>
      </c>
    </row>
    <row r="18" spans="1:2" ht="18">
      <c r="A18" s="54" t="s">
        <v>52</v>
      </c>
      <c r="B18" s="55">
        <v>0</v>
      </c>
    </row>
    <row r="19" spans="1:2" ht="18.75">
      <c r="A19" s="56" t="s">
        <v>53</v>
      </c>
      <c r="B19" s="57">
        <f>B17-B18</f>
        <v>88609</v>
      </c>
    </row>
    <row r="20" spans="1:2" ht="18">
      <c r="A20" s="58" t="s">
        <v>54</v>
      </c>
      <c r="B20" s="59">
        <f>B16+B19</f>
        <v>2453</v>
      </c>
    </row>
  </sheetData>
  <sheetProtection/>
  <mergeCells count="3">
    <mergeCell ref="A5:B5"/>
    <mergeCell ref="A7:B7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&amp;RIII/5. sz. melléklet a 13/2015.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AL48"/>
  <sheetViews>
    <sheetView view="pageLayout" workbookViewId="0" topLeftCell="A1">
      <selection activeCell="AM13" sqref="AM13"/>
    </sheetView>
  </sheetViews>
  <sheetFormatPr defaultColWidth="9.140625" defaultRowHeight="12.75"/>
  <cols>
    <col min="1" max="1" width="8.57421875" style="0" customWidth="1"/>
    <col min="2" max="2" width="0.9921875" style="0" hidden="1" customWidth="1"/>
    <col min="3" max="3" width="9.140625" style="0" hidden="1" customWidth="1"/>
    <col min="11" max="11" width="1.1484375" style="0" customWidth="1"/>
    <col min="12" max="12" width="0.13671875" style="0" hidden="1" customWidth="1"/>
    <col min="13" max="13" width="7.28125" style="0" hidden="1" customWidth="1"/>
    <col min="14" max="23" width="9.140625" style="0" hidden="1" customWidth="1"/>
    <col min="24" max="24" width="0.13671875" style="0" hidden="1" customWidth="1"/>
    <col min="25" max="33" width="9.140625" style="0" hidden="1" customWidth="1"/>
    <col min="35" max="35" width="5.421875" style="0" customWidth="1"/>
    <col min="36" max="36" width="1.421875" style="0" hidden="1" customWidth="1"/>
    <col min="37" max="37" width="4.28125" style="0" hidden="1" customWidth="1"/>
    <col min="38" max="38" width="9.140625" style="0" hidden="1" customWidth="1"/>
  </cols>
  <sheetData>
    <row r="3" spans="1:38" ht="12.75">
      <c r="A3" s="116" t="s">
        <v>55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8"/>
    </row>
    <row r="4" spans="1:38" ht="12.75">
      <c r="A4" s="119" t="s">
        <v>161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1"/>
    </row>
    <row r="5" spans="1:38" ht="12.75">
      <c r="A5" s="122" t="s">
        <v>56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</row>
    <row r="6" spans="1:38" ht="12.75">
      <c r="A6" s="124" t="s">
        <v>57</v>
      </c>
      <c r="B6" s="124"/>
      <c r="C6" s="124"/>
      <c r="D6" s="124" t="s">
        <v>0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 t="s">
        <v>58</v>
      </c>
      <c r="Y6" s="124"/>
      <c r="Z6" s="124"/>
      <c r="AA6" s="124"/>
      <c r="AB6" s="124"/>
      <c r="AC6" s="124" t="s">
        <v>59</v>
      </c>
      <c r="AD6" s="124"/>
      <c r="AE6" s="124"/>
      <c r="AF6" s="124"/>
      <c r="AG6" s="124"/>
      <c r="AH6" s="124" t="s">
        <v>60</v>
      </c>
      <c r="AI6" s="124"/>
      <c r="AJ6" s="124"/>
      <c r="AK6" s="124"/>
      <c r="AL6" s="124"/>
    </row>
    <row r="7" spans="1:38" ht="12.75">
      <c r="A7" s="114" t="s">
        <v>61</v>
      </c>
      <c r="B7" s="114"/>
      <c r="C7" s="114"/>
      <c r="D7" s="114">
        <v>2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 t="s">
        <v>62</v>
      </c>
      <c r="Y7" s="114"/>
      <c r="Z7" s="114"/>
      <c r="AA7" s="114"/>
      <c r="AB7" s="114"/>
      <c r="AC7" s="114" t="s">
        <v>63</v>
      </c>
      <c r="AD7" s="114"/>
      <c r="AE7" s="114"/>
      <c r="AF7" s="114"/>
      <c r="AG7" s="114"/>
      <c r="AH7" s="114" t="s">
        <v>62</v>
      </c>
      <c r="AI7" s="114"/>
      <c r="AJ7" s="114"/>
      <c r="AK7" s="114"/>
      <c r="AL7" s="114"/>
    </row>
    <row r="8" spans="1:38" ht="12.75">
      <c r="A8" s="99" t="s">
        <v>64</v>
      </c>
      <c r="B8" s="99"/>
      <c r="C8" s="99"/>
      <c r="D8" s="115" t="s">
        <v>65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93"/>
      <c r="Y8" s="93"/>
      <c r="Z8" s="93"/>
      <c r="AA8" s="93"/>
      <c r="AB8" s="94"/>
      <c r="AC8" s="93"/>
      <c r="AD8" s="93"/>
      <c r="AE8" s="93"/>
      <c r="AF8" s="93"/>
      <c r="AG8" s="94"/>
      <c r="AH8" s="108">
        <v>28</v>
      </c>
      <c r="AI8" s="108"/>
      <c r="AJ8" s="108"/>
      <c r="AK8" s="108"/>
      <c r="AL8" s="108"/>
    </row>
    <row r="9" spans="1:38" ht="12.75">
      <c r="A9" s="99" t="s">
        <v>66</v>
      </c>
      <c r="B9" s="99"/>
      <c r="C9" s="99"/>
      <c r="D9" s="107" t="s">
        <v>67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93"/>
      <c r="Y9" s="93"/>
      <c r="Z9" s="93"/>
      <c r="AA9" s="93"/>
      <c r="AB9" s="94"/>
      <c r="AC9" s="93"/>
      <c r="AD9" s="93"/>
      <c r="AE9" s="93"/>
      <c r="AF9" s="93"/>
      <c r="AG9" s="94"/>
      <c r="AH9" s="108"/>
      <c r="AI9" s="108"/>
      <c r="AJ9" s="108"/>
      <c r="AK9" s="108"/>
      <c r="AL9" s="108"/>
    </row>
    <row r="10" spans="1:38" ht="12.75">
      <c r="A10" s="99" t="s">
        <v>68</v>
      </c>
      <c r="B10" s="99"/>
      <c r="C10" s="99"/>
      <c r="D10" s="107" t="s">
        <v>69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93"/>
      <c r="Y10" s="93"/>
      <c r="Z10" s="93"/>
      <c r="AA10" s="93"/>
      <c r="AB10" s="94"/>
      <c r="AC10" s="93"/>
      <c r="AD10" s="93"/>
      <c r="AE10" s="93"/>
      <c r="AF10" s="93"/>
      <c r="AG10" s="94"/>
      <c r="AH10" s="108"/>
      <c r="AI10" s="108"/>
      <c r="AJ10" s="108"/>
      <c r="AK10" s="108"/>
      <c r="AL10" s="108"/>
    </row>
    <row r="11" spans="1:38" ht="12.75">
      <c r="A11" s="91" t="s">
        <v>70</v>
      </c>
      <c r="B11" s="91"/>
      <c r="C11" s="91"/>
      <c r="D11" s="106" t="s">
        <v>71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93"/>
      <c r="Y11" s="93"/>
      <c r="Z11" s="93"/>
      <c r="AA11" s="93"/>
      <c r="AB11" s="94"/>
      <c r="AC11" s="93"/>
      <c r="AD11" s="93"/>
      <c r="AE11" s="93"/>
      <c r="AF11" s="93"/>
      <c r="AG11" s="94"/>
      <c r="AH11" s="95">
        <f>SUM(AH8:AL10)</f>
        <v>28</v>
      </c>
      <c r="AI11" s="96"/>
      <c r="AJ11" s="96"/>
      <c r="AK11" s="96"/>
      <c r="AL11" s="97"/>
    </row>
    <row r="12" spans="1:38" ht="12.75">
      <c r="A12" s="99" t="s">
        <v>72</v>
      </c>
      <c r="B12" s="99"/>
      <c r="C12" s="99"/>
      <c r="D12" s="107" t="s">
        <v>73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93"/>
      <c r="Y12" s="93"/>
      <c r="Z12" s="93"/>
      <c r="AA12" s="93"/>
      <c r="AB12" s="94"/>
      <c r="AC12" s="93"/>
      <c r="AD12" s="93"/>
      <c r="AE12" s="93"/>
      <c r="AF12" s="93"/>
      <c r="AG12" s="94"/>
      <c r="AH12" s="108"/>
      <c r="AI12" s="108"/>
      <c r="AJ12" s="108"/>
      <c r="AK12" s="108"/>
      <c r="AL12" s="108"/>
    </row>
    <row r="13" spans="1:38" ht="12.75">
      <c r="A13" s="99" t="s">
        <v>74</v>
      </c>
      <c r="B13" s="99"/>
      <c r="C13" s="99"/>
      <c r="D13" s="107" t="s">
        <v>75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93"/>
      <c r="Y13" s="93"/>
      <c r="Z13" s="93"/>
      <c r="AA13" s="93"/>
      <c r="AB13" s="94"/>
      <c r="AC13" s="93"/>
      <c r="AD13" s="93"/>
      <c r="AE13" s="93"/>
      <c r="AF13" s="93"/>
      <c r="AG13" s="94"/>
      <c r="AH13" s="108"/>
      <c r="AI13" s="108"/>
      <c r="AJ13" s="108"/>
      <c r="AK13" s="108"/>
      <c r="AL13" s="108"/>
    </row>
    <row r="14" spans="1:38" ht="12.75">
      <c r="A14" s="91" t="s">
        <v>76</v>
      </c>
      <c r="B14" s="91"/>
      <c r="C14" s="91"/>
      <c r="D14" s="110" t="s">
        <v>77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93"/>
      <c r="Y14" s="93"/>
      <c r="Z14" s="93"/>
      <c r="AA14" s="93"/>
      <c r="AB14" s="94"/>
      <c r="AC14" s="93"/>
      <c r="AD14" s="93"/>
      <c r="AE14" s="93"/>
      <c r="AF14" s="93"/>
      <c r="AG14" s="94"/>
      <c r="AH14" s="111"/>
      <c r="AI14" s="112"/>
      <c r="AJ14" s="112"/>
      <c r="AK14" s="112"/>
      <c r="AL14" s="113"/>
    </row>
    <row r="15" spans="1:38" ht="12.75">
      <c r="A15" s="99" t="s">
        <v>78</v>
      </c>
      <c r="B15" s="99"/>
      <c r="C15" s="99"/>
      <c r="D15" s="107" t="s">
        <v>79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93"/>
      <c r="Y15" s="93"/>
      <c r="Z15" s="93"/>
      <c r="AA15" s="93"/>
      <c r="AB15" s="94"/>
      <c r="AC15" s="93"/>
      <c r="AD15" s="93"/>
      <c r="AE15" s="93"/>
      <c r="AF15" s="93"/>
      <c r="AG15" s="94"/>
      <c r="AH15" s="108">
        <v>88609</v>
      </c>
      <c r="AI15" s="108"/>
      <c r="AJ15" s="108"/>
      <c r="AK15" s="108"/>
      <c r="AL15" s="108"/>
    </row>
    <row r="16" spans="1:38" ht="12.75">
      <c r="A16" s="99" t="s">
        <v>80</v>
      </c>
      <c r="B16" s="99"/>
      <c r="C16" s="99"/>
      <c r="D16" s="107" t="s">
        <v>81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93"/>
      <c r="Y16" s="93"/>
      <c r="Z16" s="93"/>
      <c r="AA16" s="93"/>
      <c r="AB16" s="94"/>
      <c r="AC16" s="93"/>
      <c r="AD16" s="93"/>
      <c r="AE16" s="93"/>
      <c r="AF16" s="93"/>
      <c r="AG16" s="94"/>
      <c r="AH16" s="108">
        <v>1586</v>
      </c>
      <c r="AI16" s="108"/>
      <c r="AJ16" s="108"/>
      <c r="AK16" s="108"/>
      <c r="AL16" s="108"/>
    </row>
    <row r="17" spans="1:38" ht="12.75">
      <c r="A17" s="99" t="s">
        <v>82</v>
      </c>
      <c r="B17" s="99"/>
      <c r="C17" s="99"/>
      <c r="D17" s="107" t="s">
        <v>83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93"/>
      <c r="Y17" s="93"/>
      <c r="Z17" s="93"/>
      <c r="AA17" s="93"/>
      <c r="AB17" s="94"/>
      <c r="AC17" s="93"/>
      <c r="AD17" s="93"/>
      <c r="AE17" s="93"/>
      <c r="AF17" s="93"/>
      <c r="AG17" s="94"/>
      <c r="AH17" s="108">
        <v>0</v>
      </c>
      <c r="AI17" s="108"/>
      <c r="AJ17" s="108"/>
      <c r="AK17" s="108"/>
      <c r="AL17" s="108"/>
    </row>
    <row r="18" spans="1:38" ht="12.75">
      <c r="A18" s="91" t="s">
        <v>84</v>
      </c>
      <c r="B18" s="91"/>
      <c r="C18" s="91"/>
      <c r="D18" s="106" t="s">
        <v>85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93"/>
      <c r="Y18" s="93"/>
      <c r="Z18" s="93"/>
      <c r="AA18" s="93"/>
      <c r="AB18" s="94"/>
      <c r="AC18" s="93"/>
      <c r="AD18" s="93"/>
      <c r="AE18" s="93"/>
      <c r="AF18" s="93"/>
      <c r="AG18" s="94"/>
      <c r="AH18" s="95">
        <f>SUM(AH15:AL17)</f>
        <v>90195</v>
      </c>
      <c r="AI18" s="96"/>
      <c r="AJ18" s="96"/>
      <c r="AK18" s="96"/>
      <c r="AL18" s="97"/>
    </row>
    <row r="19" spans="1:38" ht="12.75">
      <c r="A19" s="99" t="s">
        <v>86</v>
      </c>
      <c r="B19" s="99"/>
      <c r="C19" s="99"/>
      <c r="D19" s="107" t="s">
        <v>87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93"/>
      <c r="Y19" s="93"/>
      <c r="Z19" s="93"/>
      <c r="AA19" s="93"/>
      <c r="AB19" s="94"/>
      <c r="AC19" s="93"/>
      <c r="AD19" s="93"/>
      <c r="AE19" s="93"/>
      <c r="AF19" s="93"/>
      <c r="AG19" s="94"/>
      <c r="AH19" s="108">
        <v>1154</v>
      </c>
      <c r="AI19" s="108"/>
      <c r="AJ19" s="108"/>
      <c r="AK19" s="108"/>
      <c r="AL19" s="108"/>
    </row>
    <row r="20" spans="1:38" ht="12.75">
      <c r="A20" s="99" t="s">
        <v>88</v>
      </c>
      <c r="B20" s="99"/>
      <c r="C20" s="99"/>
      <c r="D20" s="107" t="s">
        <v>89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93"/>
      <c r="Y20" s="93"/>
      <c r="Z20" s="93"/>
      <c r="AA20" s="93"/>
      <c r="AB20" s="94"/>
      <c r="AC20" s="93"/>
      <c r="AD20" s="93"/>
      <c r="AE20" s="93"/>
      <c r="AF20" s="93"/>
      <c r="AG20" s="94"/>
      <c r="AH20" s="108">
        <v>5196</v>
      </c>
      <c r="AI20" s="108"/>
      <c r="AJ20" s="108"/>
      <c r="AK20" s="108"/>
      <c r="AL20" s="108"/>
    </row>
    <row r="21" spans="1:38" ht="12.75">
      <c r="A21" s="99" t="s">
        <v>90</v>
      </c>
      <c r="B21" s="99"/>
      <c r="C21" s="99"/>
      <c r="D21" s="100" t="s">
        <v>91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93"/>
      <c r="Y21" s="93"/>
      <c r="Z21" s="93"/>
      <c r="AA21" s="93"/>
      <c r="AB21" s="94"/>
      <c r="AC21" s="93"/>
      <c r="AD21" s="93"/>
      <c r="AE21" s="93"/>
      <c r="AF21" s="93"/>
      <c r="AG21" s="94"/>
      <c r="AH21" s="108"/>
      <c r="AI21" s="108"/>
      <c r="AJ21" s="108"/>
      <c r="AK21" s="108"/>
      <c r="AL21" s="108"/>
    </row>
    <row r="22" spans="1:38" ht="12.75">
      <c r="A22" s="99" t="s">
        <v>92</v>
      </c>
      <c r="B22" s="99"/>
      <c r="C22" s="99"/>
      <c r="D22" s="107" t="s">
        <v>93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93"/>
      <c r="Y22" s="93"/>
      <c r="Z22" s="93"/>
      <c r="AA22" s="93"/>
      <c r="AB22" s="94"/>
      <c r="AC22" s="93"/>
      <c r="AD22" s="93"/>
      <c r="AE22" s="93"/>
      <c r="AF22" s="93"/>
      <c r="AG22" s="94"/>
      <c r="AH22" s="108"/>
      <c r="AI22" s="108"/>
      <c r="AJ22" s="108"/>
      <c r="AK22" s="108"/>
      <c r="AL22" s="108"/>
    </row>
    <row r="23" spans="1:38" ht="12.75">
      <c r="A23" s="91" t="s">
        <v>94</v>
      </c>
      <c r="B23" s="91"/>
      <c r="C23" s="91"/>
      <c r="D23" s="106" t="s">
        <v>95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93"/>
      <c r="Y23" s="93"/>
      <c r="Z23" s="93"/>
      <c r="AA23" s="93"/>
      <c r="AB23" s="94"/>
      <c r="AC23" s="93"/>
      <c r="AD23" s="93"/>
      <c r="AE23" s="93"/>
      <c r="AF23" s="93"/>
      <c r="AG23" s="94"/>
      <c r="AH23" s="95">
        <f>SUM(AH19:AL22)</f>
        <v>6350</v>
      </c>
      <c r="AI23" s="96"/>
      <c r="AJ23" s="96"/>
      <c r="AK23" s="96"/>
      <c r="AL23" s="97"/>
    </row>
    <row r="24" spans="1:38" ht="12.75">
      <c r="A24" s="99" t="s">
        <v>96</v>
      </c>
      <c r="B24" s="99"/>
      <c r="C24" s="99"/>
      <c r="D24" s="107" t="s">
        <v>97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93"/>
      <c r="Y24" s="93"/>
      <c r="Z24" s="93"/>
      <c r="AA24" s="93"/>
      <c r="AB24" s="94"/>
      <c r="AC24" s="93"/>
      <c r="AD24" s="93"/>
      <c r="AE24" s="93"/>
      <c r="AF24" s="93"/>
      <c r="AG24" s="94"/>
      <c r="AH24" s="108">
        <v>45956</v>
      </c>
      <c r="AI24" s="108"/>
      <c r="AJ24" s="108"/>
      <c r="AK24" s="108"/>
      <c r="AL24" s="108"/>
    </row>
    <row r="25" spans="1:38" ht="12.75">
      <c r="A25" s="99" t="s">
        <v>98</v>
      </c>
      <c r="B25" s="99"/>
      <c r="C25" s="99"/>
      <c r="D25" s="107" t="s">
        <v>99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93"/>
      <c r="Y25" s="93"/>
      <c r="Z25" s="93"/>
      <c r="AA25" s="93"/>
      <c r="AB25" s="94"/>
      <c r="AC25" s="93"/>
      <c r="AD25" s="93"/>
      <c r="AE25" s="93"/>
      <c r="AF25" s="93"/>
      <c r="AG25" s="94"/>
      <c r="AH25" s="108">
        <v>13030</v>
      </c>
      <c r="AI25" s="108"/>
      <c r="AJ25" s="108"/>
      <c r="AK25" s="108"/>
      <c r="AL25" s="108"/>
    </row>
    <row r="26" spans="1:38" ht="12.75">
      <c r="A26" s="99" t="s">
        <v>100</v>
      </c>
      <c r="B26" s="99"/>
      <c r="C26" s="99"/>
      <c r="D26" s="107" t="s">
        <v>101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93"/>
      <c r="Y26" s="93"/>
      <c r="Z26" s="93"/>
      <c r="AA26" s="93"/>
      <c r="AB26" s="94"/>
      <c r="AC26" s="93"/>
      <c r="AD26" s="93"/>
      <c r="AE26" s="93"/>
      <c r="AF26" s="93"/>
      <c r="AG26" s="94"/>
      <c r="AH26" s="108">
        <v>13127</v>
      </c>
      <c r="AI26" s="108"/>
      <c r="AJ26" s="108"/>
      <c r="AK26" s="108"/>
      <c r="AL26" s="108"/>
    </row>
    <row r="27" spans="1:38" ht="12.75">
      <c r="A27" s="91" t="s">
        <v>102</v>
      </c>
      <c r="B27" s="91"/>
      <c r="C27" s="91"/>
      <c r="D27" s="106" t="s">
        <v>103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93"/>
      <c r="Y27" s="93"/>
      <c r="Z27" s="93"/>
      <c r="AA27" s="93"/>
      <c r="AB27" s="94"/>
      <c r="AC27" s="93"/>
      <c r="AD27" s="93"/>
      <c r="AE27" s="93"/>
      <c r="AF27" s="93"/>
      <c r="AG27" s="94"/>
      <c r="AH27" s="95">
        <f>SUM(AH24:AL26)</f>
        <v>72113</v>
      </c>
      <c r="AI27" s="96"/>
      <c r="AJ27" s="96"/>
      <c r="AK27" s="96"/>
      <c r="AL27" s="97"/>
    </row>
    <row r="28" spans="1:38" ht="12.75">
      <c r="A28" s="91" t="s">
        <v>104</v>
      </c>
      <c r="B28" s="91"/>
      <c r="C28" s="91"/>
      <c r="D28" s="106" t="s">
        <v>105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93"/>
      <c r="Y28" s="93"/>
      <c r="Z28" s="93"/>
      <c r="AA28" s="93"/>
      <c r="AB28" s="94"/>
      <c r="AC28" s="93"/>
      <c r="AD28" s="93"/>
      <c r="AE28" s="93"/>
      <c r="AF28" s="93"/>
      <c r="AG28" s="94"/>
      <c r="AH28" s="98">
        <v>19</v>
      </c>
      <c r="AI28" s="98"/>
      <c r="AJ28" s="98"/>
      <c r="AK28" s="98"/>
      <c r="AL28" s="98"/>
    </row>
    <row r="29" spans="1:38" ht="12.75">
      <c r="A29" s="91" t="s">
        <v>106</v>
      </c>
      <c r="B29" s="91"/>
      <c r="C29" s="91"/>
      <c r="D29" s="106" t="s">
        <v>107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93"/>
      <c r="Y29" s="93"/>
      <c r="Z29" s="93"/>
      <c r="AA29" s="93"/>
      <c r="AB29" s="94"/>
      <c r="AC29" s="93"/>
      <c r="AD29" s="93"/>
      <c r="AE29" s="93"/>
      <c r="AF29" s="93"/>
      <c r="AG29" s="94"/>
      <c r="AH29" s="98">
        <v>9372</v>
      </c>
      <c r="AI29" s="98"/>
      <c r="AJ29" s="98"/>
      <c r="AK29" s="98"/>
      <c r="AL29" s="98"/>
    </row>
    <row r="30" spans="1:38" ht="12.75">
      <c r="A30" s="91" t="s">
        <v>108</v>
      </c>
      <c r="B30" s="91"/>
      <c r="C30" s="91"/>
      <c r="D30" s="92" t="s">
        <v>109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3"/>
      <c r="Y30" s="93"/>
      <c r="Z30" s="93"/>
      <c r="AA30" s="93"/>
      <c r="AB30" s="94"/>
      <c r="AC30" s="93"/>
      <c r="AD30" s="93"/>
      <c r="AE30" s="93"/>
      <c r="AF30" s="93"/>
      <c r="AG30" s="94"/>
      <c r="AH30" s="95">
        <f>AH11+AH18-AH23-AH27-AH28-AH29</f>
        <v>2369</v>
      </c>
      <c r="AI30" s="96"/>
      <c r="AJ30" s="96"/>
      <c r="AK30" s="96"/>
      <c r="AL30" s="97"/>
    </row>
    <row r="31" spans="1:38" ht="12.75">
      <c r="A31" s="99" t="s">
        <v>110</v>
      </c>
      <c r="B31" s="99"/>
      <c r="C31" s="99"/>
      <c r="D31" s="100" t="s">
        <v>111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93"/>
      <c r="Y31" s="93"/>
      <c r="Z31" s="93"/>
      <c r="AA31" s="93"/>
      <c r="AB31" s="94"/>
      <c r="AC31" s="93"/>
      <c r="AD31" s="93"/>
      <c r="AE31" s="93"/>
      <c r="AF31" s="93"/>
      <c r="AG31" s="94"/>
      <c r="AH31" s="98"/>
      <c r="AI31" s="98"/>
      <c r="AJ31" s="98"/>
      <c r="AK31" s="98"/>
      <c r="AL31" s="98"/>
    </row>
    <row r="32" spans="1:38" ht="12.75">
      <c r="A32" s="99" t="s">
        <v>112</v>
      </c>
      <c r="B32" s="99"/>
      <c r="C32" s="99"/>
      <c r="D32" s="100" t="s">
        <v>113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93"/>
      <c r="Y32" s="93"/>
      <c r="Z32" s="93"/>
      <c r="AA32" s="93"/>
      <c r="AB32" s="94"/>
      <c r="AC32" s="93"/>
      <c r="AD32" s="93"/>
      <c r="AE32" s="93"/>
      <c r="AF32" s="93"/>
      <c r="AG32" s="94"/>
      <c r="AH32" s="98"/>
      <c r="AI32" s="98"/>
      <c r="AJ32" s="98"/>
      <c r="AK32" s="98"/>
      <c r="AL32" s="98"/>
    </row>
    <row r="33" spans="1:38" ht="12.75">
      <c r="A33" s="101" t="s">
        <v>114</v>
      </c>
      <c r="B33" s="101"/>
      <c r="C33" s="101"/>
      <c r="D33" s="103" t="s">
        <v>115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93"/>
      <c r="Y33" s="93"/>
      <c r="Z33" s="93"/>
      <c r="AA33" s="93"/>
      <c r="AB33" s="94"/>
      <c r="AC33" s="93"/>
      <c r="AD33" s="93"/>
      <c r="AE33" s="93"/>
      <c r="AF33" s="93"/>
      <c r="AG33" s="94"/>
      <c r="AH33" s="98"/>
      <c r="AI33" s="98"/>
      <c r="AJ33" s="98"/>
      <c r="AK33" s="98"/>
      <c r="AL33" s="98"/>
    </row>
    <row r="34" spans="1:38" ht="12.75">
      <c r="A34" s="101" t="s">
        <v>116</v>
      </c>
      <c r="B34" s="101"/>
      <c r="C34" s="101"/>
      <c r="D34" s="102" t="s">
        <v>117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93"/>
      <c r="Y34" s="93"/>
      <c r="Z34" s="93"/>
      <c r="AA34" s="93"/>
      <c r="AB34" s="94"/>
      <c r="AC34" s="93"/>
      <c r="AD34" s="93"/>
      <c r="AE34" s="93"/>
      <c r="AF34" s="93"/>
      <c r="AG34" s="94"/>
      <c r="AH34" s="98"/>
      <c r="AI34" s="98"/>
      <c r="AJ34" s="98"/>
      <c r="AK34" s="98"/>
      <c r="AL34" s="98"/>
    </row>
    <row r="35" spans="1:38" ht="12.75">
      <c r="A35" s="104" t="s">
        <v>118</v>
      </c>
      <c r="B35" s="104"/>
      <c r="C35" s="104"/>
      <c r="D35" s="105" t="s">
        <v>119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93"/>
      <c r="Y35" s="93"/>
      <c r="Z35" s="93"/>
      <c r="AA35" s="93"/>
      <c r="AB35" s="94"/>
      <c r="AC35" s="93"/>
      <c r="AD35" s="93"/>
      <c r="AE35" s="93"/>
      <c r="AF35" s="93"/>
      <c r="AG35" s="94"/>
      <c r="AH35" s="95"/>
      <c r="AI35" s="96"/>
      <c r="AJ35" s="96"/>
      <c r="AK35" s="96"/>
      <c r="AL35" s="97"/>
    </row>
    <row r="36" spans="1:38" ht="12.75">
      <c r="A36" s="101" t="s">
        <v>120</v>
      </c>
      <c r="B36" s="101"/>
      <c r="C36" s="101"/>
      <c r="D36" s="103" t="s">
        <v>121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93"/>
      <c r="Y36" s="93"/>
      <c r="Z36" s="93"/>
      <c r="AA36" s="93"/>
      <c r="AB36" s="94"/>
      <c r="AC36" s="93"/>
      <c r="AD36" s="93"/>
      <c r="AE36" s="93"/>
      <c r="AF36" s="93"/>
      <c r="AG36" s="94"/>
      <c r="AH36" s="98">
        <v>20</v>
      </c>
      <c r="AI36" s="98"/>
      <c r="AJ36" s="98"/>
      <c r="AK36" s="98"/>
      <c r="AL36" s="98"/>
    </row>
    <row r="37" spans="1:38" ht="12.75">
      <c r="A37" s="101" t="s">
        <v>122</v>
      </c>
      <c r="B37" s="101"/>
      <c r="C37" s="101"/>
      <c r="D37" s="103" t="s">
        <v>123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93"/>
      <c r="Y37" s="93"/>
      <c r="Z37" s="93"/>
      <c r="AA37" s="93"/>
      <c r="AB37" s="94"/>
      <c r="AC37" s="93"/>
      <c r="AD37" s="93"/>
      <c r="AE37" s="93"/>
      <c r="AF37" s="93"/>
      <c r="AG37" s="94"/>
      <c r="AH37" s="98"/>
      <c r="AI37" s="98"/>
      <c r="AJ37" s="98"/>
      <c r="AK37" s="98"/>
      <c r="AL37" s="98"/>
    </row>
    <row r="38" spans="1:38" ht="12.75">
      <c r="A38" s="101" t="s">
        <v>124</v>
      </c>
      <c r="B38" s="101"/>
      <c r="C38" s="101"/>
      <c r="D38" s="103" t="s">
        <v>125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93"/>
      <c r="Y38" s="93"/>
      <c r="Z38" s="93"/>
      <c r="AA38" s="93"/>
      <c r="AB38" s="94"/>
      <c r="AC38" s="93"/>
      <c r="AD38" s="93"/>
      <c r="AE38" s="93"/>
      <c r="AF38" s="93"/>
      <c r="AG38" s="94"/>
      <c r="AH38" s="98"/>
      <c r="AI38" s="98"/>
      <c r="AJ38" s="98"/>
      <c r="AK38" s="98"/>
      <c r="AL38" s="98"/>
    </row>
    <row r="39" spans="1:38" ht="12.75">
      <c r="A39" s="101" t="s">
        <v>126</v>
      </c>
      <c r="B39" s="101"/>
      <c r="C39" s="101"/>
      <c r="D39" s="102" t="s">
        <v>127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93"/>
      <c r="Y39" s="93"/>
      <c r="Z39" s="93"/>
      <c r="AA39" s="93"/>
      <c r="AB39" s="94"/>
      <c r="AC39" s="93"/>
      <c r="AD39" s="93"/>
      <c r="AE39" s="93"/>
      <c r="AF39" s="93"/>
      <c r="AG39" s="94"/>
      <c r="AH39" s="98"/>
      <c r="AI39" s="98"/>
      <c r="AJ39" s="98"/>
      <c r="AK39" s="98"/>
      <c r="AL39" s="98"/>
    </row>
    <row r="40" spans="1:38" ht="12.75">
      <c r="A40" s="91" t="s">
        <v>128</v>
      </c>
      <c r="B40" s="91"/>
      <c r="C40" s="91"/>
      <c r="D40" s="92" t="s">
        <v>129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3"/>
      <c r="Y40" s="93"/>
      <c r="Z40" s="93"/>
      <c r="AA40" s="93"/>
      <c r="AB40" s="94"/>
      <c r="AC40" s="93"/>
      <c r="AD40" s="93"/>
      <c r="AE40" s="93"/>
      <c r="AF40" s="93"/>
      <c r="AG40" s="94"/>
      <c r="AH40" s="95">
        <f>SUM(AH36:AL39)</f>
        <v>20</v>
      </c>
      <c r="AI40" s="96"/>
      <c r="AJ40" s="96"/>
      <c r="AK40" s="96"/>
      <c r="AL40" s="97"/>
    </row>
    <row r="41" spans="1:38" ht="12.75">
      <c r="A41" s="91" t="s">
        <v>130</v>
      </c>
      <c r="B41" s="91"/>
      <c r="C41" s="91"/>
      <c r="D41" s="92" t="s">
        <v>131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3"/>
      <c r="Y41" s="93"/>
      <c r="Z41" s="93"/>
      <c r="AA41" s="93"/>
      <c r="AB41" s="94"/>
      <c r="AC41" s="93"/>
      <c r="AD41" s="93"/>
      <c r="AE41" s="93"/>
      <c r="AF41" s="93"/>
      <c r="AG41" s="94"/>
      <c r="AH41" s="95">
        <f>AH35+AH40</f>
        <v>20</v>
      </c>
      <c r="AI41" s="96"/>
      <c r="AJ41" s="96"/>
      <c r="AK41" s="96"/>
      <c r="AL41" s="97"/>
    </row>
    <row r="42" spans="1:38" ht="12.75">
      <c r="A42" s="91" t="s">
        <v>132</v>
      </c>
      <c r="B42" s="91"/>
      <c r="C42" s="91"/>
      <c r="D42" s="92" t="s">
        <v>133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3"/>
      <c r="Y42" s="93"/>
      <c r="Z42" s="93"/>
      <c r="AA42" s="93"/>
      <c r="AB42" s="94"/>
      <c r="AC42" s="93"/>
      <c r="AD42" s="93"/>
      <c r="AE42" s="93"/>
      <c r="AF42" s="93"/>
      <c r="AG42" s="94"/>
      <c r="AH42" s="95">
        <f>AH30-AH41</f>
        <v>2349</v>
      </c>
      <c r="AI42" s="96"/>
      <c r="AJ42" s="96"/>
      <c r="AK42" s="96"/>
      <c r="AL42" s="97"/>
    </row>
    <row r="43" spans="1:38" ht="12.75">
      <c r="A43" s="99" t="s">
        <v>134</v>
      </c>
      <c r="B43" s="99"/>
      <c r="C43" s="99"/>
      <c r="D43" s="100" t="s">
        <v>135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93"/>
      <c r="Y43" s="93"/>
      <c r="Z43" s="93"/>
      <c r="AA43" s="93"/>
      <c r="AB43" s="94"/>
      <c r="AC43" s="93"/>
      <c r="AD43" s="93"/>
      <c r="AE43" s="93"/>
      <c r="AF43" s="93"/>
      <c r="AG43" s="94"/>
      <c r="AH43" s="98"/>
      <c r="AI43" s="98"/>
      <c r="AJ43" s="98"/>
      <c r="AK43" s="98"/>
      <c r="AL43" s="98"/>
    </row>
    <row r="44" spans="1:38" ht="12.75">
      <c r="A44" s="99" t="s">
        <v>136</v>
      </c>
      <c r="B44" s="99"/>
      <c r="C44" s="99"/>
      <c r="D44" s="100" t="s">
        <v>137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93"/>
      <c r="Y44" s="93"/>
      <c r="Z44" s="93"/>
      <c r="AA44" s="93"/>
      <c r="AB44" s="94"/>
      <c r="AC44" s="93"/>
      <c r="AD44" s="93"/>
      <c r="AE44" s="93"/>
      <c r="AF44" s="93"/>
      <c r="AG44" s="94"/>
      <c r="AH44" s="98"/>
      <c r="AI44" s="98"/>
      <c r="AJ44" s="98"/>
      <c r="AK44" s="98"/>
      <c r="AL44" s="98"/>
    </row>
    <row r="45" spans="1:38" ht="12.75">
      <c r="A45" s="91" t="s">
        <v>138</v>
      </c>
      <c r="B45" s="91"/>
      <c r="C45" s="91"/>
      <c r="D45" s="92" t="s">
        <v>139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3"/>
      <c r="Y45" s="93"/>
      <c r="Z45" s="93"/>
      <c r="AA45" s="93"/>
      <c r="AB45" s="94"/>
      <c r="AC45" s="93"/>
      <c r="AD45" s="93"/>
      <c r="AE45" s="93"/>
      <c r="AF45" s="93"/>
      <c r="AG45" s="94"/>
      <c r="AH45" s="95"/>
      <c r="AI45" s="96"/>
      <c r="AJ45" s="96"/>
      <c r="AK45" s="96"/>
      <c r="AL45" s="97"/>
    </row>
    <row r="46" spans="1:38" ht="12.75">
      <c r="A46" s="91" t="s">
        <v>140</v>
      </c>
      <c r="B46" s="91"/>
      <c r="C46" s="91"/>
      <c r="D46" s="92" t="s">
        <v>141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3"/>
      <c r="Y46" s="93"/>
      <c r="Z46" s="93"/>
      <c r="AA46" s="93"/>
      <c r="AB46" s="94"/>
      <c r="AC46" s="93"/>
      <c r="AD46" s="93"/>
      <c r="AE46" s="93"/>
      <c r="AF46" s="93"/>
      <c r="AG46" s="94"/>
      <c r="AH46" s="98">
        <v>5717</v>
      </c>
      <c r="AI46" s="98"/>
      <c r="AJ46" s="98"/>
      <c r="AK46" s="98"/>
      <c r="AL46" s="98"/>
    </row>
    <row r="47" spans="1:38" ht="12.75">
      <c r="A47" s="91" t="s">
        <v>142</v>
      </c>
      <c r="B47" s="91"/>
      <c r="C47" s="91"/>
      <c r="D47" s="92" t="s">
        <v>143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3"/>
      <c r="Y47" s="93"/>
      <c r="Z47" s="93"/>
      <c r="AA47" s="93"/>
      <c r="AB47" s="94"/>
      <c r="AC47" s="93"/>
      <c r="AD47" s="93"/>
      <c r="AE47" s="93"/>
      <c r="AF47" s="93"/>
      <c r="AG47" s="94"/>
      <c r="AH47" s="95">
        <f>AH46</f>
        <v>5717</v>
      </c>
      <c r="AI47" s="96"/>
      <c r="AJ47" s="96"/>
      <c r="AK47" s="96"/>
      <c r="AL47" s="97"/>
    </row>
    <row r="48" spans="1:38" ht="12.75">
      <c r="A48" s="91" t="s">
        <v>144</v>
      </c>
      <c r="B48" s="91"/>
      <c r="C48" s="91"/>
      <c r="D48" s="92" t="s">
        <v>145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3"/>
      <c r="Y48" s="93"/>
      <c r="Z48" s="93"/>
      <c r="AA48" s="93"/>
      <c r="AB48" s="94"/>
      <c r="AC48" s="93"/>
      <c r="AD48" s="93"/>
      <c r="AE48" s="93"/>
      <c r="AF48" s="93"/>
      <c r="AG48" s="94"/>
      <c r="AH48" s="95">
        <f>AH42-AH47</f>
        <v>-3368</v>
      </c>
      <c r="AI48" s="96"/>
      <c r="AJ48" s="96"/>
      <c r="AK48" s="96"/>
      <c r="AL48" s="97"/>
    </row>
  </sheetData>
  <sheetProtection/>
  <mergeCells count="218">
    <mergeCell ref="A3:AL3"/>
    <mergeCell ref="A4:AL4"/>
    <mergeCell ref="A5:AL5"/>
    <mergeCell ref="A6:C6"/>
    <mergeCell ref="D6:W6"/>
    <mergeCell ref="X6:AB6"/>
    <mergeCell ref="AC6:AG6"/>
    <mergeCell ref="AH6:AL6"/>
    <mergeCell ref="A7:C7"/>
    <mergeCell ref="D7:W7"/>
    <mergeCell ref="X7:AB7"/>
    <mergeCell ref="AC7:AG7"/>
    <mergeCell ref="AH7:AL7"/>
    <mergeCell ref="A8:C8"/>
    <mergeCell ref="D8:W8"/>
    <mergeCell ref="X8:AB8"/>
    <mergeCell ref="AC8:AG8"/>
    <mergeCell ref="AH8:AL8"/>
    <mergeCell ref="A9:C9"/>
    <mergeCell ref="D9:W9"/>
    <mergeCell ref="X9:AB9"/>
    <mergeCell ref="AC9:AG9"/>
    <mergeCell ref="AH9:AL9"/>
    <mergeCell ref="A10:C10"/>
    <mergeCell ref="D10:W10"/>
    <mergeCell ref="X10:AB10"/>
    <mergeCell ref="AC10:AG10"/>
    <mergeCell ref="AH10:AL10"/>
    <mergeCell ref="A11:C11"/>
    <mergeCell ref="D11:W11"/>
    <mergeCell ref="X11:AB11"/>
    <mergeCell ref="AC11:AG11"/>
    <mergeCell ref="AH11:AL11"/>
    <mergeCell ref="A12:C12"/>
    <mergeCell ref="D12:W12"/>
    <mergeCell ref="X12:AB12"/>
    <mergeCell ref="AC12:AG12"/>
    <mergeCell ref="AH12:AL12"/>
    <mergeCell ref="A13:C13"/>
    <mergeCell ref="D13:W13"/>
    <mergeCell ref="X13:AB13"/>
    <mergeCell ref="AC13:AG13"/>
    <mergeCell ref="AH13:AL13"/>
    <mergeCell ref="A14:C14"/>
    <mergeCell ref="D14:W14"/>
    <mergeCell ref="X14:AB14"/>
    <mergeCell ref="AC14:AG14"/>
    <mergeCell ref="AH14:AL14"/>
    <mergeCell ref="A15:C15"/>
    <mergeCell ref="D15:W15"/>
    <mergeCell ref="X15:AB15"/>
    <mergeCell ref="AC15:AG15"/>
    <mergeCell ref="AH15:AL15"/>
    <mergeCell ref="A16:C16"/>
    <mergeCell ref="D16:W16"/>
    <mergeCell ref="X16:AB16"/>
    <mergeCell ref="AC16:AG16"/>
    <mergeCell ref="AH16:AL16"/>
    <mergeCell ref="A17:C17"/>
    <mergeCell ref="D17:W17"/>
    <mergeCell ref="X17:AB17"/>
    <mergeCell ref="AC17:AG17"/>
    <mergeCell ref="AH17:AL17"/>
    <mergeCell ref="A18:C18"/>
    <mergeCell ref="D18:W18"/>
    <mergeCell ref="X18:AB18"/>
    <mergeCell ref="AC18:AG18"/>
    <mergeCell ref="AH18:AL18"/>
    <mergeCell ref="A19:C19"/>
    <mergeCell ref="D19:W19"/>
    <mergeCell ref="X19:AB19"/>
    <mergeCell ref="AC19:AG19"/>
    <mergeCell ref="AH19:AL19"/>
    <mergeCell ref="A20:C20"/>
    <mergeCell ref="D20:W20"/>
    <mergeCell ref="X20:AB20"/>
    <mergeCell ref="AC20:AG20"/>
    <mergeCell ref="AH20:AL20"/>
    <mergeCell ref="A21:C21"/>
    <mergeCell ref="D21:W21"/>
    <mergeCell ref="X21:AB21"/>
    <mergeCell ref="AC21:AG21"/>
    <mergeCell ref="AH21:AL21"/>
    <mergeCell ref="A22:C22"/>
    <mergeCell ref="D22:W22"/>
    <mergeCell ref="X22:AB22"/>
    <mergeCell ref="AC22:AG22"/>
    <mergeCell ref="AH22:AL22"/>
    <mergeCell ref="A23:C23"/>
    <mergeCell ref="D23:W23"/>
    <mergeCell ref="X23:AB23"/>
    <mergeCell ref="AC23:AG23"/>
    <mergeCell ref="AH23:AL23"/>
    <mergeCell ref="A24:C24"/>
    <mergeCell ref="D24:W24"/>
    <mergeCell ref="X24:AB24"/>
    <mergeCell ref="AC24:AG24"/>
    <mergeCell ref="AH24:AL24"/>
    <mergeCell ref="A25:C25"/>
    <mergeCell ref="D25:W25"/>
    <mergeCell ref="X25:AB25"/>
    <mergeCell ref="AC25:AG25"/>
    <mergeCell ref="AH25:AL25"/>
    <mergeCell ref="A26:C26"/>
    <mergeCell ref="D26:W26"/>
    <mergeCell ref="X26:AB26"/>
    <mergeCell ref="AC26:AG26"/>
    <mergeCell ref="AH26:AL26"/>
    <mergeCell ref="A27:C27"/>
    <mergeCell ref="D27:W27"/>
    <mergeCell ref="X27:AB27"/>
    <mergeCell ref="AC27:AG27"/>
    <mergeCell ref="AH27:AL27"/>
    <mergeCell ref="A28:C28"/>
    <mergeCell ref="D28:W28"/>
    <mergeCell ref="X28:AB28"/>
    <mergeCell ref="AC28:AG28"/>
    <mergeCell ref="AH28:AL28"/>
    <mergeCell ref="A29:C29"/>
    <mergeCell ref="D29:W29"/>
    <mergeCell ref="X29:AB29"/>
    <mergeCell ref="AC29:AG29"/>
    <mergeCell ref="AH29:AL29"/>
    <mergeCell ref="A30:C30"/>
    <mergeCell ref="D30:W30"/>
    <mergeCell ref="X30:AB30"/>
    <mergeCell ref="AC30:AG30"/>
    <mergeCell ref="AH30:AL30"/>
    <mergeCell ref="A31:C31"/>
    <mergeCell ref="D31:W31"/>
    <mergeCell ref="X31:AB31"/>
    <mergeCell ref="AC31:AG31"/>
    <mergeCell ref="AH31:AL31"/>
    <mergeCell ref="A32:C32"/>
    <mergeCell ref="D32:W32"/>
    <mergeCell ref="X32:AB32"/>
    <mergeCell ref="AC32:AG32"/>
    <mergeCell ref="AH32:AL32"/>
    <mergeCell ref="A33:C33"/>
    <mergeCell ref="D33:W33"/>
    <mergeCell ref="X33:AB33"/>
    <mergeCell ref="AC33:AG33"/>
    <mergeCell ref="AH33:AL33"/>
    <mergeCell ref="A34:C34"/>
    <mergeCell ref="D34:W34"/>
    <mergeCell ref="X34:AB34"/>
    <mergeCell ref="AC34:AG34"/>
    <mergeCell ref="AH34:AL34"/>
    <mergeCell ref="A35:C35"/>
    <mergeCell ref="D35:W35"/>
    <mergeCell ref="X35:AB35"/>
    <mergeCell ref="AC35:AG35"/>
    <mergeCell ref="AH35:AL35"/>
    <mergeCell ref="A36:C36"/>
    <mergeCell ref="D36:W36"/>
    <mergeCell ref="X36:AB36"/>
    <mergeCell ref="AC36:AG36"/>
    <mergeCell ref="AH36:AL36"/>
    <mergeCell ref="A37:C37"/>
    <mergeCell ref="D37:W37"/>
    <mergeCell ref="X37:AB37"/>
    <mergeCell ref="AC37:AG37"/>
    <mergeCell ref="AH37:AL37"/>
    <mergeCell ref="A38:C38"/>
    <mergeCell ref="D38:W38"/>
    <mergeCell ref="X38:AB38"/>
    <mergeCell ref="AC38:AG38"/>
    <mergeCell ref="AH38:AL38"/>
    <mergeCell ref="A39:C39"/>
    <mergeCell ref="D39:W39"/>
    <mergeCell ref="X39:AB39"/>
    <mergeCell ref="AC39:AG39"/>
    <mergeCell ref="AH39:AL39"/>
    <mergeCell ref="A40:C40"/>
    <mergeCell ref="D40:W40"/>
    <mergeCell ref="X40:AB40"/>
    <mergeCell ref="AC40:AG40"/>
    <mergeCell ref="AH40:AL40"/>
    <mergeCell ref="A41:C41"/>
    <mergeCell ref="D41:W41"/>
    <mergeCell ref="X41:AB41"/>
    <mergeCell ref="AC41:AG41"/>
    <mergeCell ref="AH41:AL41"/>
    <mergeCell ref="A42:C42"/>
    <mergeCell ref="D42:W42"/>
    <mergeCell ref="X42:AB42"/>
    <mergeCell ref="AC42:AG42"/>
    <mergeCell ref="AH42:AL42"/>
    <mergeCell ref="A43:C43"/>
    <mergeCell ref="D43:W43"/>
    <mergeCell ref="X43:AB43"/>
    <mergeCell ref="AC43:AG43"/>
    <mergeCell ref="AH43:AL43"/>
    <mergeCell ref="A44:C44"/>
    <mergeCell ref="D44:W44"/>
    <mergeCell ref="X44:AB44"/>
    <mergeCell ref="AC44:AG44"/>
    <mergeCell ref="AH44:AL44"/>
    <mergeCell ref="A45:C45"/>
    <mergeCell ref="D45:W45"/>
    <mergeCell ref="X45:AB45"/>
    <mergeCell ref="AC45:AG45"/>
    <mergeCell ref="AH45:AL45"/>
    <mergeCell ref="A46:C46"/>
    <mergeCell ref="D46:W46"/>
    <mergeCell ref="X46:AB46"/>
    <mergeCell ref="AC46:AG46"/>
    <mergeCell ref="AH46:AL46"/>
    <mergeCell ref="A47:C47"/>
    <mergeCell ref="D47:W47"/>
    <mergeCell ref="X47:AB47"/>
    <mergeCell ref="AC47:AG47"/>
    <mergeCell ref="AH47:AL47"/>
    <mergeCell ref="A48:C48"/>
    <mergeCell ref="D48:W48"/>
    <mergeCell ref="X48:AB48"/>
    <mergeCell ref="AC48:AG48"/>
    <mergeCell ref="AH48:AL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&amp;RIII/6. sz. melléklet a 13/2015.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C22"/>
  <sheetViews>
    <sheetView tabSelected="1" view="pageLayout" workbookViewId="0" topLeftCell="A1">
      <selection activeCell="A12" sqref="A12"/>
    </sheetView>
  </sheetViews>
  <sheetFormatPr defaultColWidth="9.140625" defaultRowHeight="12.75"/>
  <cols>
    <col min="1" max="1" width="52.421875" style="0" customWidth="1"/>
    <col min="2" max="2" width="19.57421875" style="0" customWidth="1"/>
  </cols>
  <sheetData>
    <row r="6" spans="1:3" ht="15.75">
      <c r="A6" s="125" t="s">
        <v>162</v>
      </c>
      <c r="B6" s="125"/>
      <c r="C6" s="125"/>
    </row>
    <row r="7" spans="1:3" ht="12.75">
      <c r="A7" s="88" t="s">
        <v>154</v>
      </c>
      <c r="B7" s="88"/>
      <c r="C7" s="88"/>
    </row>
    <row r="13" ht="12.75">
      <c r="A13" s="11" t="s">
        <v>163</v>
      </c>
    </row>
    <row r="14" spans="1:2" ht="12.75">
      <c r="A14" t="s">
        <v>164</v>
      </c>
      <c r="B14" s="22">
        <v>0</v>
      </c>
    </row>
    <row r="15" spans="1:2" ht="12.75">
      <c r="A15" t="s">
        <v>165</v>
      </c>
      <c r="B15" s="22">
        <v>0</v>
      </c>
    </row>
    <row r="16" spans="1:2" ht="12.75">
      <c r="A16" s="11" t="s">
        <v>166</v>
      </c>
      <c r="B16" s="27">
        <f>SUM(B14:B15)</f>
        <v>0</v>
      </c>
    </row>
    <row r="17" spans="1:2" ht="12.75">
      <c r="A17" s="11" t="s">
        <v>167</v>
      </c>
      <c r="B17" s="27">
        <v>90223</v>
      </c>
    </row>
    <row r="18" spans="1:2" ht="12.75">
      <c r="A18" s="11" t="s">
        <v>168</v>
      </c>
      <c r="B18" s="27">
        <v>88721</v>
      </c>
    </row>
    <row r="19" ht="12.75">
      <c r="A19" s="11" t="s">
        <v>169</v>
      </c>
    </row>
    <row r="20" spans="1:2" ht="12.75">
      <c r="A20" t="s">
        <v>164</v>
      </c>
      <c r="B20" s="22">
        <v>1502</v>
      </c>
    </row>
    <row r="21" spans="1:2" ht="12.75">
      <c r="A21" t="s">
        <v>165</v>
      </c>
      <c r="B21" s="22">
        <v>0</v>
      </c>
    </row>
    <row r="22" spans="1:2" ht="12.75">
      <c r="A22" s="11" t="s">
        <v>166</v>
      </c>
      <c r="B22" s="27">
        <f>SUM(B20:B21)</f>
        <v>1502</v>
      </c>
    </row>
  </sheetData>
  <sheetProtection/>
  <mergeCells count="2"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  <headerFooter>
    <oddHeader>&amp;RIII/4. sz. melléklet a 13/2015.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Bombiczne</dc:creator>
  <cp:keywords/>
  <dc:description/>
  <cp:lastModifiedBy>Pénzügy1</cp:lastModifiedBy>
  <cp:lastPrinted>2015-06-18T06:15:49Z</cp:lastPrinted>
  <dcterms:created xsi:type="dcterms:W3CDTF">2012-02-09T07:37:27Z</dcterms:created>
  <dcterms:modified xsi:type="dcterms:W3CDTF">2015-06-23T09:54:11Z</dcterms:modified>
  <cp:category/>
  <cp:version/>
  <cp:contentType/>
  <cp:contentStatus/>
</cp:coreProperties>
</file>